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E:\g01-metaanalysis\02studies\00raw\"/>
    </mc:Choice>
  </mc:AlternateContent>
  <bookViews>
    <workbookView xWindow="0" yWindow="0" windowWidth="16380" windowHeight="8196" tabRatio="993" activeTab="1"/>
  </bookViews>
  <sheets>
    <sheet name="savedrecs" sheetId="1" r:id="rId1"/>
    <sheet name="metadata" sheetId="2" r:id="rId2"/>
  </sheets>
  <definedNames>
    <definedName name="_xlnm._FilterDatabase" localSheetId="1">metadata!$A$1:$Z$502</definedName>
    <definedName name="_xlnm._FilterDatabase" localSheetId="0">savedrecs!$G$1:$G$1643</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493" i="2" l="1"/>
  <c r="O493" i="2"/>
  <c r="P492" i="2"/>
  <c r="O492" i="2"/>
  <c r="P491" i="2"/>
  <c r="O491" i="2"/>
  <c r="P490" i="2"/>
  <c r="O490" i="2"/>
  <c r="P489" i="2"/>
  <c r="O489" i="2"/>
  <c r="P488" i="2"/>
  <c r="O488" i="2"/>
  <c r="T470" i="2"/>
  <c r="T469" i="2"/>
  <c r="T468" i="2"/>
  <c r="T467" i="2"/>
  <c r="T466" i="2"/>
  <c r="O464" i="2"/>
  <c r="O463" i="2"/>
  <c r="O462" i="2"/>
  <c r="O461" i="2"/>
  <c r="O460" i="2"/>
  <c r="O459" i="2"/>
  <c r="O458" i="2"/>
  <c r="O457" i="2"/>
  <c r="O456" i="2"/>
  <c r="O455" i="2"/>
  <c r="O454" i="2"/>
  <c r="O453" i="2"/>
  <c r="P450" i="2"/>
  <c r="O450" i="2"/>
  <c r="P449" i="2"/>
  <c r="O449" i="2"/>
  <c r="O439" i="2"/>
  <c r="P432" i="2"/>
  <c r="O432" i="2"/>
  <c r="P431" i="2"/>
  <c r="O431" i="2"/>
  <c r="P430" i="2"/>
  <c r="O430" i="2"/>
  <c r="P429" i="2"/>
  <c r="O429" i="2"/>
  <c r="P428" i="2"/>
  <c r="O428" i="2"/>
  <c r="P427" i="2"/>
  <c r="O427"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01" i="2"/>
  <c r="P291" i="2"/>
  <c r="O291" i="2"/>
  <c r="P290" i="2"/>
  <c r="O290" i="2"/>
  <c r="P289" i="2"/>
  <c r="O289" i="2"/>
  <c r="P288" i="2"/>
  <c r="O288" i="2"/>
  <c r="P227" i="2"/>
  <c r="P226" i="2"/>
  <c r="O226" i="2"/>
  <c r="P225" i="2"/>
  <c r="O225" i="2"/>
  <c r="P224" i="2"/>
  <c r="P223" i="2"/>
  <c r="O223" i="2"/>
  <c r="P222" i="2"/>
  <c r="O222" i="2"/>
  <c r="P221" i="2"/>
  <c r="O221" i="2"/>
  <c r="P220" i="2"/>
  <c r="O220" i="2"/>
  <c r="P219" i="2"/>
  <c r="O219" i="2"/>
  <c r="T200" i="2"/>
  <c r="P200" i="2"/>
  <c r="O200" i="2"/>
  <c r="T199" i="2"/>
  <c r="P199" i="2"/>
  <c r="O199" i="2"/>
  <c r="T198" i="2"/>
  <c r="P198" i="2"/>
  <c r="O198" i="2"/>
  <c r="T197" i="2"/>
  <c r="P197" i="2"/>
  <c r="O197" i="2"/>
  <c r="T196" i="2"/>
  <c r="P196" i="2"/>
  <c r="O196" i="2"/>
  <c r="P195" i="2"/>
  <c r="O195" i="2"/>
  <c r="P175" i="2"/>
  <c r="O175" i="2"/>
  <c r="P174" i="2"/>
  <c r="O174" i="2"/>
  <c r="P173" i="2"/>
  <c r="O173" i="2"/>
  <c r="P172" i="2"/>
  <c r="O172" i="2"/>
  <c r="P171" i="2"/>
  <c r="O171" i="2"/>
  <c r="P170" i="2"/>
  <c r="O170" i="2"/>
  <c r="O169" i="2"/>
  <c r="P168" i="2"/>
  <c r="O168" i="2"/>
  <c r="P167" i="2"/>
  <c r="O167" i="2"/>
  <c r="P166" i="2"/>
  <c r="O166" i="2"/>
  <c r="P165" i="2"/>
  <c r="O165" i="2"/>
  <c r="P164" i="2"/>
  <c r="O164" i="2"/>
  <c r="P163" i="2"/>
  <c r="O163" i="2"/>
  <c r="P162" i="2"/>
  <c r="O162" i="2"/>
  <c r="P161" i="2"/>
  <c r="O161" i="2"/>
  <c r="P160" i="2"/>
  <c r="P159" i="2"/>
  <c r="P158" i="2"/>
  <c r="O97" i="2"/>
  <c r="O96" i="2"/>
  <c r="O95" i="2"/>
  <c r="P94" i="2"/>
  <c r="O94" i="2"/>
  <c r="P93" i="2"/>
  <c r="O93" i="2"/>
  <c r="P92" i="2"/>
  <c r="O92" i="2"/>
  <c r="P91" i="2"/>
  <c r="O91" i="2"/>
  <c r="P90" i="2"/>
  <c r="O90" i="2"/>
  <c r="P89" i="2"/>
  <c r="O89" i="2"/>
  <c r="P81" i="2"/>
  <c r="O81" i="2"/>
  <c r="P80" i="2"/>
  <c r="O80" i="2"/>
  <c r="P79" i="2"/>
</calcChain>
</file>

<file path=xl/comments1.xml><?xml version="1.0" encoding="utf-8"?>
<comments xmlns="http://schemas.openxmlformats.org/spreadsheetml/2006/main">
  <authors>
    <author/>
  </authors>
  <commentList>
    <comment ref="T1" authorId="0" shapeId="0">
      <text>
        <r>
          <rPr>
            <b/>
            <sz val="9"/>
            <color rgb="FF000000"/>
            <rFont val="Tahoma"/>
            <family val="2"/>
            <charset val="1"/>
          </rPr>
          <t xml:space="preserve">Jens:
</t>
        </r>
        <r>
          <rPr>
            <sz val="9"/>
            <color rgb="FF000000"/>
            <rFont val="Tahoma"/>
            <family val="2"/>
            <charset val="1"/>
          </rPr>
          <t xml:space="preserve">uses pop average, or, if unavailable, global average
</t>
        </r>
      </text>
    </comment>
    <comment ref="U1" authorId="0" shapeId="0">
      <text>
        <r>
          <rPr>
            <b/>
            <sz val="9"/>
            <color rgb="FF000000"/>
            <rFont val="Tahoma"/>
            <family val="2"/>
            <charset val="1"/>
          </rPr>
          <t xml:space="preserve">Jens:
</t>
        </r>
        <r>
          <rPr>
            <sz val="9"/>
            <color rgb="FF000000"/>
            <rFont val="Tahoma"/>
            <family val="2"/>
            <charset val="1"/>
          </rPr>
          <t>acc = accurate
pop average = 
global average = mean over all populations</t>
        </r>
      </text>
    </comment>
  </commentList>
</comments>
</file>

<file path=xl/sharedStrings.xml><?xml version="1.0" encoding="utf-8"?>
<sst xmlns="http://schemas.openxmlformats.org/spreadsheetml/2006/main" count="16562" uniqueCount="7835">
  <si>
    <t>AU</t>
  </si>
  <si>
    <t>TI</t>
  </si>
  <si>
    <t>SO</t>
  </si>
  <si>
    <t>AB</t>
  </si>
  <si>
    <t>PY</t>
  </si>
  <si>
    <t>DI</t>
  </si>
  <si>
    <t>usable</t>
  </si>
  <si>
    <t>animal</t>
  </si>
  <si>
    <t>vertebrate</t>
  </si>
  <si>
    <t>water</t>
  </si>
  <si>
    <t>pops_with_Dia</t>
  </si>
  <si>
    <t>n_PP</t>
  </si>
  <si>
    <t>tocheck</t>
  </si>
  <si>
    <t>access</t>
  </si>
  <si>
    <t>AAMLID, TS</t>
  </si>
  <si>
    <t>EFFECTS OF TEMPERATURE AND PHOTOPERIOD ON GROWTH AND DEVELOPMENT OF TILLERS AND RHIZOMES IN POA-PRATENSIS L ECOTYPES</t>
  </si>
  <si>
    <t>ANNALS OF BOTANY</t>
  </si>
  <si>
    <t>10.1093/oxfordjournals.aob.a088344</t>
  </si>
  <si>
    <t>p</t>
  </si>
  <si>
    <t>Aamlid, TS; Arntsen, D</t>
  </si>
  <si>
    <t>Effects of light and temperature on seed germination of Poa pratensis from high latitudes</t>
  </si>
  <si>
    <t>ACTA AGRICULTURAE SCANDINAVICA SECTION B-SOIL AND PLANT SCIENCE</t>
  </si>
  <si>
    <t>One-to-three-year-old seed of Poa pratensis "Lavang", "Leikra" and "Ryss" was germinated under various temperature and light regimes on a thermogradient plate and on paper or in soil in phytotron compartments. While the optimal constant temperature for germination of Lavang and Leikra in 12 h light/12 h dark cycles was around 16 degrees C, Ryss germinated nearly 100% over the 10-28 degrees C temperature range. Compared with constant temperatures, daily fluctuations, even at the small amplitude 18/15 degrees C, stimulated germination of Lavang and Leikra. Dark germination was inferior to germination in light/dark cycles at constant temperatures of 15 degrees C and higher, but light showed no advantage at alternating temperature. Continuous light inhibited germination regardless of light source (fluorescent, incandescent or natural). The stimulating effect of daily light/dark cycles increased, but the inhibiting effect of continuous light decreased with increasing seed age. It is concluded that seed of Pou pratensis ought to be covered by a 0.5-1.0 cm soil layer when sown in a northern environment involving continuous light and low soil temperatures.</t>
  </si>
  <si>
    <t>10.1080/09064719809362504</t>
  </si>
  <si>
    <t>Aamlid, TS; Heide, OM; Boelt, B</t>
  </si>
  <si>
    <t>Primary and secondary induction requirements for flowering of contrasting European varieties of Lolium perenne</t>
  </si>
  <si>
    <t>The flowering requirements of six European varieties of Lolium perenne L. were studied in controlled environments. In experiments on primary induction, flowering was recorded after transfer to long days (LD) in a greenhouse at 12-24 degreesC. In experiments on secondary induction, primary induction was first accomplished at 6 degreesC/10 h daylength for 12 weeks. When evaluated by the 50 % heading criterion, the requirement for duration of primary induction at 6 degreesC/8 h daylength was &lt;3 weeks in Mediterranean, 5-6 weeks in Central European and 7-8 weeks in Scandinavian varieties. While 'Veyo' (Italy) flowered profusely regardless of temperature or daylength during primary induction, critical temperatures for primary induction in SD and LD wire 15 and 11&lt;degrees&gt;C in 'Baca' (Czech Republic) and 11 and 7 degreesC in 'Falster' (Denmark). The critical photoperiod for secondary induction at 15 degreesC ranged from 12 h in 'Veyo' and 14 h in 'Baca' to 16.5 h in 'Falster' and 17.5 in 'Kleppe' (Norway), The critical number of LD cycles varied correspondingly. While the Central and North European varieties required fewer LD cycles for 50 % heading at 18 than at 12 degreesC,'Veyo' showed the opposite response. It is concluded that the requirements for both primary and secondary induction of Lolium perenne increase with increasing latitude of origin of the germplasm. In one experiment, 39-87 % of the inflorescences came from tillers that were not visible on transfer from primary to secondary induction, thus it is also concluded that there is no juvenile stage in tillers of Lolium perenne.</t>
  </si>
  <si>
    <t>10.1006/anbo.2000.1275</t>
  </si>
  <si>
    <t>Abdulai, AL; Kouressy, M; Vaksmann, M; Asch, F; Giese, M; Holger, B</t>
  </si>
  <si>
    <t>Latitude and Date of Sowing Influences Phenology of Photoperiod-Sensitive Sorghums</t>
  </si>
  <si>
    <t>JOURNAL OF AGRONOMY AND CROP SCIENCE</t>
  </si>
  <si>
    <t>Matching phenology with prevalent abiotic and biotic conditions is a prerequisite for varietal adaptation to the environment. That is particularly important in the context of climate change because an increase in temperature is most likely to modify the precocity of the varieties. The forecast of flowering time in photoperiod-sensitive sorghum is complex as flowering depends on temperature, day length and soil fertility. The objectives of this work were to quantify effects of latitude on the development of selected sorghum varieties and to verify the precision of our models to predict sorghum maturity. A field experiment at three locations along the latitudinal gradient in Mali with staggered sowing dates (SDs) was conducted. Seven sorghum cultivars covering a wide range of the diversity of cultivated sorghums in Mali were sown on the 10 of June, July and August in 2009 and 2010. Duration of the vegetative phase strongly decreased with latitude. Although the maximum day length difference between locations was &lt; 8 min, for some varieties, we observed a reduction in crop duration of up to 3 weeks. Some varieties were photoperiod insensitive at one location but became photoperiod sensitive at another. The effect of latitude on the phenology is underestimated by the existing models. To determine the optimal areas for the varieties in West Africa and to forecast the effects of climate change, a correction of the simulation coefficients taking account of latitude is proposed. But, in the end, it will be necessary to develop a new model that will be able to predict the effects of both SD and latitude. More research is needed to understand physiological response mechanisms of the pronounced latitude effects on sorghum phenology.</t>
  </si>
  <si>
    <t>10.1111/j.1439-037X.2012.00523.x</t>
  </si>
  <si>
    <t>Abdulfatah, A; Fontaine, P; Kestemont, P; Milla, S; Marie, M</t>
  </si>
  <si>
    <t>Effects of the thermal threshold and the timing of temperature reduction on the initiation and course of oocyte development in cultured female of Eurasian perch Perca fluviatilis</t>
  </si>
  <si>
    <t>AQUACULTURE</t>
  </si>
  <si>
    <t>This study was designed to determine the influence of the thermal threshold and timing of temperature reduction on the initiation of the gonadogenesis under controlled conditions in the females of Eurasian perch. A set of 768 fish was distributed in 16 tanks (48 fish per tank). The photoperiod kinetics was identical in all the treatments (duration - 16 weeks, amplitude of photoperiod decrease - 8 h). The effects of 4 thermal thresholds (22, 18, 14 and 6 degrees C) in combination with two timing of temperature reduction (0 and 4 weeks between the photoperiodic and thermal reduction, respectively sudden - S or delayed - D), were investigated on the gonadosomaticindex (GSI), oocyte diameter (OD), oocyte developmental stage or plasma oestradiol level (E2) during a 140 day period. The results show that all females underwent gonadogenesis whatever the thermal threshold and timing tested. Consequently the photoperiod changes alone allow the induction of reproductive cycle onset even under a high and constant temperature. However, at day 140, the GSI and OD were lower under 22 degrees C temperature in comparison with other thermal thresholds (GSI = 4%-4.3%) (OD - 577 mu m-635 mu m) and the oocytes did not exceed stage 3 (late cortical stage). A thermal threshold of 18 degrees C ensured a good gonadal development (GSI = 7.8%-8% and OD = 673 mu m-689 mu m) but the oocytes did not exceed stage 4 (early vitellogenesis). The highest GSI were obtained under the temperature of 14 degrees C whatever the timing of thermal reduction applied (GSI = 8.9%-9.4%; OD = 713 mu m-753 mu m) and 6 degrees C with temperature delay (GSI = 8.2%, OD = 727 mu m). All the oocytes reached stage 5 (late vitellogenesis) in these treatments. From 22 degrees C to 14 degrees C, the thermal timing did not influence gonadogenesis contrary to what was observed at 6 degrees C, GSI and OD were 6.7% and 637 mu m without temperature delay while the GSI and OD were 8.2% and 727 mu m with delay. These results show that the temperature only plays a modulator role on the initiation of the gonadal development and suggest that the optimal temperature decrease is in the range of 14-6 degrees C and that the photoperiod is the signal factor that triggers the initiation of oogenesis. (C) 2012 Elsevier B.V. All rights reserved.</t>
  </si>
  <si>
    <t>10.1016/j.aquaculture.2012.11.010</t>
  </si>
  <si>
    <t>a</t>
  </si>
  <si>
    <t>v</t>
  </si>
  <si>
    <t>Abdurakhmonov, IY; Kushanov, FN; Djaniqulov, F; Buriev, ZT; Pepper, AE; Fayzieva, N; Mavlonov, GT; Saha, S; Jenkins, JN; Abdukarimov, A</t>
  </si>
  <si>
    <t>The role of induced mutation in conversion of photoperiod dependence in cotton</t>
  </si>
  <si>
    <t>JOURNAL OF HEREDITY</t>
  </si>
  <si>
    <t>Wild cotton germplasm resources are largely underutilized. because of photoperiod-dependent flowering of "exotic" cottons. The objectives of this work were to explore the genome-wide effect of induced mutation in photoperiod-converted induced cotton mutants, estimating the genetic change between mutant and wild-type cottons using simple sequence repeats (SSRs) as well as understand the pattern of SSR mutation in induced muragenesis. Three groups of photoperiod-converted radiomutants ((32)P) including their wild-type parental fines, A- and D-genome diploids, and typically grown cotton cultivars were screened with 250 cotton SSR primer pairs. Forty SSRs revealed the same SSR mutation profile in, at least, 2 independent mutant tines that were different from the original wild types. Induced muragenesis both increased and decreased the allele sizes of SSRs in mutants with the higher mutation rate in SSRs containing dinucleotide motifs. Genetic distance obtained based on 141 informative SSR alleles ranged from 0.09 to 0.60 in all studied cotton genotypes. Genetic distance within all photoperiod-converted induced mutants was in a 0.09-0.25 range. The genetic distance among photoperiod-converted mutants and their originals ranged from 0.28 to 0.50, revealing significant modification of mutants from their original wild types. Typical Gosgpium hirsutum cultivar, Namangan-77, revealed mutational pattern similar to induced radiomutants in 40 mutated SSR loci, implying possible pressure to these SSR loci not only in radiomutagenesis but also during common breeding process. Outcomes of the research should be useful in understanding the photoperiod-related mutations, and markers might help in mapping photoperiodic flowering genes in cotton.</t>
  </si>
  <si>
    <t>10.1093/jhered/esm007</t>
  </si>
  <si>
    <t>Abe, J; Xu, DH; Miyano, A; Komatsu, K; Kanazawa, A; Shimamoto, Y</t>
  </si>
  <si>
    <t>Photoperiod-insensitive Japanese soybean landraces differ at two maturity loci</t>
  </si>
  <si>
    <t>CROP SCIENCE</t>
  </si>
  <si>
    <t>Insensitivity of flowering to long daylengths is an important character in the adaptation of soybean [Glycine mar (L.) Merrill] to higher latitudinal environments. The objective of this study was to identify and map the maturity genes for incandescent long daylength (ILD) insensitivity for two landraces, 'Miharudaizu' and 'Sakamotowase', which belong to different cultivar groups. Two F-9 recombinant inbred line (RIL) families were developed by means of a repetitive heterozygote selection method from the F-2 population of the cross between the two landraces. Linkage analyses with isozyme and simple sequence repeat (SSR) markers revealed that the maturity gene for ILD insensitivity from Miharudaizu was a recessive allele at the E4 locus on Molecular linkage group (MLG) I. The MLG I order of the E4 locus and four markers was determined as Satt239-Satt496-E4-Enp-Satt354. The maturity gene for ILD insensitivity from Sakamotowase was found to cosegregate with four tightly linked SSRs on MLG C2, and was determined as a recessive allele at the El locus. The genotypes at the E3 locus for both Miharudaizu and Sakamotowase were estimated as e3e3 on the basis of the responses of late-flowering near-isogenic lines to fluorescent long daylength (FLD). The results obtained in this study suggest that Miharudaizu has the genotype of E1E1e3e3e4e4 and Sakamotowase has the genotype of e1e1e3e3E4E4. Because the e1 allele cannot induce flowering in ILD in the presence of the E4 allele, an unknown gene may condition the ILD insensitivity of Sakamotowase, possibly while combined with the e1 allele.</t>
  </si>
  <si>
    <t>10.2135/cropsci2003.1300</t>
  </si>
  <si>
    <t>Abecia, JA; Valares, JA; Palacin, I; Forcada, F</t>
  </si>
  <si>
    <t>The effect of melatonin replacement and month of treatment after the winter solstice on the reproductive activity of two Mediterranean breeds of sheep</t>
  </si>
  <si>
    <t>BIOLOGICAL RHYTHM RESEARCH</t>
  </si>
  <si>
    <t>The present experiment assessed the effect of melatonin implants administered between the winter and the summer solstices on the LH release of Rasa Aragonesa and Assaf ewes kept in the absence of males at latitude 41 degrees. Ovariectomized oestradiol-implanted Rasa Aragonesa and Assaf ewes received a single melatonin implant on either 1 January (M1, n = 6 and 4), 15 February (M2, n = 4 and 4), 1 April (M3, n = 4 and 5) or 15 May (M4, n = 4 Rasa Aragonesa, only). Four ewes of each breed did not receive a melatonin implant and were used as controls (C). Between 17 December and 10 September, blood samples were collected twice weekly and assayed for LH. Data from Assaf ewes C groups revealed a higher degree of sexual seasonality, which exhibited a delay in the onset of the reproductive season compared to Rasa Aragonesa ewes (1 September vs. 15 June; P = 0.06). Five Rasa Aragonesa and three Assaf ewes implanted in January responded to melatonin, either by delaying the end of seasonal anoestrus when compared to controls (10 March vs. 29 December and 21 March vs. 22 January, respectively; P &lt; 0.01) or having a short reproductive season (31 days after implantation). Two Rasa Aragonesa and three Assaf ewes responded to melatonin implants on 15 February. None of four Rasa Aragonesa or four Assaf ewes that received melatonin implants on 1 April were induced to resume reproductive activity (P &lt; 0.05 when compared to the M1 groups). These results confirm the efficacy of using melatonin implants shortly after the winter solstice to influence reproductive activity in Mediterranean ewes.</t>
  </si>
  <si>
    <t>10.1080/09291010903557179</t>
  </si>
  <si>
    <t>Abeli, T; Orsenigo, S; Guzzon, F; Fae, M; Balestrazzi, A; Carlsson-Graner, U; Muller, JV; Mondoni, A</t>
  </si>
  <si>
    <t>Geographical pattern in the response of the arctic-alpine Silene suecica (Cariophyllaceae) to the interaction between water availability and photoperiod</t>
  </si>
  <si>
    <t>ECOLOGICAL RESEARCH</t>
  </si>
  <si>
    <t>We hypothesized a geographical pattern of the plant performance (seedling development, biomass production, relative water content and chlorophyll content) as a result of response to the interaction between photoperiod and water availability in populations of the arctic-alpine Silene suecica from different latitudes, thus experiencing different photoperiods during the growing season. Particularly, we expected a lower drought sensitivity in northern compared to southern populations as a consequence of harsher conditions experienced by the northern populations in terms of water availability. The experiment was carried out under common garden conditions, manipulating the water availability (wet and dry) and the photoperiod (21 and 16 h). We found an interaction between photoperiod and water availability on plant height, leaves, growth, biomass and total chlorophyll. However, the photoperiod neither counteracted nor intensified the effect of drought. Plants exposed to drought compensated for decreasing water availability by reducing their shoot growth. Changes in the chlorophyll content and chlorophyll a/b ratio were observed. Northern populations showed a higher basal growth performance and a greater response to the changed water regime (from wet to dry) than the southern populations. Southern populations showed a reduced ability to respond to drought, but their low basal performance may be advantageous under low water availability, avoiding water loss. In contrast, northern populations showed a stronger plastic response that limited the negative effects of reduced water availability. This study highlights the possibility that the plant response to environmental constraints (specifically water availability) may follow a geographical pattern.</t>
  </si>
  <si>
    <t>10.1007/s11284-014-1225-3</t>
  </si>
  <si>
    <t>Acosta, A; Zea, S</t>
  </si>
  <si>
    <t>Sexual reproduction of the reef coral Montastrea cavernosa (Scleractinia: Faviidae) in the Santa Marta area, Caribbean coast of Colombia</t>
  </si>
  <si>
    <t>MARINE BIOLOGY</t>
  </si>
  <si>
    <t>Sexual reproduction of the reef-building coral Montastrea cavernosa was studied in the Santa Marta area, Caribbean coast of Colombia, from October 1990 to October 1991. The area is subjected to a seasonal upwelling-outwelling regime. From microscopical analysis of tissue sections sampled each lunar month around the full moon, it was confirmed that this is a gonochoric, broadcasting species, with a single gametogenic cycle per year, and a 1:1 sex ratio. Oogenesis began a few weeks after spawning, and extended for 11 mo. The onset of spermatogenesis occurred just before the full moon of June, later than at other localities where sea-water temperatures during the first half of the year are not as low. The amount of reproductive tissue strongly increased in both sexes after July, in association with an increase in sea-water temperature and a decrease in photoperiod. The gonad index of fully mature female colonies was about four times lower than at other localities, perhaps due to the stressful seasonal regime. The male gonad index was lower than that of the female, indicating sex-related differences in the rates of biomass allocation to reproduction. As in other Caribbean localities, spawning occurred after the full moons of August and September. However, there was some evidence of a third spawning episode after the full moon of October, possibly associated with a delay in the occurrence of maximum sea-water temperatures in near-equatorial localities compared to higher latitudes. The probability of cross-fertilization in this species with a gonochoric breeding system and a broadcasting mode of reproduction is favored by its balanced sex ratio, its usually high within-reef zone abundance, and by localized and repeated spawning episodes, synchronized by lunar phase.</t>
  </si>
  <si>
    <t>10.1007/s002270050077</t>
  </si>
  <si>
    <t>n</t>
  </si>
  <si>
    <t>i</t>
  </si>
  <si>
    <t>x</t>
  </si>
  <si>
    <t>ACOSTAGALLEGOS, JA; WHITE, JW</t>
  </si>
  <si>
    <t>PHENOLOGICAL PLASTICITY AS AN ADAPTATION BY COMMON BEAN TO RAIN-FED ENVIRONMENTS</t>
  </si>
  <si>
    <t>Under rainfed conditions in the semi-arid highlands of Mexico, time to first Bower and to maturity of some cultivars of common bean (Phaseolus vulgaris L.) is strongly reduced with late plantings. Consideration of rainfall patterns in the region suggested that this response might be an adaptation to growing seasons of variable length, where length is determined by time of onset of summer rains and by risk of water deficit or low temperatures at the end of the season. Analysis of weather patterns at two sites in the highlands suggested that when rains commenced in early June, there was a high probability of adequate precipitation during the season. When rains commenced in mid- to late-July, total precipitation was lower. For a third site, total precipitation showed no relation with date of onset of rains. Evaluations of 20 bean genotypes planted at five dates each in 2 yr at Pabellon, Aguascalientes, (20 degrees 11' N latitude, elevation 1910 m) demonstrated large differences in plasticity of the pre-flowering and reproductive periods. Cultivars Garbancillo Zarco and Tlaxcala-475 were late to Bower and mature under early plantings, but were similar to other genotypes in late plantings. Other genotypes of highland origin showed little or no plasticity, suggesting that this trait is not universal among cultivars currently grown there. Furthermore, cultivars and breeding lines from other regions showed no plasticity. Marked phenological plasticity occurred only in genotypes from the highlands which were highly photoperiod sensitive, but several highly sensitive genotypes shelved no or little plasticity. Similar patterns were noted in a survey of 81 genotypes that included a wider range of highland germplasm.</t>
  </si>
  <si>
    <t>10.2135/cropsci1995.0011183X003500010037x</t>
  </si>
  <si>
    <t>Adams, SR</t>
  </si>
  <si>
    <t>The physiology of flowering: Quantifying the effects of photo-thermal environment</t>
  </si>
  <si>
    <t>Proceedings of the IIIrd International Symposium on Models for Plant Growth, Environmental Control and Farm Management in Protected Cultivation</t>
  </si>
  <si>
    <t>This paper reviews approaches taken to modelling time to flowering and assesses some of the underlying assumptions that are often made. A popular approach is to describe the effects of temperature, photoperiod and light integral as linearly related to the rate of progress to flowering (the reciprocal of the number of days to flower). This approach can easily incorporate both sub- and supra-optimal temperatures and critical and ceiling photoperiods and can be modified to include interactions where appropriate. Other workers have concentrated on modelling temperature x photoperiod interactions using a range of mathematical functions. Temperature averaging is discussed as this is becoming an increasingly important part of energy saving strategies in greenhouse production. Depending on the way in which temperatures are averaged and models are fitted, plants are often assumed to respond to either the average or instantaneous temperature. Neither assumption would appear to be entirely correct when plants are exposed to both sub- and supra-optimal regimes. Furthermore, most models ignore the different phases of flowering. Plants have distinct developmental phases and hence show changes in their sensitivity to environmental stimuli. Many plants are photoperiodic but yet are insensitive to daylength when juvenile and during the latter stages of flower development. Reciprocal transfer experiments provide a means of quantifying the phases of photoperiod sensitivity and an analytical approach to analyse such data sets is described.</t>
  </si>
  <si>
    <t>10.17660/ActaHortic.2006.718.65</t>
  </si>
  <si>
    <t>Adamsson, M; Laike, T; Morita, T</t>
  </si>
  <si>
    <t>Annual variation in daily light exposure and circadian change of melatonin and cortisol concentrations at a northern latitude with large seasonal differences in photoperiod length</t>
  </si>
  <si>
    <t>Journal of Physiological Anthropology</t>
  </si>
  <si>
    <t>Background: Seasonal variations in physiology and behavior have frequently been reported. Light is the major zeitgeber for synchronizing internal circadian rhythms with the external solar day. Non-image forming effects of light radiation, for example, phase resetting of the circadian rhythms, melatonin suppression, and acute alerting effects, depend on several characteristics of the light exposure including intensity, timing and duration, spectral composition and previous light exposure, or light history. The aim of the present study was to report on the natural pattern of diurnal and seasonal light exposure and to examine seasonal variations in the circadian change of melatonin and cortisol concentrations for a group of Swedish office workers. Methods: Fifteen subjects participated in a field study that was carried out in the south of Sweden. Ambulatory equipment was used for monthly measurements of the daily exposure to light radiation across the year. The measurements included illuminance and irradiance. The subjects collected saliva samples every 4 h during 1 day of the monthly measuring period. Results: The results showed that there were large seasonal differences in daily amount of light exposure across the year. Seasonal differences were observed during the time periods 04: 00-08: 00, 08: 00-12: 00, 12: 00-16: 00, 16: 00-20: 00, and 20: 00-24: 00. Moreover, there were seasonal differences regarding the exposure pattern. The subjects were to a larger extent exposed to light in the afternoon/evening in the summer. During the winter, spring, and autumn, the subjects received much of the daily light exposure in the morning and early afternoon. Regarding melatonin, a seasonal variation was observed with a larger peak level during the winter and higher levels in the morning at 07: 00. Conclusions: This study adds to the results from other naturalistic studies by reporting on the diurnal and seasonal light exposure patterns for a group living at a northern latitude of 56 degrees N, with large annual variations in photoperiod length. It seems to be seasonal variation in the lighting conditions, both concerning intensities as well as regarding the pattern of the light exposure to which people living at high latitudes are exposed which may result in seasonal variation in the circadian profile of melatonin.</t>
  </si>
  <si>
    <t>10.1186/s40101-016-0103-9</t>
  </si>
  <si>
    <t>Affoyo, LJ; Gallegos-Sanchez, J; Villa-Godoy, A; Berruecos, JM; Perera, G; Valencia, J</t>
  </si>
  <si>
    <t>Reproductive activity of Pelibuey and Suffolk ewes at 19 degrees north latitude</t>
  </si>
  <si>
    <t>ANIMAL REPRODUCTION SCIENCE</t>
  </si>
  <si>
    <t>Under photoperiod regulated conditions, some Pelibuey ewes appear to express estrous cycles continuously throughout the year. Ovulatory activity of Suffolk ewes has not being determined at 19 degrees N. The aim of the present study was to describe the annual reproductive cycle of Pelibuey and Suffolk ewes under natural conditions at 19 degrees N. Ten adult ewes of each breed were maintained under natural environmental conditions, on a constant plane of nutrition and isolated from rams. The ovulatory activity of both breeds was monitored over 2 years (2003 and 2004) by quantifying progesterone concentrations in blood samples taken twice a week. For both breeds, the proportion of ovulating ewes per month and year was analyzed by chi(2). The duration of anestrus was compared between breeds and years by analysis of variance. Correlation of ambient temperature and weight changes with the ovulatory activity was evaluated by regression procedure. Ovulatory activity was different (P &lt; 0.05) between breeds from February to July. Pelibuey sheep (60%, 6 of 10) ovulated continuously during the entire study; one animal was eliminated in the second year, due to ovarian follicular cysts and three ewes had anestrous periods from 65 +/- 46 to 70 +/- 36 days. Suffolk ewes displayed reproductive seasonality similar to that observed in sheep of the same breed in latitudes greater than 35 degrees. Within breed, reproductive behavior of sheep was similar between years, with the only difference (P&lt;0.05) observed in February for Pelibuey and in July for Suffolk relative to other months. Ambient temperature was not correlated with ovulatory activity. The body weight of Pelibuey ewes was constant during the entire study and was not correlated with ovulatory activity. There was, however, an increase on the body weight of Suffolk ewes, but this variation was not related to ovulatory activity. These findings lead to the conclusion that at 19 degrees N, a high proportion of Pelibuey ewes is capable of ovulating throughout the year, whereas Suffolk ewes undergo seasonal anestrous periods similar to those observed in individuals of the same breed at latitudes greater than 35 degrees. Identification of continuous ovulatory Pelibuey ewes may be the first step for developing a selection program against seasonality to increase lambing frequency. (c) 2006 Elsevier B.V. All rights reserved.</t>
  </si>
  <si>
    <t>10.1016/j.anireprosci.2006.09.025</t>
  </si>
  <si>
    <t>Aharoni, Y; Brosh, A; Holzer, Z</t>
  </si>
  <si>
    <t>Photoperiodic effect on live-weight gain of bull calves</t>
  </si>
  <si>
    <t>ANIMAL SCIENCE</t>
  </si>
  <si>
    <t>The effects of day length, of the daily change in day length and of heat load, together with age effect, on live-weight gain of Holstein-Friesian bull calves, were studied using 8205 gain records of 1019 calves that were maintained in the experimental herd at Newe Ya'ar during a 5-year period (1991 to 1995). The age range of the calves was 150 to 450 days. Effects of day length (h) and of day length change (min/day) were assumed to be linear and effect of age was assumed to be quadratic. Three heat load indexes were calculated, accounting for day temperatures above 27 degrees C, or night temperatures above 18 degrees C, or both, and their effect was assumed to be linear also. Random effect of calf and fixed effect of the year were also accounted for by the regression analysis. The mean gain was 1.274 kg/day. The effect of day length tons 0.027 (s.e, 0.003) kg/day per h, and effect of day length change was 0.042 (s.e. 0.003) kg/day per min/day both effects being highly significant (P &lt; 0.0001). The effects of heat load according to each of the three indexes were either not significant, or tended to be positive, which implies increased gain with increasing heat load. Effect of age was positive (P = 0.0005), and of age(2) was negative (P &lt; 0.0001). Based on the regression model that did not include heat load effect, the peak gain was obtained on 19 May, 33 days before the longest day and the trough was obtained on 18 November, with a difference of 0.206 kg/day (proportionately 0.15 of the peak gain) between peak and trough gains. It was calculated by the regression coefficients for the photoperiod effects, that a calf that enters the feedlot at the age of 150 days and a live weight of 180 kg on 1 January, will be 23 kg heavier at the age of 350 days than a calf that enters the feedlot at the same age and weight on 1 July. This difference is reduced to 10 kg at the age of 450 days.</t>
  </si>
  <si>
    <t xml:space="preserve">10.1017/S1357729800016465                                                       </t>
  </si>
  <si>
    <t>Ahmad, N; Noakes, DE</t>
  </si>
  <si>
    <t>Seasonal variations in the semen quality of young British goats</t>
  </si>
  <si>
    <t>BRITISH VETERINARY JOURNAL</t>
  </si>
  <si>
    <t>Physical characteristics of semen quality were studied over a 12 month period in 10 post pubertal, young male goats (7-19 months of age) maintained under the naturally prevailing climatic conditions characteristic of the South of England (latitude N 51 degrees 46'). Semen was collected fortnightly using an artificial vagina and an ovariectomized, oestrogenized teaser doe. The physical appearance of the ejaculates varied from a yellow or whitish-yellow colour during September-December to a creamy-white colour during the remainder of the year. Ejaculate volume decreased from 0.96+/-0.06 ml in October to the minimum value of 0.39+/-0.03 ml in April and 0.38+/-0.02 ml in July, after which there was a sharp increase to the highest value, 1.04+/-0.05 ml, in September. Sperm cell concentration per mi was lowest (3.66+/-0.16x10(9)), during November and highest (6.56+/-0.29x10(9)) during May. However, the total sperm per ejaculate were highest during the September and lowest in December. The mass and individual motilities were higher during August-December than in the remainder of the)lear. The percentages of dead and morphologically abnormal spermatozoa were highest during May. The effect of the months and seasons of the year on all parameters of semen quality were significant (P&lt;0.01).</t>
  </si>
  <si>
    <t>10.1016/S0007-1935(96)80076-5</t>
  </si>
  <si>
    <t>Alagarswamy, G; Chandra, S</t>
  </si>
  <si>
    <t>Pattern analysis of international sorghum multi-environment trials for grain-yield adaptation</t>
  </si>
  <si>
    <t>THEORETICAL AND APPLIED GENETICS</t>
  </si>
  <si>
    <t>Pattern analysis, which consists of joint and complementary use of classification and ordination techniques, was applied to grain-yield data of 12 sorghum genotypes in 25 environments to identify the grouping of genotypes and environments. The 12 genotypes represented a wide geographical origin, different genetic diversity, and three photoperiod-sensitive classes. The 25 environments represented a super population of widely different environments covering latitudes from 20 degrees S to 45 degrees N. The knowledge of environmental and genotype grouping helped reveal several patterns of genotype x environment (CE) interaction. The existence of two mega-environments - African and Asian - was indicated. Within these mega-environments, several subgroups were further discernible. The Asian-type subgroups of environments tended to be closer to one another, suggesting that they discriminated genotypes similarly. By contrast, the African-type sub-groups of environments were more divergent. Differential genotype adaptation patterns existed in the two mega-environments. The repeatability of the GE patterns seen in this multi-environmental trial, however, needs to be established over time.</t>
  </si>
  <si>
    <t>10.1007/s001220050755</t>
  </si>
  <si>
    <t>Albrizio, M; Siniscalchi, M; Sasso, R; Quaranta, A</t>
  </si>
  <si>
    <t>Effects of the environment on dog semen parameters and testosterone concentration</t>
  </si>
  <si>
    <t>THERIOGENOLOGY</t>
  </si>
  <si>
    <t>Whether a mammal reproduces seasonally or continuously depends mostly on the environment and its effects on the endocrine pattern. Although the dog was the first species to have been domesticated, little information is available on the changes in reproduction that have occurred since. In this study, we evaluated whether environmental stimuli can act as modulators of male gonadal activity in the dog at the latitude of Bari (Italy). Therefore, for 1 year, serum and seminal testosterone (T) concentrations, together with seminal parameters, were recorded monthly and evaluated in relation to environmental variables such as temperature, humidity, and photoperiod. We found that, in temperate regions, the annual serum T profile is not affected by environmental conditions, whereas seminal T profile peaks in October and reaches its nadir in April. The percentage of progressive motile spermatozoa is also dependent on environmental cues. The results support the intuitive idea that recorded data require a proper analysis to be meaningful. In fact, we found that, in the dog, environmental changes appear to affect male gonadal physiology, and this is clear when recorded data are analyzed monthly; in contrast, pooling data into seasonal groups hides monthly environmental variations. (C) 2013 Elsevier Inc. All rights reserved.</t>
  </si>
  <si>
    <t>10.1016/j.theriogenology.2013.07.005</t>
  </si>
  <si>
    <t>Ali, A; Alamaary, M; Al-Sobayil, F</t>
  </si>
  <si>
    <t>Reproductive performance of Arab mares in the Kingdom of Saudi Arabia</t>
  </si>
  <si>
    <t>TIERAERZTLICHE PRAXIS AUSGABE GROSSTIERE NUTZTIERE</t>
  </si>
  <si>
    <t>Objective: The aim of this study was to evaluate the reproductive performance of the Arab mares in the Kingdom of Saudi Arabia (KSA). Methods: Managers of 26 studfarms containing 1014 Arab mares at five districts were asked to complete a questionnaire on the reproductive efficiency of their mares. Results: The mean age at first mating was 3.06 +/- 0.5 years. Mares were mated equally in winter and all over the year. Natural mating was mostly used (76.9%). The means of estrus duration and estrus interval were 6.58 +/- 1 days and 19.57 +/- 1.8 days, respectively. The means of first service and overall pregnancy rates and the number of cycles/pregnancy were 52.71 +/- 20.2%, 83.72 +/- 15.0%, and 1.46 +/- 0.3, respectively, with no effect of the postpartum interval, district, or season. The average pregnancy duration was 335.5 +/- 10.2 days. It was shorter in mares mated by day 9 postpartum than in those mated later (p &lt; 0.05). The ratio of stallion/mares ranged from 1:4 to 1:24, with no correlation with the pregnancy rates or the number of cycles/pregnancy. Discussion: Photoperiodic regulation and changes in the hypothalamic-hypophyseal axis of mares are usually associated with the seasonal reproductive activity of mares in the temperate but not in subtropical areas. Short duration of gestation for mares mated by day 9 after foaling may be related to the nutritional status of dams. Conclusion: The obtained data represent the first record of the reproductive performance of Arab mares in the KSA, which could be used to anticipate their performance under different managements. Clinical relevance: The Arab mares in the KSA are not seasonal and can reproduce efficiently all over the year. District and season did not influence the fertility.</t>
  </si>
  <si>
    <t>Allebrandt, KV; Roenneberg, T</t>
  </si>
  <si>
    <t>The search for circadian clock components in humans: new perspectives for association studies</t>
  </si>
  <si>
    <t>BRAZILIAN JOURNAL OF MEDICAL AND BIOLOGICAL RESEARCH</t>
  </si>
  <si>
    <t>Individual circadian clocks entrain differently to environmental cycles (zeitgebers, e. g., light and darkness), earlier or later within the day, leading to different chronotypes. In human populations, the distribution of chronotypes forms a bell-shaped curve, with the extreme early and late types - larks and owls, respectively - at its ends. Human chronotype, which can be assessed by the timing of an individual's sleep-wake cycle, is partly influenced by genetic factors - known from animal experimentation. Here, we review population genetic studies which have used a questionnaire probing individual daily timing preference for associations with polymorphisms in clock genes. We discuss their inherent limitations and suggest an alternative approach combining a short questionnaire (Munich ChronoType Questionnaire, MCTQ), which assesses chronotype in a quantitative manner, with a genome-wide analysis (GWA). The advantages of these methods in comparison to assessing time-of-day preferences and single nucleotide polymorphism genotyping are discussed. In the future, global studies of chronotype using the MCTQ and GWA may also contribute to understanding the influence of seasons, latitude ( e. g., different photoperiods), and climate on allele frequencies and chronotype distribution in different populations.</t>
  </si>
  <si>
    <t>10.1590/S0100-879X2008000800013</t>
  </si>
  <si>
    <t>ALLISON, JCS; DAYNARD, TB</t>
  </si>
  <si>
    <t>EFFECT OF PHOTOPERIOD ON DEVELOPMENT AND NUMBER OF SPIKELETS OF A TEMPERATE AND SOME LOW-LATITUDE WHEATS</t>
  </si>
  <si>
    <t>ANNALS OF APPLIED BIOLOGY</t>
  </si>
  <si>
    <t>10.1111/j.1744-7348.1976.tb01698.x</t>
  </si>
  <si>
    <t>ALMEKINDERS, CJM; STRUIK, PC</t>
  </si>
  <si>
    <t>PHOTOTHERMAL RESPONSE OF SYMPODIUM DEVELOPMENT AND FLOWERING IN POTATO (SOLANUM-TUBEROSUM L) UNDER CONTROLLED CONDITIONS</t>
  </si>
  <si>
    <t>NETHERLANDS JOURNAL OF AGRICULTURAL SCIENCE</t>
  </si>
  <si>
    <t>In two phytotron experiments with different cultivars (experiment 1: cvs Atzimba and Van Gogh; experiment 2: cvs Spunta and Desiree), temperature and photoperiod effects on sympodial development, stem, leaf and flower production of potato (Solanum tuberosum L.) shoots were investigated. In both experiments, short-day (SD) and long-day (LD) treatments were combined with average temperatures ranging from 15 to 27 degrees C. In experiment 1, data. of the entire shoot were collected, whereas in experiment 2 only leaf and flower production of the main and secondary stems were measured. In experiment 1, increasing temperature at SD and LD, and increasing photoperiod at 15 degrees C increased the number of lateral stems, the numbers of inflorescences and leaves of the sympodium, and of the entire shoot. The photoperiod response at 25 degrees C was not consistent. In experiment 2, the number of flower primordia and survival of flower primordia of individual inflorescences increased with the photoperiod and with temperature up to 23 degrees C. At 27 degrees C in experiment 2, flower development was suppressed. Total leaf and flower production per plant were largely a function of lateral stem production. Increasing temperature and photoperiod increased the number of leaves of individual stems in most treatments. However, the effects on leaf as well as flower production of individual stems were relatively small, except for the effect of a temperature increase from 23 to 27 degrees C in experiment 2. The photoperiodic response of the 'time till flowering' of individual stems was facultative SD or daylength-neutral, depending on the cultivar and stem position.</t>
  </si>
  <si>
    <t>ALVI, SM; MOMOI, S</t>
  </si>
  <si>
    <t>ENVIRONMENTAL-REGULATION AND GEOGRAPHICAL ADAPTATION OF DIAPAUSE IN COTESIA-PLUTELLAE (HYMENOPTERA, BRACONIDAE), A PARASITOID OF THE DIAMONDBACK MOTH LARVAE</t>
  </si>
  <si>
    <t>APPLIED ENTOMOLOGY AND ZOOLOGY</t>
  </si>
  <si>
    <t>Photoperiodic response in two different geographic populations of Cotesia plutellae (Hymenoptera: Braconidae) was investigated. Short photoperiods induced prepupal diapause in the Kuroishi population but did not produce any developmental arrest in the Kobe population. The difference in the photoperiodic response in these populations reflects life-cycle adaptations to local environmental conditions. In the Kuroishi strain the critical daylength fell between 12.5 h and 13 h hours of light per day, Under 11L-13D conditions, high temperatures tended to decrease the occurrence of the diapause: as the temperature increased from 17-degrees-C to 20-degrees-C the diapause incidence diminished, ceasing altogether at 25-degrees-C. Parasite larvae of second and third instar stages were sensitive to diapause-inducing stimuli, whereas egg and first instar larval stages were not. The diapause termination depended not on the photoperiod but on the temperature: high temperature hastened termination of the diapause.</t>
  </si>
  <si>
    <t>10.1303/aez.29.89</t>
  </si>
  <si>
    <t>Amaducci, S; Colauzzi, M; Bellocchi, G; Cosentino, SL; Pahkala, K; Stomph, TJ; Westerhuis, W; Zatta, A; Venturi, G</t>
  </si>
  <si>
    <t>Evaluation of a phenological model for strategic decisions for hemp (Cannabis Sativa L.) biomass production across European sites</t>
  </si>
  <si>
    <t>INDUSTRIAL CROPS AND PRODUCTS</t>
  </si>
  <si>
    <t>The optimal combination of yield and quality of hemp fibres from field grown crops is around flowering. Therefore prediction of flowering time would support in planning production and optimization of the cultivar choice for different agro-ecological zones. In the current paper the validation of a recently published model (Amaducci et al., 2008a) is carried out for four varieties across a wide range of sites and thus of air temperature-photoperiod combinations. The model was evaluated by comparing its output to field observations of the duration between emergence and 50% flowering. The model output and observed times from emergence to 50% of flowering generally corresponded well, but some discrepancies were apparent. The biggest discrepancies between estimates and actual data were observed at extreme latitudes. The level of accuracy of the model predictions is satisfactory for strategic decision regarding sowing and harvesting time and cultivar choice, but tactical decisions (e.g. time of harvest based on flowering time) cannot be accurately supported. (c) 2011 Elsevier B.V. All rights reserved.</t>
  </si>
  <si>
    <t>10.1016/j.indcrop.2011.11.012</t>
  </si>
  <si>
    <t>Amaducci, S; Colauzzi, M; Bellocchi, G; Venturi, G</t>
  </si>
  <si>
    <t>Modelling post-emergent hemp phenology (Cannabis sativa L.): Theory and evaluation</t>
  </si>
  <si>
    <t>EUROPEAN JOURNAL OF AGRONOMY</t>
  </si>
  <si>
    <t>Temperature and photoperiod can be used to simulate post-emergent hemp (Cannabis sativa L.) phenology. With reference to hemp in Italy, our main objective was to model field crops grown under a range of temperature and day length regimes. Dates of emergence and 50% of flowering were collected at Cadriano (Bologna) from serially sown field experiments (1996-1999, 2003-2005) on five cultivars: Carmagnola (late maturity), Felina 34 (medium maturity), Fibranova (late maturity), Futura (medium-late maturity), and Tiborszallasi (medium-late maturity). The database of phenological records was segregated into calibration and validation subsets. A phenology model was developed which utilises the beta function for response to hourly air temperature, and a switch-off function for response to day length. The life cycle of hemp from emergence to 50% of flowering was defined in terms of physiological development days (chronological days at the optimum photoperiod and temperature) and considered in three phases: juvenile phase (BVP), photo-sensitive phase (PIP), flower development phase (FDP). Critical temperatures (T-b, base; To, optimum, T,, ceiling), which did not vary widely across phases and cultivars, were estimated as common values: T-b = 1.9 degrees C for BVP and 11.3 degrees C for the other phases, T-o = 26.4 degrees C and T, = 40.0 degrees C for all phases. Other parameters, i.e. day length of half-maximum development rate at PIP, and physiological development days for FDP, were also estimated as common values for all cultivars. Different genotypes were mainly characterised for the sensitivity to photoperiod (shape parameter n) and BVP length. With n similar to 50, Felina 34 and Futura are regarded as low sensitive cultivars. Tiborszallasi was estimated as the highest sensitive cultivar (n close to 70), whereas Carmagnola and Fibranova showed an intermediate sensitivity (n similar to 62). Felina 34 also differentiated for its relatively short BVP length at optimum conditions, i.e. similar to 13 days; duration of about 20 days was the estimate for the other cultivars. Model performance against calibration dataset was good (percent relative root mean square in the range similar to 6-20%), and comparison against independent data also confirmed the general applicability of this model. Owing to the importance of flowering date in hemp management techniques, these results can be used in decision support for hemp production though further evaluation of the model under a variety of latitudes is required. (c) 2007 Elsevier B.V. All rights reserved.</t>
  </si>
  <si>
    <t>10.1016/j.eja.2007.05.006</t>
  </si>
  <si>
    <t>AMIR, S; ROBINSON, B</t>
  </si>
  <si>
    <t>ULTRAVIOLET-LIGHT ENTRAINS RODENT SUPRACHIASMATIC NUCLEUS PACEMAKER</t>
  </si>
  <si>
    <t>NEUROSCIENCE</t>
  </si>
  <si>
    <t>It has long been assumed that, in contrast to other vertebrates, mammals are ultraviolet blind.(12) Recent evidence indicates, however, that the spectral sensivity of the retina in rodents extends into the ultraviolet range(14-16) This finding, combined with reports that ultraviolet light can suppress nocturnal melatonin release(2) and reverse the effect of short photoperiod on the gonads,(3) invites speculation about the role of ultraviolet light in photoperiodic control of physiological and behavioral functions, One idea is that ultraviolet light participates in retinally mediated processes underlying photic entrainment of a pacemaker located in the hypothalamic suprachasmatic nucleus that generates circadian rhythms.(29) Consistent with such a function,,ve now show that ultraviolet light is capable of inducing phase shifts in circadian rhythms in the rat and of inducing in the hypothalamic suprachiasmatic nucleus expression of the transcription factor Fos, a known cellular correlate of Light-induced phase shifts of the hypothalamic suprachiasmatic nucleus pacemaker.(6,18,28,30)</t>
  </si>
  <si>
    <t>10.1016/0306-4522(95)00393-W</t>
  </si>
  <si>
    <t>Andersson, B</t>
  </si>
  <si>
    <t>Effect of Maternal Soil Treatment on First Year Growth and Autumn Frost Hardiness of Pinus sylvestris L. Full-sib Families</t>
  </si>
  <si>
    <t>SCANDINAVIAN JOURNAL OF FOREST RESEARCH</t>
  </si>
  <si>
    <t>After-effects of maternal soil treatment, controlling for photoperiod and weather conditions, were tested in a nursery experiment with Pinus sylvestris L. seedlings. Three full-sib crosses were replicated in 4 different soil treatment plots of a grafted experimental seed orchard (63 degrees 54'N). Weight of filled seeds, percentage of empty seeds, first year hypocotyl and epicotyl length, and autumn frost hardiness (from artificial freeze testing) were evaluated. Systematic effects from maternal soil treatment were small compared to family differences for all characters studied. However, epicotyl length of the progenies showed a positive relationship with N needle content of the mother grafts. The results also indicated an important interaction between maternal soil treatment and autumn frost hardiness of the families. It is suggested that the altered mother tree treatment could lead to a change in progeny performance, corresponding to a 1.5 degree difference in latitudinal origin of natural stand seedlings. The results demonstrate the advantages of providing the mother tree with uniform conditions in early progeny testing.</t>
  </si>
  <si>
    <t>10.1080/02827588909382555</t>
  </si>
  <si>
    <t>Andersson, B; Fedorkov, A</t>
  </si>
  <si>
    <t>Longitudinal differences in Scots pine frost hardiness</t>
  </si>
  <si>
    <t>SILVAE GENETICA</t>
  </si>
  <si>
    <t>The autumn frost hardiness of Scots pine (Pinus sylvestris L.) populations from Scandinavia (57degrees28'-68degrees54' N, 13degrees00'-27degrees-00' E) and the Komi Republic in Russia (61degrees30'-64degrees20' N, 49degrees10'-54degrees50' E), and open pollinated families from a population in Komi (61degrees43'N, 51degrees07'E) were examined in artificial freezing tests with one-year-old seedlings. The aims were to estimate genetic variation in hardiness between families of Russian origin and to compare populations of Russian (continental) and Scandinavian (maritime) origins. The longitudinal distance between the Scandinavian and Russian seed sources was associated with a significant difference in climatic conditions. At latitude 63degreesN the degree of continentality (the difference between July and January monthly mean temperatures) was 23.7degreesC for longitude 15degreesE in Sweden and 35.2degreesC for longitude 54degreesE in Komi. The narrow-sense heritability of frost hardiness calculated for the Russian families was 0.22. This indicates relatively high genetic control of the trait, of similar magnitude as earlier shown for populations of Scandinavian origin. Both Scandinavian and Russian populations showed a strong clinal variation in frost hardiness, northern populations being the hardiest. In addition, Russian populations were more frost hardy than Scandinavian ones from corresponding latitudes and attained the same level of hardiness as Scandinavian populations from 4.1degrees latitude further north. The results indicate that the longitude or continentality of the origins of Scots pine populations is associated with adaptive pressures that have significant effects on hardiness and are distinct from photoperiodic effects. When enriching breeding or production populations by including populations from remote origins it is essential to recognize not only latitudinal origin, but also longitudinal origin or temperature regime, in order to match material to the planned utilization areas.</t>
  </si>
  <si>
    <t>ANDO, Y</t>
  </si>
  <si>
    <t>PHOTOPERIODIC CONTROL OF ADULT DIAPAUSE IN A SUBTROPICAL KATYDID, EUCONOCEPHALUS-PALLIDUS REDTENBACHER (ORTHOPTERA, TETTIGONIIDAE)</t>
  </si>
  <si>
    <t>Euconocephalus pallidus from the subtropical island of Okinawa, Japan, matured after six nymphal instars. The nymphal duration did not vary with photoperiod in a range from 11L-13D to 15L-9D at 25-degrees-C. Adults took about 25 days to start ovipositing in long day conditions (14L-10D and 15L-9D) and more than 60 days in short day conditions (11L-13D) to 13L-11D). The adult stage immediately after emergence was the most sensitive to photoperiod, and the pre-oviposition period was also influenced by the photoperiod experienced during the nymphal stage. Female adults transferred from a short day to a long day laid eggs without delay. It seems that the adults of the 1st generation, having grown under long day conditions, avert diapause, while those of the 2nd generation, having experienced short day conditions, enter diapause. Thus, it is likely that E. pallidus has a heterodynamic life cycle controlled by photoperiod in the subtropical region.</t>
  </si>
  <si>
    <t>10.1303/aez.26.347</t>
  </si>
  <si>
    <t>Angelini, LG; Macchia, M; Ceccarini, L; Bonari, E</t>
  </si>
  <si>
    <t>Screening of kenaf (Hibiscus cannabinus L.) genotypes for low temperature requirements during germination and evaluation of feasibility of seed production in Italy</t>
  </si>
  <si>
    <t>FIELD CROPS RESEARCH</t>
  </si>
  <si>
    <t>Kenaf (Hibiscus cannabinus L.), an annual plant of the family Malvaceae, with potential use as a non-wood fiber source is a relatively new crop in Italy where it can be used in the manufacture of paper and pulp products. Cultivars differ markedly in their response to daylength, but stem growth generally declines rapidly following the onset of flowering such that under Italian conditions sowing for fiber production has to be carried out early to allow maximum growth before floral initiation. Sowing is generally delayed until soil temperature exceeds 12 degrees C (approximately the middle of May), and therefore it is important to evaluate genetic diversity in response to low temperature during the germination stage to determine which kenaf cultivars are suited to early sowing. These trials screened various lines to identify those able to germinate at low temperature and therefore suitable for early sowing. The lines were also grown to evaluate photoperiodic requirements and seed yield in the trial environment (Experimental Centre of Rottaia, Pisa, central Italy, 43 degrees 40'N latitude;10 degrees 19'E longitude). In addition, the germination characteristics of seed obtained here were tested at low constant temperature (8 degrees C) and at alternating 20-30 degrees C temperature. Seed belonging to 15 lines - produced in Australia and selected for tolerance to low temperature - showed high germination percentage at 8 degrees C in comparison with Tainung 2, a cultivar sensitive to low temperature and produced in USA (75 and 12% as overall mean of lines and Tainung 2, respectively). Lines differed significantly in their response to temperature both in germination percentage and mean germination time. Lines showed a wide range of duration of vegetative period. Flowering took place from 31 July to 23 August in most lines, and they are therefore considered early-maturing-types. Lines differed in duration of the period from emergence to seed maturity (from 134 to 187 days), in seed yield per plant (from 0.9 to 27.7 g plant(-1)), and harvest index (from 0.3 to 16.6%). In some lines, flowering occurred in mid-August and seed filling was then not completed due to low air temperature and unfavourable moisture conditions. Seed produced in central Italy had low quality due to more rapid deterioration and susceptibility to fungal pathogens. Sensitivity to low temperature during germination was greater in most lines and germination percentages were considerably lower than for seed produced in northeastern Australia. Environmental conditions in central Italy appear inadequate for seed production. (C) 1998 Elsevier Science B.V. All rights reserved.</t>
  </si>
  <si>
    <t>10.1016/S0378-4290(98)00111-7</t>
  </si>
  <si>
    <t>ANKERSMIT, GW; ADKISSON, PL</t>
  </si>
  <si>
    <t>PHOTOPERIODIC RESPONSES OF CERTAIN GEOGRAPHICAL STRAINS OF PECTINOPHORA GOSSYPIELLA (LEPIDOPTERA)</t>
  </si>
  <si>
    <t>JOURNAL OF INSECT PHYSIOLOGY</t>
  </si>
  <si>
    <t>10.1016/0022-1910(67)90067-4</t>
  </si>
  <si>
    <t>y</t>
  </si>
  <si>
    <t>Apostol, KG; Dumroese, RK; Pinto, JR; Davis, AS</t>
  </si>
  <si>
    <t>Response of conifer species from three latitudinal populations to light spectra generated by light-emitting diodes and high-pressure sodium lamps</t>
  </si>
  <si>
    <t>CANADIAN JOURNAL OF FOREST RESEARCH</t>
  </si>
  <si>
    <t>Light-emitting diode (LED) technology shows promise for supplementing photosynthetically active radiation (PAR) in forest nurseries because of the potential reduction in energy consumption and an ability to supply discrete wavelengths to optimize seedling growth. Our objective was to examine the effects of light spectra supplied by LED and traditional high-pressure sodium (HPS) lamps on growth and physiology of Douglas-fir (Pseudotsuga menziesii (Mirb.) Franco) and Engelmann spruce (Picea engelmannii Parry ex Engelm.) seedlings. We used three latitudinal sources for each species: British Columbia (BC), Idaho (ID), and New Mexico (NM). Container seedlings were grown for 17 weeks in the greenhouse under an 18 h photoperiod of ambient solar light supplemented with light delivered from HPS or LED. In general, seedlings grown under LED had significantly greater growth, gas exchange rates, and chlorophyll contents than those seedlings grown under HPS. The growth and physiological responses to supplemental lighting varied greatly among species and seed sources. Generally, LED-grown seedlings from BC had the greatest growth and tissue dry mass followed by ID and NM populations. Compared with HPS, the significant increase in seedling growth and concomitant energy savings with LED (29% energy consumption relative to HPS) demonstrates the promise of using LED as PAR supplemental lighting for container seedling production.</t>
  </si>
  <si>
    <t>10.1139/cjfr-2015-0106</t>
  </si>
  <si>
    <t>Appenroth, KJ</t>
  </si>
  <si>
    <t>No photoperiodoc control of the formation of turions in eight clones of Spirodela polyrhiza</t>
  </si>
  <si>
    <t>JOURNAL OF PLANT PHYSIOLOGY</t>
  </si>
  <si>
    <t>The influence of daily photoperiod (8, 16, 24 h) on eight clones of Spirodela polyrhiza was tested in two different nutrient media. The number of vegetative fronds and resting turions formed after 50 days of cultivation were scored. The specific turion yield (STY; number of turions formed per vegetative frond) was used to evaluate the effectiveness of turion formation of the tested clones. All clones formed turions in both nutrient media. The STY varied substantially between the different clones, ranging from 0.22 +/- 0.03 (clone SC from Cuba) to 3.9 +/- 0.3 (clone 9256 from Finland) in continuous light. The STY increased with increasing duration of the photoperiod. This increase may have been due to the extended period of photosynthesis rather than that of a photoperiodic long-day response. Shorter photoperiods did not stimulate turion formation in any of the clones. S. polyrhiza is a day-neutral plant with respect to turion formation, as noted previously (Appenroth et al. 1990. Annals of Botany 66: 163-168). In accordance with this conclusion, no correlation was detected between the STY and the latitude at which the clones occur naturally. Environmental factors other than shortening of photoperiods seem to be effective in signalling seasonal changes of growth conditions in advance to S. polyrhiza.</t>
  </si>
  <si>
    <t>10.1078/0176-1617-01035</t>
  </si>
  <si>
    <t>Aracena, C; Lange, CB; Iriarte, JL; Rebolledo, L; Pantoja, S</t>
  </si>
  <si>
    <t>Latitudinal patterns of export production recorded in surface sediments of the Chilean Patagonian fjords (41-55 degrees S) as a response to water column productivity</t>
  </si>
  <si>
    <t>CONTINENTAL SHELF RESEARCH</t>
  </si>
  <si>
    <t>The Chilean Patagonian fjords region (41-56 degrees S) is characterized by highly complex geomorphology and hydrographic conditions, and strong seasonal and latitudinal patterns in precipitation, freshwater discharge, glacier coverage, and light regime; all of these directly affect biological production in the water column. In this study, we compiled published and new information on water column properties (primary production, nutrients) and surface sediment characteristics (biogenic opal, organic carbon, molar C/N, bulk sedimentary delta(13)C(org)) from the Chilean Patagonian fjords between 41 degrees S and 55 degrees S, describing herein the latitudinal pattern of water column productivity and its imprint in the underlying sediments. Based on information collected at 188 water column and 118 sediment sampling sites, we grouped the Chilean fjords into four main zones: Inner Sea of Chiloe (41 degrees to similar to 44 degrees S), Northern Patagonia (44 degrees to similar to 47 degrees S), Central Patagonia (48-51 degrees S), and Southern Patagonia (Magellan Strait region between 52 degrees and 55 degrees S). Primary production in the Chilean Patagonian fjords was the highest in spring-summer, reflecting the seasonal pattern of water column productivity. A clear north-south latitudinal pattern in primary production was observed, with the highest average spring and summer estimates in the Inner Sea of Chiloe (2427 and 5860 mg C m(-2) d(-1)) and Northern Patagonia (1667 and 2616 mg C m(-2) d(-1)). This pattern was closely related to the higher availability of nutrients, greater solar radiation, and extended photoperiod during the productive season in these two zones. The lowest spring value was found in Caleta Tortel, Central Patagonia (91 mg C m(-2) d(-1)), a site heavily influenced by glacier meltwater and river discharge loaded with glacial sediments. Biogenic opal, an important constituent of the Chilean fjord surface sediments (Si(OPAL) similar to 1-13%), reproduced the general north-south pattern of primary production and was directly related to water column silicic acid concentrations. Surface sediments were also rich in organic carbon content and the highest values corresponded to locations far away from glacier influence, sites within fjords, and/or semi-enclosed and protected basins, reflecting both autochthonous (water column productivity) and allochthonous sources (contribution of terrestrial organic matter from fluvial input to the fjords). A gradient was observed from the more oceanic sites to the fjord heads (west-east) in terms of bulk sedimentary delta(13)C(org) and C/N ratios; the more depleted (delta(13)C(org) -26 parts per thousand) and higher C/N (23) values corresponded to areas close to rivers and glaciers. A comparison of the Chilean Patagonian fjords with other fjord systems in the world revealed high variability in primary production for all fjord systems as well as similar surface sediment geochemistry due to the mixing of marine and terrestrial organic carbon. (C) 2010 Elsevier Ltd. All rights reserved.</t>
  </si>
  <si>
    <t>10.1016/j.csr.2010.08.008</t>
  </si>
  <si>
    <t>Arai, T; Liu, JP; Huang, CM; Cheng, XY; Watari, Y; Takeda, M</t>
  </si>
  <si>
    <t>Species specificity in photoperiodic control of nymphal development in four species of cricket from north-west China</t>
  </si>
  <si>
    <t>ENTOMOLOGICAL SCIENCE</t>
  </si>
  <si>
    <t>Photoperiodic regulation of nymphal development was examined in four species of cricket collected in the Xinjiang-Uygur Autonomy Region, China (approximately 43degreesN, 81-89degreesE). Fifty percent of individuals of Modicogryllus frontalis reared at 28degreesC reached adulthood in approximately 80 days in conditions of 11 h light: 13 h dark (LD 11:13) to 14:10, and in approximately 95 days under LD 15:9 to 16:8. Melanogryllus desertus started adult emergence earliest under LD 16:8 at 28degreesC, but some individuals required much longer to mature, and thus two peaks of adult emergence occurred at approximately 60 and 160 days after hatching. More individuals hatched during the late peak in LD 18:6 than in LID 16:8. The mean nymphal period was approximately 100 days in LD 11:13 to 14:10. Both species showed short-day type photoperiodic responses, but Mo. frontalis developed faster than did Me. desertus. The latter occupied a wider range of habitat conditions and was more variable in life cycle than the former. Modicogryllus burdigalensis started adult emergence earliest in LD 16:8 at 28degreesC in the six photoperiods tested, most adults emerging within 60 days. The mean nymphal period was 80 days in LID 15:9, 135 days in LD 14:10 and 80-100 days in LD 11:13 to 13:11, showing an intermediate type of photoperiodic response. Acheta domesticus was a long-day type species, and the proportion of delayed individuals increased with decreasing photoperiod. In the dry climate of Xinjiang-Uygur, nymphal overwintering seems to be successful in all of the four different patterns of nymphal development.</t>
  </si>
  <si>
    <t>10.1111/j.1479-8298.2004.00069.x</t>
  </si>
  <si>
    <t>Araujo, JF; Righini, ASF; Fleury, JJ; Caldas, MCS; CostaNeto, JBF; Marques, N</t>
  </si>
  <si>
    <t>Seasonal rhythm of semen characteristics of a Brazilian breed (''mangalarga'') stallion</t>
  </si>
  <si>
    <t>CHRONOBIOLOGY INTERNATIONAL</t>
  </si>
  <si>
    <t>An attempt has been made to define semen seasonality in a horse in the Southern Hemisphere. Repeated measurements of three variables in the semen were made for 36 months (Jan/90-Dec/92) in a 21-year old ''Mangalarga'' stallion living under natural photoperiod and temperature conditions in a farm situated in Sao Jose do Rio Pardo, Sao Paulo, Brazil (latitude 21 degrees 36' S; longitude 46 degrees 53' W). The horse fed on natural pasture and a nutritionally balanced feed twice a day (11:00 and 17:00 h). Water and a mineral supplement were available ad libitum. Semen was collected almost daily by an artificial vagina and showed annual changes in volume of ejaculate, sperm motility, and sperm concentration. Spectral and rhythmometric analyses of the semen data were performed according to the fast Fourier transform (FFT) and cosinor techniques (tau=365 days). Statistically significant annual rhythms for semen volume, motility, and concentration of sperm were present. Acrophases occurred in the spring (October) for ejaculate volume and in autumn (May) for sperm concentration and motility.</t>
  </si>
  <si>
    <t>10.3109/07420529609020918</t>
  </si>
  <si>
    <t>Archontoulis, SV; Miguez, FE; Moore, KJ</t>
  </si>
  <si>
    <t>A methodology and an optimization tool to calibrate phenology of short-day species included in the APSIM PLANT model: Application to soybean</t>
  </si>
  <si>
    <t>ENVIRONMENTAL MODELLING &amp; SOFTWARE</t>
  </si>
  <si>
    <t>We developed a methodology and an optimization tool that simplifies calibration of the APSIM PLANT multi parameter input phenology module. The methodology and the tool were successfully applied to estimate phenological parameters for 40 soybean cultivars covering maturity groups from 00 to 6. Our approach utilized information on flowering, physiological maturity and soybean maturity group, and provided a complete set of phenological parameters for APSIM that accounted also for temperature x photoperiod interactions throughout the crop cycle. The model predicted flowering (root mean square error, RMSE = 3.1 d) and physiological maturity (RMSE = 5.5 d) very well in a range of environments across the USA (33-46 degrees N latitude, n = 280). The relative absolute error was below 3% in all cases indicating the robustness of our approach. The APSIM PLANT phenology module is generic, thus our approach can be applied to all the short-day species included in the modelling platform. (C) 2014 Elsevier Ltd. All rights reserved.</t>
  </si>
  <si>
    <t>10.1016/j.envsoft.2014.04.009</t>
  </si>
  <si>
    <t>Arechiga-Flores, CF; Banuelos-Valenzuela, R; Rincon-Delgado, RM; Meza, CA</t>
  </si>
  <si>
    <t>Attainment of puberty in winter-born hair-ewe lambs under natural photoperiod (22 degrees NL): Preliminary results</t>
  </si>
  <si>
    <t>WOOL TECHNOLOGY AND SHEEP BREEDING</t>
  </si>
  <si>
    <t>The aim of this study was to evaluate age and weight at puberty in winter-born hair sheep kept under constant nutritional levels, natural photoperiod (22degrees NL) and highland (215 3 m) conditions during the following summer-autumn season. A total of 27 Pelibuey ewe-lambs born. during January (1.98 +/- 0.03 kg BW), were isolated from rams after birth and kept under pen-fed conditions. The experimental period began in July and continued through late October, for a total experimental period of 100 d. Blood samples were collected twice weekly from each ewe to quantify serum progesterone (P4) concentrations as a marker of either luteal activity (active) or anestrous (inactive) ewe-lambs. Puberty was identified by luteal activity at an average weight and age of 21.6 +/- 4.4 kg and 198.5 +/- 7.0 d, respectively. By the end of the experimental period, only 64.7% of the ewe-lambs achieved puberty. Cumulative percentages of ewe-lambs initiating luteal function were 11.7, 17.6, 41.6 and 64.7 for Jul, Aug, Sept, and Oct, respectively. At the end of the experimental period, 35.3% of the ewe-lambs did not display luteal activity. While serum P4 concentrations were correlated (r=0.19, P=0.01) with both body weight and average daily gain, luteal function increased (P&lt;0.01) from July to October. No differences (P&gt;0.05) in body weight were observed between the cycling and non-cycling ewes. Increases in body weights and a small reduction in photoperiod observed from July to October (1.8 h) paralleled increases in luteal. activity in Pelibuey ewe lambs. Further studies must be designed to better understand the role that these two factors have as possible modulators in the onset of puberty in Pelibuey ewe lambs at this latitude.</t>
  </si>
  <si>
    <t>Arendt, J</t>
  </si>
  <si>
    <t>Biological Rhythms During Residence in Polar Regions</t>
  </si>
  <si>
    <t>At Arctic and Antarctic latitudes, personnel are deprived of natural sunlight in winter and have continuous daylight in summer: light of sufficient intensity and suitable spectral composition is the main factor that maintains the 24-h period of human circadian rhythms. Thus, the status of the circadian system is of interest. Moreover, the relatively controlled artificial light conditions in winter are conducive to experimentation with different types of light treatment. The hormone melatonin and/or its metabolite 6-sulfatoxymelatonin (aMT6s) provide probably the best index of circadian (and seasonal) timing. A frequent observation has been a delay of the circadian system in winter. A skeleton photoperiod (2 x 1-h, bright white light, morning and evening) can restore summer timing. A single 1-h pulse of light in the morning may be sufficient. A few people desynchronize from the 24-h day (free-run) and show their intrinsic circadian period, usually &gt;24 h. With regard to general health in polar regions, intermittent reports describe abnormalities in various physiological processes from the point of view of daily and seasonal rhythms, but positive health outcomes are also published. True winter depression (SAD) appears to be rare, although subsyndromal SAD is reported. Probably of most concern are the numerous reports of sleep problems. These have prompted investigations of the underlying mechanisms and treatment interventions. A delay of the circadian system with "normal" working hours implies sleep is attempted at a suboptimal phase. Decrements in sleep efficiency, latency, duration, and quality are also seen in winter. Increasing the intensity of ambient light exposure throughout the day advanced circadian phase and was associated with benefits for sleep: blue-enriched light was slightly more effective than standard white light. Effects on performance remain to be fully investigated. At 75 S, base personnel adapt the circadian system to night work within a week, in contrast to temperate zones where complete adaptation rarely occurs. A similar situation occurs on high-latitude North Sea oil installations, especially when working 18:00-06:00 h. Lack of conflicting light exposure (and "social obligations") is the probable explanation. Many have problems returning to day work, showing circadian desynchrony. Timed light treatment again has helped to restore normal phase/sleep in a small number of people. Postprandial response to meals is compromised during periods of desynchrony with evidence of insulin resistance and elevated triglycerides, risk factors for heart disease. Only small numbers of subjects have been studied intensively in polar regions; however, these observations suggest that suboptimal light conditions are deleterious to health. They apply equally to people living in temperate zones with insufficient light exposure. (Author correspondence: arendtjo@gmail.com)</t>
  </si>
  <si>
    <t>10.3109/07420528.2012.668997</t>
  </si>
  <si>
    <t>Argo, CM; Smith, JS; Kay, RNB</t>
  </si>
  <si>
    <t>Seasonal changes of metabolism and appetite in Soay rams</t>
  </si>
  <si>
    <t>Relationships between photoperiod and cycles of voluntary food intake (VFI) and maintenance energy requirements (MER) were determined in Soay rams, subjected to a 6-month photoperiodic regime. Food was offered ad libitum (no. = 5) or at a predicted maintenance level (no. = 5). All rams demonstrated 6-month cycles of VFI, growth and reproductive status. Metabolizable energy intake (MEI) teas greatest in yams given food ad libitum (666 (s.e. 21.7) kJ/kg metabolic live weight (M-0.75) and food-restricted (528 (s.e. 12.2) kJ/kg M-0.75) rams during sexual quiescence. Conversely, MEI teas minimal (ad libitum, 289 (s.e. 8.4) kJ/kg M-0.75; restricted, 428 (s.e. 8.1) kJ/kg M-0.75) during the rut. Distinct cycles of heat production (HP) accompanied changes in MEI. Changes in HP were similar (P &gt; 0.05) for both groups (ad libitum, 520 (s.e. 22.1) to 394 (s.e. 9.2) kJ/kg M-0.75; restricted 503 (s.e. 14.0) to 407 (s.e. 17.5) kJ/kg M-0.75) and therefore energy retention varied more (P &lt; 0.015) when rams were given food ad libitum (ad libitum, 131 (s.e. 43.1) to -106 (s.e. 38.2) kJ/kg M-0.75; restricted, 78.0 (s.e. 27.1) to -53.0 (s.e. 38.2) kJ/ kg M-0.75). Apparent digestibility of dietary energy varied inversely with MEI (P &lt; 0.02). MERs ranged from 524 (s.e. 35.0) kJ/kg M-0.75 to 401 (s.e. 27.3) kJ/kg M-0.75, a proportional fluctuation of +/- 0.13. Changes in metabolic rate preceded those in appetite, suggesting a causal relationship.</t>
  </si>
  <si>
    <t>10.1017/S1357729800051237</t>
  </si>
  <si>
    <t>Armbruster, P; Bradshaw, WE; Holzapfel, CM</t>
  </si>
  <si>
    <t>Effects of postglacial range expansion on allozyme and quantitative genetic variation of the pitcher-plant mosquito, Wyeomyia smithii</t>
  </si>
  <si>
    <t>EVOLUTION</t>
  </si>
  <si>
    <t>We determined allozyme variability of 34 populations of the pitcher-plant mosquito, Wyeomyia smithii, from Florida (30 degrees N) to northern Manitoba (54 degrees N) and compared allozyme variability with the additive genetic variance for preadult development time and photoperiodic response determined previously for six populations over a similar range (30-50 degrees N). Phylogenetic analysis of allozymes shows a well-defined split between Gulf Coast and lowland North Carolina populations, similar to previously observed phylogeographic patterns in a wide variety of taxa. A deeper split in the phylogeny of W. smithii coincides with the location of the maximum extent of the Laurentide Ice Sheet. Furthermore, both average heterozygosity and patterns of isolation-by-distance decline in populations north of the former glacial border. It is likely that northern populations are the result of a range expansion that occurred subsequent to the late-Wisconsin retreat of the Laurentide Ice Sheet and that these populations have not yet reached a drift-migration equilibrium. The northern decline in allozyme heterozygosity contrasts sharply with the northern increase in additive genetic variance of development time and photoperiodic response found in previous studies. These previous studies also showed that the genetic divergence of populations has involved stochastic variation in the contribution of dominance and epistasis to the genetic architecture underlying demographic traits, including preadult development time, and photoperiodic response. When taken together, the present and prior studies identify the genetic processes underlying the lack of concordance between geographic patterns of allozyme and quantitative genetic variation in natural populations of W. smithii. In the presence of nonadditive genetic variation, isolation and drift can result in opposite patterns of genetic variation for structural genes and quantitative traits.</t>
  </si>
  <si>
    <t>10.2307/2411342</t>
  </si>
  <si>
    <t>Armbruster, PA</t>
  </si>
  <si>
    <t>Photoperiodic Diapause and the Establishment of Aedes albopictus (Diptera: Culicidae) in North America</t>
  </si>
  <si>
    <t>JOURNAL OF MEDICAL ENTOMOLOGY</t>
  </si>
  <si>
    <t>The invasion and range expansion of Aedes albopictus (Skuse) in North America represents an outstanding opportunity to study processes of invasion, range expansion, and climatic adaptation. Furthermore, knowledge obtained from such research is relevant to developing novel strategies to control this important vector species. Substantial evidence indicates that the photoperiodic diapause response is an important adaptation to climatic variation across the range of Ae. albopictus in North America. Photoperiodic diapause is a key determinant of abundance in both space and time, and the timing of entry into and exit out of diapause strongly affects seasonal population dynamics and thus the potential for arbovirus transmission. Emerging genomic technologies are making it possible to develop high-resolution, genome-wide genetic markers that can be used for genetic mapping of traits relevant to disease transmission and phylogeographic studies to elucidate invasion history. Recent work using next-generation sequencing technologies (e.g., RNA-seq), combined with physiological experiments, has provided extensive insight into the transcriptional basis of the diapause response in Ae. albopictus. Applying this knowledge to identify novel targets for vector control represents an important future challenge. Finally, recent studies have begun to identify traits other than diapause that are affected by photoperiodism. Extending this work to identify additional traits influenced by photoperiod should produce important insights into the seasonal biology of Ae. albopictus.</t>
  </si>
  <si>
    <t>10.1093/jme/tjw037</t>
  </si>
  <si>
    <t>Arnett, AE; Gotelli, NJ</t>
  </si>
  <si>
    <t>Bergmann's rule in the ant lion Myrmeleon immaculatus DeGeer (Neuroptera : Myrmeleontidae): geographic variation in body size and heterozygosity</t>
  </si>
  <si>
    <t>JOURNAL OF BIOGEOGRAPHY</t>
  </si>
  <si>
    <t>Aim Geographic variation in body size and heterozygosity were surveyed for discrete populations of the ant lion, Myrmeleon immaculatus DeGeer, collected from the central and northeastern United States. Location Collection sites were located in the central and eastern United States ranging from western Oklahoma to northern New York. Methods We collected 872 M. immaculatus is larvae from thirty-four collecting sites. At each site, we randomly sampled ant lion pits and collected between fifteen and fifty-two larvae in total. Larvae were preserved in 95% ETOH for morphological analysis and frozen in a -80 degrees C freezer for protein electrophoresis. We measured the body size of eighty-five preserved adult M. immaculatus obtained from museum collections using head width as an indicator of body size. Five enzymes [GPI (glucose phosphate isomerase), MDH (malate dehydrogenase), PEP (peptidase), DIA (diaphorase) and SOD (superoxide dismutase)] were used in the heterozygosity analyses. Results Larval and adult body size increased with latitude, bur decreased with elevation. Average heterozygosity, measured at five polymorphic loci, also increased significantly with latitude. Minimum temperature variance was the best predictor of body size, whereas precipitation and maximum temperature were the best predictors of heterozygosity. Populations were genetically differentiated from one another and showed a pattern of isolation by distance, as measured by Wright's F-st values and Nei's genetic distances. Main conclusions Sampling artifacts, heat conservation, character displacement, cell-size variation, density-dependent mortality, and differential dispersal probably cannot account for latitudinal variation in ant lion body size. Our results implicate the importance of diurnal photoperiod, which varies with latitude, but not with elevation. Because photoperiod often controls growth, diapause, and metamorphosis, it may be an important determinant of latitudinal dines in body size and life history of insects.</t>
  </si>
  <si>
    <t>10.1046/j.1365-2699.1999.00271.x</t>
  </si>
  <si>
    <t>Arrebola, F; Perez-Marin, CC; Santiago-Moreno, J</t>
  </si>
  <si>
    <t>Limitation of seasonality in reproductive parameters of Mediterranean bucks, using photoperiod treatment</t>
  </si>
  <si>
    <t>SMALL RUMINANT RESEARCH</t>
  </si>
  <si>
    <t>The application of photoperiod treatments to bucks of seasonal breeds could alleviate the problem of seasonality in sperm production. As substantial differences in reproductive activity have been recorded between Mediterranean goat breeds originating in the low latitudes, compared to those originating from higher latitudes, a different response may be expected after the application of photoperiod treatment. Murciano-Granadina bucks, maintained at a latitude 38 degrees N, were exposed to a 1-year controlled light regime treatment in which 2 months of long days (16L:8D) were alternated with 2 months of short days (8L:16D). Under natural photoperiod, bucks displayed a seasonal effect regarding reaction time (P&lt;0.01), sperm concentration (P&lt;0.01), and number of sperm per ejaculate (P&lt;0.001). Photoperiod treatment eliminated seasonality in sexual behaviour (P&lt;0.05), sperm concentration (P&lt;0.01), and overall sperm production (P&lt;0.001). Loss of seasonality also induced a lower semen volume in spring (P&lt;0.01)and summer (P&lt;0.05), a lower sperm concentration in spring (P&lt;0.001), but an increase in sperm concentration during winter (P&lt;0.01). No significant difference was recorded in the annual mean number of sperm per ejaculate between the photoperiod intervals tested. Although the results showed the photoperiod treatment to allow adequate sperm production in winter, it may also prompt a decline in sperm production at other times of the year, thus limiting the overall advantage of this method of reproduction control at least in this Mediterranean breed of goat. (C) 2009 Elsevier B.V. All rights reserved.</t>
  </si>
  <si>
    <t>10.1016/j.smallrumres.2009.11.016</t>
  </si>
  <si>
    <t>ASHER, GW; FISHER, MW; FENNESSY, PF; SUTTIE, JM; WEBSTER, JR</t>
  </si>
  <si>
    <t>MANIPULATION OF REPRODUCTIVE SEASONALITY OF FARMED RED DEER (CERVUS-ELAPHUS) AND FALLOW DEER (DAMA-DAMA) BY STRATEGIC ADMINISTRATION OF EXOGENOUS MELATONIN</t>
  </si>
  <si>
    <t>There is often a poor synchrony between the high energy demands of lactation in summer and the peak of pasture production and quality occurring in spring for red deer (Cervus elaphus) and fallow deer (Dama dama) farmed under pastoral conditions in temperate climates. Considerable research within the last decade has investigated either daily administration or constant infusion of exogenous melatonin in order to advance the breeding season and hence the seasonal pattern of births of farmed deer and, therefore, align lactation and feed production. Melatonin is the hormone involved in the transduction of photoperiodic information to the endocrine system leading to precise timing of reproduction. Owing to the absence of pregnancy and lactation, the pubertal hind/doe provides the simplest model for exogenously controlling the seasonality of oestrus, ovulation and conception. All forms of exogenous melatonin delivery initiated in summer (10-12 months of age) are effective in advancing the onset of puberty. However, the degree of advancement relative to control females has been highly variable, reflecting a wide range of treatment protocols. The most significant variables appear to be the time of onset of treatment and the degree of social interaction between treated and control animals. Initiation of treatments less than 100 days after the winter solstice are likely to delay puberty by impinging upon a possible photoperiod entrainment period. Initiation of treatments more than 100 days after the solstice advances puberty, with progressively later initiation dates generally resulting in smaller degrees of advancement. Melatonin-treated red deer hinds and stags appear to influence the timing of puberty of contiguous control hinds. The maximum degree of puberty advancement so far achieved by melatonin treatment has been 54 days for red deer and 56 days for fallow deer. In adult female deer, lactation does not appear to markedly influence the degree of phase shifting by melatonin treatment. However, because melatonin treatment initiated before the end of pregnancy, 140-170 days after the winter solstice, may prevent lactogenesis, the use of melatonin is contra-indicated during pregnancy. Treatment initiation after the onset of lactation does not appear to influence milk yields, as evidenced by calf/fawn growth rates. Treatment of adult male red and fallow deer during summer advances all aspects of reproductive seasonality. Coincident treatment of males and females appears to result in coincident early rutting and oestrous activity, leading to high conception rates. Long-term consequences of treatment of red deer stags include early sexual quiescence and occasional expression of transient testicular cycles, with re-synchronisation of treated and control stags occurring 14-15 months after the initiation of treatment. However, initiation of treatment of red deer stags less than 50 days after the winter solstice delays sexual quiescence and sexual recrudescence, indicating that increasing photoperiod in early spring is important in the entrainment process. While seasonal birth/lactation patterns for red and fallow deer can be advanced by exogenous melatonin treatment, research is needed to elucidate the actual effects on overall productivity, particularly in relation to calf/fawn growth rates and the impact of precocious puberty in early-born animals.</t>
  </si>
  <si>
    <t>10.1016/0378-4320(93)90119-C</t>
  </si>
  <si>
    <t>Asher, GW; Muir, PD; Semiadi, G; O'Neill, KT; Scott, IC; Barry, TN</t>
  </si>
  <si>
    <t>Seasonal patterns of luteal cyclicity in young red deer (Cervus elaphus) and sambar deer (Cervus unicolor)</t>
  </si>
  <si>
    <t>REPRODUCTION FERTILITY AND DEVELOPMENT</t>
  </si>
  <si>
    <t>Seasonal onset of pubertal ovulation and incidence of luteal cyclicity was assessed from plasma progesterone profiles over 15 months for tame red deer (n = 7) and sambar deer (n = 7) hinds. Seasonal responses to photoperiod were determined from plasma prolactin profiles. All red deer attained puberty at 17-18 months of age in May-June and expressed 3-6 luteal cycles of length 20.0+/-10.4 days (mean+/-s.e.m.) over 52-102 days. Six sambar deer attained puberty at 7-19 months of age, between August and December. Duration of luteal cyclicity was variable. While one animal remained continuously cyclic for 13 months, most entered anoestrus between November and February. The mean length of th-luteal cycle was 17.2+/-0.3 days. While red deer exhibited strongly seasonal patterns of prolactin secretion, sambar deer showed no such seasonal trends. The data collectively indicate that young sambar hinds at temperate latitudes exhibit loosely defined patterns of reproductive seasonality that are 4-6 months out of phase with those of red deer, although some individuals may be non-seasonal. Failure to express seasonal patterns of prolactin secretion indicates that sambar deer may not perceive photoperiodic cues to the same extent as do red deer.</t>
  </si>
  <si>
    <t>10.1071/R97012</t>
  </si>
  <si>
    <t>Aujard, F; Perret, M; Vannier, G</t>
  </si>
  <si>
    <t>Thermoregulatory responses to variations of photoperiod and ambient temperature in the male lesser mouse lemur: a primitive or an advanced adaptive character?</t>
  </si>
  <si>
    <t>JOURNAL OF COMPARATIVE PHYSIOLOGY B-BIOCHEMICAL SYSTEMIC AND ENVIRONMENTAL PHYSIOLOGY</t>
  </si>
  <si>
    <t>The lesser mouse lemur, a small Malagasy primate, is exposed to strong seasonal variations in ambient temperature and food availability in its natural habitat. To face these environmental constraints, this nocturnal primate exhibits biological seasonal rhythms that are photoperiodically driven. To determine the role of daylength on thermoregulatory responses to changes in ambient temperature, evaporative water loss (EWL), body temperature (T-b) and oxygen consumption, measured as resting metabolic rate (RMR), were measured in response to ambient temperatures ranging from 5 degrees C to 35 degrees C, in eight males exposed to either short (10L:14D) or long (14L:10D) daylengths in controlled captive conditions. In both photoperiods, EWL, T-b and RMR were significantly modified by ambient temperatures. Exposure to ambient temperatures below 25 degrees C was associated with a decrease in T-b and an increase in RMR, whereas EWL remained constant. Heat exposure caused an increase in T-b and heat loss through evaporative pathways. Thermoregulatory responses to changes in ambient temperature significantly differed according to daylength. Daily variations in T-b and EWL were characterized by high values during the night. During the diurnal rest, lower values were found and a phase of heterothermia occurred in the early morning followed by a spontaneous rewarming. The amplitude of T-b decrease with or without the occurrence of torpor (T-b &lt; 33 degrees C) was dependent on both ambient temperature and photoperiod. This would support the hypothesis of advanced thermoregulatory processes in mouse lemurs in response to selective environmental pressure, the major external cue being photoperiodic variations.</t>
  </si>
  <si>
    <t>10.1007/s003600050175</t>
  </si>
  <si>
    <t>Austin, SH; Hau, M; Robinson, WD</t>
  </si>
  <si>
    <t>Effect of photoperiod on incubation period in a wild passerine, Sylvia atricapilla</t>
  </si>
  <si>
    <t>JOURNAL OF AVIAN BIOLOGY</t>
  </si>
  <si>
    <t>Time required for avian embryos to develop is influenced by incubation temperature and the amount of time adults incubate eggs. Experiments on poultry indicate that photoacceleration, the light-induced stimulation of embryonic development, decreases the length of the incubation period as embryos receive more light. We hypothesized that eggs of wild birds exposed to longer periods of light should also have shorter incubation periods. We tested whether photoacceleration would occur in a species of open-cup nesting passerine, the blackcap Sylvia atricapilla. We artificially incubated blackcap eggs under four different photoperiods, four hours of light (4L) and 20 h of dark (20D), 12L:12D, 20L:4D, and a skeleton photoperiod (1 h light, 2 times per day) that framed a 20 h day. While incubation periods were accelerated with increasing photoperiod length, the differences among photoperiods of 4, 12 and 20L were weak. Embryos exposed to skeleton photoperiods developed as fast as those exposed to 20L and significantly faster than those exposed to 4L and 12L treatments. Skeleton photoperiods may most closely approximate natural patterns of light exposure that embryos experience during dawn and dusk incubation recesses typically associated with adult foraging. If our results from this species also occur in other wild birds, exposure to different day lengths may help explain some of the variation in the observed seasonal and latitudinal trends in avian incubation period.</t>
  </si>
  <si>
    <t>10.1111/jav.00046</t>
  </si>
  <si>
    <t>Avia, K; Karkkainen, K; Lagercrantz, U; Savolainen, O</t>
  </si>
  <si>
    <t>Association of FLOWERING LOCUS T/TERMINAL FLOWER 1-like gene FTL2 expression with growth rhythm in Scots pine (Pinus sylvestris)</t>
  </si>
  <si>
    <t>NEW PHYTOLOGIST</t>
  </si>
  <si>
    <t>Understanding the genetic basis of the timing of bud set, an important trait in conifers, is relevant for adaptation and forestry practice. In common garden experiments, both Scots pine (Pinus sylvestris) and Norway spruce (Picea abies) show a latitudinal cline in the trait. We compared the regulation of their bud set biology by examining the expression of PsFTL2, a Pinus sylvestris homolog to PaFTL2, a FLOWERING LOCUS T/TERMINAL FLOWER 1 (FT/TFL1)-like gene, the expression levels of which have been found previously to be associated with the timing of bud set in Norway spruce. In a common garden study, we analyzed the relationship of bud phenology under natural and artificial photoperiods and the expression of PsFTL2 in a set of Scots pine populations from different latitudes. The expression of PsFTL2 increased in the needles preceding bud set and decreased during bud burst. In the northernmost population, even short night periods were efficient to trigger this expression, which also increased earlier under all photoperiodic regimes compared with the southern populations. Despite the different biology, with few limitations, the two conifers that diverged 140 million yr ago probably share an association of FTL2 with bud set, pointing to a common mechanism for the timing of growth cessation in conifers.</t>
  </si>
  <si>
    <t>10.1111/nph.12901</t>
  </si>
  <si>
    <t>Ayres, JF; Kelman, WM; Lane, LA; McCorkell, BE</t>
  </si>
  <si>
    <t>Regeneration characteristics of birdsfoot trefoil (Lotus corniculatus L.) in low latitude environments in eastern Australia</t>
  </si>
  <si>
    <t>AUSTRALIAN JOURNAL OF EXPERIMENTAL AGRICULTURE</t>
  </si>
  <si>
    <t>Birdsfoot trefoil (Lotus corniculatus L.) is a perennial pasture legume with adaptive characteristics and agronomic potential for permanent pastures in the high rainfall temperate zone in eastern Australia. Most birdsfoot trefoil cultivars have been developed for high latitude (&gt; 40 degrees north or south) locations, and have long photoperiod (&gt; 16 h) requirements for flowering. However, at low latitude (28-32 degrees S) in northern New South Wales (NSW), daylength (similar to 14 h on the summer solstice) provides insufficient photoperiod to stimulate flowering and the level of seed-set needed for effective seedling recruitment. As a precursor to breeding, a study was undertaken to characterise a collection of birdsfoot trefoil populations from low latitude origins. Eight cultivars, two breeding lines and 38 accessions were assessed for flowering prolificacy, seed-set, morphological characteristics and seasonal herbage growth at two sites in northern NSW (Glen Innes 29 degrees 42'S, Armidale 30 degrees 31'S). None of the cultivars expressed reproductive processes with sufficient intensity to provide the level of seed-set necessary for regeneration. However, three accessions consistently flowered strongly at both sites and expressed desirable agronomic characteristics, and a further 10 accessions and the Australian germplasm BLVR5 flowered strongly at least at one of two sites. These populations provide a genetic base for future cultivar development, so that birdsfoot trefoil might become a perennial legume option for northern NSW and other low latitude regions.</t>
  </si>
  <si>
    <t>10.1071/EA06147</t>
  </si>
  <si>
    <t>Ayres, JF; Kelman, WM; Wiedemann, SG; Lane, LA; McCorkell, BE</t>
  </si>
  <si>
    <t>Developing birdsfoot trefoil (Lotus corniculatus L.) varieties for permanent pasture applications in low latitude regions of eastern Australia</t>
  </si>
  <si>
    <t>Birdsfoot trefoil ( Lotus corniculatus L.) is a potentially important alternative legume for recharge landscapes in the high rainfall zone in eastern Australia. However, in the summer rainfall region in northern New South Wales ( NSW) where birdsfoot trefoil has the greatest potential application, flowering and seed set are limited by short daylength. Consequently, existing birdsfoot trefoil cultivars do not set enough seed to develop a seedbank that sustains a productive persistent stand. A breeding program was undertaken to develop birdsfoot trefoil cultivars adapted to short photoperiod to increase the area sown to deep-rooted perennials in the grazing lands in eastern Australia. Three new birdsfoot trefoil experimental varieties, Phoenix, Venture and Matador, were developed through: ( 1) phenotypic selection within cv. Grasslands Goldie for flowering intensity and pod set, ( 2) phenotypic selection for these same traits in a broader sample of 49 world-sourced lines, and ( 3) selection for prostrate growth habit among progeny of pair-crosses between erect and prostrate accessions identified as productive in southern NSW. Following two cycles of selection for flowering prolificacy and pod set, the average number of umbels per stem in the Goldie-derived populations was five times greater than in the commercial Goldie population; this response to selection closely approximated the predicted response based on previous estimates of heritability and phenotypic variance for this trait. In comparison with Goldie, the Syn1 and Syn2 populations of the three experimental varieties consistently expressed earlier flowering maturity and higher seed yield potential in glasshouse and field trials in northern NSW. While germination rate and seedling vigour of the three experimental varieties was slightly less than Goldie, intensive selection pressure on reproductive traits did not compromise seasonal herbage production.</t>
  </si>
  <si>
    <t>10.1071/EA07114</t>
  </si>
  <si>
    <t>BABCOCK, RC; WILLS, BL; SIMPSON, CJ</t>
  </si>
  <si>
    <t>MASS SPAWNING OF CORALS ON A HIGH-LATITUDE CORAL-REEF</t>
  </si>
  <si>
    <t>CORAL REEFS</t>
  </si>
  <si>
    <t>Evidence is presented that at least 60% of the 184 species of scleractinian corals found on reefs surrounding the Houtman Abrolhos Islands (Western Australia) participate in a late summer mass spawning. These populations are thus reproductively active, despite most species being at the extreme southern limit of their latitudinal range (28-degrees-29-degrees-S). In the present study, coral mass spawning occurred in the same month on both temperate (Houtman-Abrolhos) and tropical (Ningaloo) reefs of Western Australia, despite more than two months difference in the timing of seasonal temperature minima between the two regions. This concurrence in the month of spawning suggests that temperature does not operate as a simple direct proximate cue for seasonal spawning synchrony in these populations. Seasonal variation in photoperiod may provide a similar and more reliable signal in the two regions, and thus might be more likely to synchronize the seasonal reproductive rhythms of these corals. Also there is overlap in the nights of mass spawning on the Houtman Abrolhos and tropical reefs of Western Australia, despite significant differences in tidal phase and amplitude between the two regions. This indicates that tidal cycle does not synchronize with the night(s) of spawning on these reefs. Spawning is more likely to be synchronised by lunar cycles. The co-occurrence of the mass spawning with spring tides in Houtman Abrolhos coral populations may be evidence of a genetic legacy inherited from northern, tropical ancestors. Micro-tidal regimes in the Houtman Abrolhos region may have exerted insufficient selective pressure to counteract this legacy.</t>
  </si>
  <si>
    <t>10.1007/BF00301193</t>
  </si>
  <si>
    <t>Baciak, M; Piotrowicz-Cieslak, AI; Adomas, B</t>
  </si>
  <si>
    <t>UPTAKE OF CHLORTETRACYCLINE BY YELLOW LUPIN (LUPINUS LUTEUS L.) GROWING UNDER PHOTOPERIOD OR AT CONSTANT DARKNESS</t>
  </si>
  <si>
    <t>FRESENIUS ENVIRONMENTAL BULLETIN</t>
  </si>
  <si>
    <t>Tetracyclines are a group of the most commonly-used antibiotics in the world. They are sensitive to light and are degraded by light and oxidative factors. The studies were conducted under photoperiodic conditions and constant darkness in order to establish whether solar light has an impact on the uptake of chlortetracycline by 8-day-old yellow lupin seedlings. In addition, it was investigated whether chlortetracycline in soil (under photoperiod or darkness) influences the activity of peroxidase and superoxide dismutase, i.e. the enzymes that neutralize free radicals, in yellow lupin roots and stems. Yellow lupin seedlings growing in darkness produced longer roots and stems in comparison to plants growing under photoperiodic conditions by 23% and 155%, respectively. The length of stems was affected by the tested concentrations of the drug and light conditions. There was an inhibition of the growth of stems on soil contaminated with the drug (at 100 mg.kg(-1) of soil) at constant darkness and photoperiod by 82% and 77%, respectively. The concentration of chlortetracycline in roots and stems growing in light was lower (370 and 10 ng.g(-1) of fresh weight, respectively) than in plants growing in darkness (643 and 34 ng.g(-1) of fresh weight, respectively). The content of chlortetracycline determined after eight days in roots and stems of yellow lupin seedlings growing in a photoperiod and at constant darkness clearly proves that roots, regardless of light conditions, contained more drug than stems. Moreover, the activity of superoxide dismutase in roots and stems growing in constant darkness doubled in comparison with photoperiodic plants. In roots it ranged from approximately 1 U (photoperiod) to about 2 U (darkness) while in stems it ranged between 2 (photoperiod) and 4 U (darkness).</t>
  </si>
  <si>
    <t>BACK, S; COLLINS, JC; RUSSELL, G</t>
  </si>
  <si>
    <t>COMPARATIVE REPRODUCTIVE-BIOLOGY OF THE GULF OF FINLAND AND THE IRISH SEA FUCUS-VESICULOSUS L</t>
  </si>
  <si>
    <t>SARSIA</t>
  </si>
  <si>
    <t>Variation in reproductive characters of two geographically distinct populations of Fucus vesiculosus L. (Phaeophyta, Fucales) from both open and sheltered shores of Baltic, the Gulf of Finland and Atlantic, the Irish Sea coast has been quantified. The period during which the population contains fertile plants is longer on Atlantic than on Baltic coasts, where all receptacles are shed by the end of July. There are differences in reproductive allocation, the value of Atlantic plants being double that of the Baltic population. The mean oogonial length is greater in the Atlantic populations and the size frequency is different, with Atlantic plants bearing some immature oogonia at peak fertility time. Baltic plants have oogonia of more uniform size. Receptacles of Baltic plants have a looser web-like organisation of hyphae in the medulla, which is also characterized by presence of enlarged air cavities formed by schizogeny. The hyphal cells are wider in Atlantic plants than in Baltic plants. Atlantic receptacles are greater in size, they contain more mucilage and lack air-spaces. Baltic Fucus, which is permanently submerged, has receptacles modified for buoyancy while those of intertidal Atlantic coasts have a structure more related to mechanical strength. The reproductive phenology of Baltic Fucus reflects the relatively short season when the growth is possible. Unlike floral structure, which is relatively conservative, fucoid reproductive characters are subject to considerable environmental modification.</t>
  </si>
  <si>
    <t>Baginsky, C; Arenas, J; Escobar, H; Garrido, M; Valero, N; Tello, D; Pizarro, L; Valenzuela, A; Morales, L; Silva, H</t>
  </si>
  <si>
    <t>Growth and yield of chia (Salvia hispanica L.) in the Mediterranean and desert climates of Chile</t>
  </si>
  <si>
    <t>CHILEAN JOURNAL OF AGRICULTURAL RESEARCH</t>
  </si>
  <si>
    <t>Chia (Salvia hispanica L.) is a species with seeds that have high essential fatty acid content, which has encouraged increased crop production worldwide. However, the expansion of chia is limited because it is a photoperiod-sensitive plant adapted to areas without cold. The objective of the present study was to determine the effect of different climatic conditions on the growth, grain yield and oil production of chia under irrigation in three geographic areas of Chile: Valle de Azapa (18 degrees 30' S lat) with a coastal desert climate, normal desert climate in Canchones (20 degrees 26' S lat), and Las Cruces (33 degrees 30' S lat) with dry Mediterranean climate with marine influence, and two chia phenotypes: white and dark. Results indicated that desert conditions in the Valle de Azapa (VA) and Canchones (CH) provided better conditions for plant growth; the highest yield (&gt; 2900 kg ha(-1)) and oil production (&gt; 550 L ha(-1)). In Las Cruces (LC), at higher latitude, low temperatures present beginning in April coincided with the reproductive stage, affecting yield which was no more than 129 kg ha(-1); thus this zone is not recommendable for chia cultivation. This study also determined an 11.8 h day length threshold for the beginning of flowering; when plants are exposed to shorter days flower initiation is more precocious, but when day length is not adequate plants only begin to flower when they have accumulated 600-700 degrees C d.</t>
  </si>
  <si>
    <t>10.4067/S0718-58392016000300001</t>
  </si>
  <si>
    <t>Balaro, MFA; da Fonseca, JF; Oba, E; Cardoso, ED; Brandao, FZ</t>
  </si>
  <si>
    <t>Is the Santa Ins sheep a typical non-seasonal breeder in the Brazilian Southeast?</t>
  </si>
  <si>
    <t>TROPICAL ANIMAL HEALTH AND PRODUCTION</t>
  </si>
  <si>
    <t>This study aimed to characterize the annual reproductive cycle of Santa Ins sheep in the Fluminense lowland region (latitude 22A degrees 27' 45aEuro(3) south, Rio de Janeiro, Brazil) between September 2011 and August 2012. Ten ewes were maintained in a semi-intensive system under natural photoperiods with access to pasture and shelter. Blood samples were collected every 2 weeks to determine plasma progesterone concentrations. The body condition score (BCS) was determined each month. There was no seasonal variation in the plasma progesterone concentration from the months of September to January, April, and May to August. In the months of February and April, the plasma hormone levels were higher than August to November. Seventy percent (7/10) of the sheep studied had short seasonal anestrus. The periods of anestrus were concentrated between the months of September and December (spring season) in 85.7 % (6/7) of the cases evaluated. In these cases, 57.1 % (4/7) also had short periods of reproductive inactivity during other months of the year. The progesterone values obtained in the spring corroborate the higher reproductive anestrus observed in this season. Higher plasma progesterone values were found in summer and autumn with reduction in the winter to lower values in the spring. No changes in the BCS during the study period were observed. Under the studied conditions, the Santa Ins sheep showed a low degree of reproductive seasonality. However, some individual ewes had seasonal anestrus during the spring. Further studies that include management techniques are needed to improve reproductive efficiency without hormone therapy in this breed under tropical conditions.</t>
  </si>
  <si>
    <t>10.1007/s11250-014-0672-8</t>
  </si>
  <si>
    <t>Baldwin, BS; Cossar, RD</t>
  </si>
  <si>
    <t>Castor yield in response to planting date at four locations in the south-central United States</t>
  </si>
  <si>
    <t>Oilseed crops have potential use in the production of biodiesel. Currently, most oil going into the production of biodiesel is derived from soybean (Gylcine max L.) grown in the central U.S. Inability of the southeastern states to compete with central U.S. soybean production has lead to the search for alternative oilseeds. The high oil content and unique properties of castor (Ricinus communis L.) give it potential for use as biodiesel. However, there is limited information on potential yields, adaptation, and planting dates of adaptation of modern castor cultivars. This study was designed to determine potential yields and ideal planting dates of castor at various locations in Mississippi and Tennessee. A single castor cultivar was sequentially planted at 14 day intervals, at four locations, ranging from Memphis, TN south to Poplarville, MS. Annual planting occurred from 1 April to 1 July at all locations, except the 1 April planting date was excluded from the two northern locations. Mean yield ranged from 89 to 1954 kg ha(-1). Northern most locations and earliest plantings resulted in the greatest yields. Precocious flowering of castor immediately after 1 April planting at Shubuta, MS was associated with a lower yield. This flowering event was also observed at Poplarville, but did not significantly affect yield. The yield reductions due to southern planting coupled with precocious flowering at the southern locations seem to indicate a limited zone of adaptation for castor. (C) 2008 Elsevier B.V. All rights reserved.</t>
  </si>
  <si>
    <t>10.1016/j.indcrop.2008.06.004</t>
  </si>
  <si>
    <t>Bale, JS; Masters, GJ; Hodkinson, ID; Awmack, C; Bezemer, TM; Brown, VK; Butterfield, J; Buse, A; Coulson, JC; Farrar, J; Good, JEG; Harrington, R; Hartley, S; Jones, TH; Lindroth, RL; Press, MC; Symrnioudis, I; Watt, AD; Whittaker, JB</t>
  </si>
  <si>
    <t>Herbivory in global climate change research: direct effects of rising temperature on insect herbivores</t>
  </si>
  <si>
    <t>GLOBAL CHANGE BIOLOGY</t>
  </si>
  <si>
    <t>This review examines the direct effects of climate change on insect herbivores. Temperature is identified as the dominant abiotic factor directly affecting herbivorous insects. There is little evidence of any direct effects Of CO(2) or UVB. Direct impacts of precipitation have been largely neglected in current research on climate change. Temperature directly affects development, survival, range and abundance. Species with a large geographical range will tend to be less affected. The main effect of temperature in temperate regions is to influence winter survival; at more northerly latitudes, higher temperatures extend the summer season, increasing the available thermal budget for growth and reproduction. Photoperiod is the dominant cue for the seasonal synchrony of temperate insects, but their thermal requirements may differ at different times of year. Interactions between photoperiod and temperature determine phenology; the two factors do not necessarily operate in tandem. Insect herbivores show a number of distinct life-history strategies to exploit plants with different growth forms and strategies, which will be differentially affected by climate warming. There are still many challenges facing biologists in predicting and monitoring the impacts of climate change. Future research needs to consider insect herbivore phenotypic and genotypic flexibility, their responses to global change parameters operating in concert, and awareness that some patterns may only become apparent in the longer term.</t>
  </si>
  <si>
    <t>10.1046/j.1365-2486.2002.00451.x</t>
  </si>
  <si>
    <t>Bamsey, M; Berinstain, A; Graham, T; Neron, P; Giroux, R; Braham, S; Ferl, R; Paul, AL; Dixon, M</t>
  </si>
  <si>
    <t>Developing strategies for automated remote plant production systems: Environmental control and monitoring of the Arthur Clarke Mars Greenhouse in the Canadian High Arctic</t>
  </si>
  <si>
    <t>ADVANCES IN SPACE RESEARCH</t>
  </si>
  <si>
    <t>The Arthur Clarke Mars Greenhouse is a unique research facility dedicated to the study of greenhouse engineering and autonomous functionality under extreme operational conditions, in preparation for extraterrestrial biologically-based life support systems. The Arthur Clarke Mars Greenhouse is located at the Haughton Mars Project Research Station on Devon Island in the Canadian High Arctic. The greenhouse has been operational since 2002. Over recent years the greenhouse has served as a controlled environment facility for conducting scientific and operationally relevant plant growth investigations in an extreme environment. Since 2005 the greenhouse has seen the deployment of a refined nutrient control system, an improved imaging system capable of remote assessment of basic plant health parameters, more robust communication and power systems as well as the implementation of a distributed data acquisition system. Though several other Arctic greenhouses exist, the Arthur Clarke Mars Greenhouse is distinct in that the focus is on autonomous operation as opposed to strictly plant production. Remote control and autonomous operational experience has applications both terrestrially in production greenhouses and extraterrestrially where future long duration Moon/Mars missions will utilize biological life support systems to close the air, food and water loops. Minimizing crew time is an important goal for any space-based system. The experience gained through the remote operation of the Arthur Clarke Mars Greenhouse is providing the experience necessary to optimize future plant production systems and minimize crew time requirements. Internal greenhouse environmental data shows that the fall growth season (July-September) provides an average photosynthetic photon flux of 161.09 mu mol m(-2) s(-1) (August) and 76.76 mu mol m(-2) s(-1) (September) with approximately a 24 h photoperiod. The spring growth season provides an average of 327.51 mu mol, m(-2) s(-1) (May) and 339.32 mu mol m(-2) s(-1) (June) demonstrating that even at high latitudes adequate light is available for crop growth during 4-5 months of the year. The Canadian Space Agency Development Greenhouse [now operational] serves as a test-bed for evaluating new systems prior to deployment in the Arthur Clarke Mars Greenhouse. This greenhouse is also used as a venue for public outreach relating to biological life support research and its corresponding terrestrial spin-offs. Crown copyright (C) 2009 Published by Elsevier Ltd. on behalf of COSPAR. All rights reserved.</t>
  </si>
  <si>
    <t>10.1016/j.asr.2009.08.012</t>
  </si>
  <si>
    <t>Barber, N</t>
  </si>
  <si>
    <t>On the relationship between fertility and geographic latitude: A cross-national study</t>
  </si>
  <si>
    <t>CROSS-CULTURAL RESEARCH</t>
  </si>
  <si>
    <t>Mammalian reproduction is strongly affected by photoperiod and ambient temperature. Although human fertility is seasonal, there has been little systematic investigation of cross-national variation in fertility as a function of latitude and climate. This study investigated the relationship between total fertility rates in 187 countries and average latitude and average winter and summer temperatures. Total fertility rate in countries below 33degrees latitude is much higher (mean = 4.31) than it is in at higher latitudes (mean = 1.83). Fertility peaks at winter temperatures of approximately 21degreesC and falls for warmer winters and colder ones. Regression analysis found that the effects of latitude and winter temperature on fertility remained after controlling for societal variables including urbanization, population size and density, gross national product per capita, female literacy rates, and use of contraception. The data support the hypothesis that human reproduction is suppressed by short photoperiods and low temperatures.</t>
  </si>
  <si>
    <t>10.1177/1069397102036001001</t>
  </si>
  <si>
    <t>Barbosa, SS; Byrne, M; Kelaher, BP</t>
  </si>
  <si>
    <t>Reproductive periodicity of the tropical intertidal chiton Acanthopleura gemmata at One Tree Island, Great Barrier Reef, near its southern latitudinal limit</t>
  </si>
  <si>
    <t>JOURNAL OF THE MARINE BIOLOGICAL ASSOCIATION OF THE UNITED KINGDOM</t>
  </si>
  <si>
    <t>Reproduction in the pantropical chiton Acanthopleura gemmata was examined at One Tree Island, Great Barrier Reef near the southern limit of its distribution, using gonad histology and gonad index (GI). Gonad growth was associated with the onset of gametogenesis in mid-spring. Fully mature gonads were present from early summer until late autumn. During these months gametes at various stages of development were present in the gonads indicating a continuous pattern Of gamete development and release over the six month spawning season. Following the maximum GI (March/April) there was a sharp drop in the index marking the end of spawning. In winter, the gonads entered a rest period and remained small in size. The reproductive pattern of A. gemmata at its southern limit is similar and 6 months out of phase to that reported for populations in the Gulf of Suez, at the northern limit of its distribution. This suggests that photoperiod may be an important factor in modulating reproduction. Reproduction of A. gemmata at One Tree Island is also similar to that for populations in the northern Great Barrier Reef.</t>
  </si>
  <si>
    <t>10.1017/S0025315408002877</t>
  </si>
  <si>
    <t>Barrett, P; Ivanova, E; Graham, ES; Ross, AW; Wilson, D; Ple, H; Mercer, JG; Ebling, FJ; Schuhler, S; Dupre, SM; Loudon, A; Morgan, PJ</t>
  </si>
  <si>
    <t>Photoperiodic regulation of cellular retinoic acid-binding protein 1, GPR50 and nestin in tanycytes of the third ventricle ependymal layer of the Siberian hamster</t>
  </si>
  <si>
    <t>JOURNAL OF ENDOCRINOLOGY</t>
  </si>
  <si>
    <t>Tanycytes in the ependymal layer of the third ventricle act both as a barrier and a communication gateway between the cerebrospinal fluid, brain and portal blood supply to the pituitary gland. However, the range, importance and mechanisms involved in the function of tanycytes remain to be explored. In this study, we have utilized a photoperiodic animal to examine the expression of three unrelated gene sequences in relation to photoperiod-induced changes in seasonal physiology and behaviour. We demonstrate that cellular retinoic acid-binding protein 1 (CRBP1), a retinoic acid transport protein, GPR50, an orphan G-protein-coupled receptor and nestin, an intermediate filament protein, are down-regulated in short-day photoperiods. The distribution of the three sequences is very similar, with expression located in cells with tanycyte morphology in the region of the ependymal layer where tanycytes are located. Furthermore, CRBP1 expression in the ependymal layer is shown to be independent of a circadian clock and altered testosterone levels associated with testicular regression in short photoperiod. Pinealectomy of Siberian hamsters demonstrates CRBP1 expression is likely to be dependent on melatonin output from the pineal gland. This provides evidence that tanycytes are seasonally responsive cells and are likely to be an important part of the mechanism to facilitate seasonal physiology and behaviour in the Siberian hamster.</t>
  </si>
  <si>
    <t>10.1677/joe.1.06929</t>
  </si>
  <si>
    <t>Basch, LV; Tegner, MJ</t>
  </si>
  <si>
    <t>Reproductive responses of purple sea urchin (Strongylocentrotus purpuratus) populations to environmental conditions across a coastal depth gradient</t>
  </si>
  <si>
    <t>BULLETIN OF MARINE SCIENCE</t>
  </si>
  <si>
    <t>Ecological influences on reproduction in sea urchins, particularly photoperiod, have been studied extensively. Effects of proximate environmental factors (temperature, water motion, food) on reproduction of purple urchins, Strongylocentrotus purpuratus (Stimpson, 1857), were sampled monthly for 2 yrs for intertidal, and subtidal populations at the same latitude in the Point Loma kelp forest, San Diego, California, USA. Gonad index (GI) was highest at 8 m, intermediate in the intertidal, and lowest at 18 m. GI increased across sites from spring through autumn and decreased sharply from late autumn through early winter. Stomach index (SI) peaked in summer and in autumn-winter. Increases in SI followed temporal peaks in drift plant abundance, but preceded increases in GI. Temperatures ranged from 11-22 degrees C, varying inversely with depth. Water movements were highest at deeper sites. Spawning coincided with high wave periods. Abundance of drift macroalgal food generally increased from deep to shallow sites, with rare peaks in abundance of intertidal drift. Algal food quantity appears to regulate reproductive output, not timing. ON ratio of drift kelp was generally higher, and nitrogen correspondingly lower, at warmer temperatures or shallower depths; nitrogen was lower in drift than in live kelp. Gonadal growth, development, and spawning occurred earlier at deeper subtidal sites with faster flows, lower temperatures, and higher food quality, despite low drift abundance. Gonad production was highest intertidally despite high population density, prolonged high temperatures &gt; 17 degrees C limiting gametogenesis, and only sporadic availability of drift. Naturally co-occurring abiotic and biotic factors combine to affect reproduction in S. purpuratus.</t>
  </si>
  <si>
    <t>Bauer, M; Glenn, T; Alda, M; Andreassen, OA; Angelopoulos, E; Ardau, R; Baethge, C; Bauer, R; Baune, BT; Bellivier, F; Belmaker, RH; Berk, M; Bjella, TD; Bossini, L; Bersudsky, Y; Cheung, EYW; Conell, J; Del Zompo, M; Dodd, S; Etain, B; Fagiolini, A; Frye, MA; Fountoulakis, KN; Garneau-Fournier, J; Gonzalez-Pinto, A; Gottlieb, JF; Harima, H; Hassel, S; Henry, C; Iacovides, A; Isometsa, ET; Kapczinski, F; Kliwicki, S; Konig, B; Krogh, R; Kunz, M; Lafer, B; Larsen, ER; Lewitzka, U; Lopez-Jaramillo, C; MacQueen, G; Manchia, M; Marsh, W; Martinez-Cengotitabengo, M; Melle, I; Monteith, S; Morken, G; Munoz, R; Nery, FG; O'Donovan, C; Osher, Y; Pfennig, A; Quiroz, D; Ramesar, R; Rasgon, N; Reif, A; Ritter, P; Rybakowski, JK; Sagduyu, K; Miranda-Scippa, A; Severus, E; Simhandl, C; Stein, DJ; Strejilevich, S; Sulaiman, AH; Suominen, K; Tagata, H; Tatebayashi, Y; Torrent, C; Vieta, E; Viswanath, B; Wanchoo, MJ; Zetin, M; Whybrow, PC</t>
  </si>
  <si>
    <t>Influence of light exposure during early life on the age of onset of bipolar disorder</t>
  </si>
  <si>
    <t>JOURNAL OF PSYCHIATRIC RESEARCH</t>
  </si>
  <si>
    <t>Background: Environmental conditions early in life may imprint the circadian system and influence response to environmental signals later in life. We previously determined that a large springtime increase in solar insolation at the onset location was associated with a younger age of onset of bipolar disorder, especially with a family history of mood disorders. This study investigated whether the hours of daylight at the birth location affected this association. Methods: Data collected previously at 36 collection sites from 23 countries were available for 3896 patients with bipolar I disorder, born between latitudes of 1.4 N and 70.7 N, and 1.2 S and 413 S. Hours of daylight variables for the birth location were added to a base model to assess. the relation between the age of onset and solar insolation. Results: More hours of daylight at the birth location during early life was associated with an older age of onset, suggesting reduced vulnerability to the future circadian challenge of the springtime increase in solar insolation at the onset location. Addition of the minimum of the average monthly hours of daylight during the first 3 months of life improved the base model, with a significant positive relationship to age of onset. Coefficients for all other variables remained stable, significant and consistent with the base model. Conclusions: Light exposure during early life may have important consequences for those who are susceptible to bipolar disorder, especially at latitudes with little natural light in winter. This study indirectly supports the concept that early life exposure to light may affect the long term adaptability to respond to a circadian challenge later in life. (C) 2015 Elsevier Ltd. All rights reserved.</t>
  </si>
  <si>
    <t>10.1016/j.jpsychires.2015.03.013</t>
  </si>
  <si>
    <t>Bauerfeind, SS; Kellermann, V; Moghadam, NN; Loeschcke, V; Fischer, K</t>
  </si>
  <si>
    <t>Temperature and photoperiod affect stress resistance traits in Drosophila melanogaster</t>
  </si>
  <si>
    <t>PHYSIOLOGICAL ENTOMOLOGY</t>
  </si>
  <si>
    <t>The long-term survival of species and populations depends on their ability to adjust phenotypic values to environmental conditions. In particular, the capability of dealing with environmental stress to buffer detrimental effects on fitness is considered to be of pivotal importance. Resistance traits are readily modulated by a wide range of environmental factors. In the present study, Drosophila melanogaster Meigen is used to investigate plastic responses to temperature and photoperiod in stress resistance traits. The results reveal that stress resistance traits (cold, heat, starvation and desiccation resistance) are affected by the factors temperature and sex predominantly. Cooler temperatures compared with warmer temperatures increase cold tolerance, desiccation and starvation resistance, whereas they reduce heat tolerance. Except for heat resistance, females are more stress-resistant than males. Stress resistance traits are also affected by photoperiod. Shorter photoperiods decrease cold tolerance, whereas longer photoperiods enhance desiccation resistance. Overall, thermal effects are pervasive throughout all measured resistance traits, whereas photoperiodic effects are of limited importance in the directly developing (i.e. nondiapausing) flies used here, suggesting that pronounced photoperiodic effects on stress resistance traits may be largely limited to, and triggered by, diapause-inducing effects.</t>
  </si>
  <si>
    <t>10.1111/phen.12068</t>
  </si>
  <si>
    <t>Bauert, MR</t>
  </si>
  <si>
    <t>Genetic diversity and ecotypic differentiation in arctic and alpine populations of Polygonum viviparum</t>
  </si>
  <si>
    <t>ARCTIC AND ALPINE RESEARCH</t>
  </si>
  <si>
    <t>In high arctic, subarctic, and alpine populations of Polygonum viviparum L. (Bistorta vivipara [L.] S.F. Gray) intermediate to high levels of genetic diversity were detected. In lowland populations in the Alps, which are outside of the typical ecological range of P. viviparum, none or very little genetic variability was found. Most genotypes were restricted to one or a few populations. High arctic, subarctic, and alpine populations had no genotype in common. Plants from Scandinavia needed considerably longer photoperiods for floral induction than plants from lower latitudes (Alps). The Scandinavian plants proved to be genetically adapted to the long, continuous daylight in summer at high latitudes. Stem length differences of lowland and highland clones of the Alps persisted under identical conditions in culture. Polygonum viviparum reproduces almost exclusively asexually by bulbils, but the development of seeds can occasionally be observed even in arctic and alpine populations. The differentiation of ecotypes and medium to high levels of genetic diversity in arctic and alpine populations is thought to be the result of occasional sexual reproduction.</t>
  </si>
  <si>
    <t>10.2307/1551759</t>
  </si>
  <si>
    <t>Bazzi, G; Ambrosini, R; Caprioli, M; Costanzo, A; Liechti, F; Gatti, E; Gianfranceschi, L; Podofillini, S; Romano, A; Romano, M; Scandolara, C; Saino, N; Rubolini, D</t>
  </si>
  <si>
    <t>Clock gene polymorphism and scheduling of migration: a geolocator study of the barn swallow Hirundo rustica</t>
  </si>
  <si>
    <t>SCIENTIFIC REPORTS</t>
  </si>
  <si>
    <t>Circannual rhythms often rely on endogenous seasonal photoperiodic timers involving 'clock' genes, and Clock gene polymorphism has been associated to variation in phenology in some bird species. In the long-distance migratory barn swallow Hirundo rustica, individuals bearing the rare Clock allele with the largest number of C-terminal polyglutamine repeats found in this species (Q(8)) show a delayed reproduction and moult later. We explored the association between Clock polymorphism and migration scheduling, as gauged by light-level geolocators, in two barn swallow populations (Switzerland; Po Plain, Italy). Genetic polymorphism was low: 91% of the 64 individuals tracked year-round were Q(7)/Q(7) homozygotes. We compared the phenology of the rare genotypes with the phenotypic distribution of Q(7)/Q(7) homozygotes within each population. In Switzerland, compared to Q(7)/Q(7), two Q(6)/Q(7) males departed earlier from the wintering grounds and arrived earlier to their colony in spring, while a single Q(7)/Q(8) female was delayed for both phenophases. On the other hand, in the Po Plain, three Q(6)/Q(7) individuals had a similar phenology compared to Q(7)/Q(7). The Swiss data are suggestive for a role of genetic polymorphism at a candidate phenological gene in shaping migration traits, and support the idea that Clock polymorphism underlies phenological variation in birds.</t>
  </si>
  <si>
    <t>10.1038/srep12443</t>
  </si>
  <si>
    <t>Bazzi, G; Cecere, JG; Caprioli, M; Gatti, E; Gianfranceschi, L; Podofillini, S; Possenti, CD; Ambrosini, R; Saino, N; Spina, F; Rubolini, D</t>
  </si>
  <si>
    <t>Clock gene polymorphism, migratory behaviour and geographic distribution: a comparative study of trans-Saharan migratory birds</t>
  </si>
  <si>
    <t>MOLECULAR ECOLOGY</t>
  </si>
  <si>
    <t>Migratory behaviour is controlled by endogenous circannual rhythms that are synchronized by external cues, such as photoperiod. Investigations on the genetic basis of circannual rhythmicity in vertebrates have highlighted that variation at candidate 'circadian clock' genes may play a major role in regulating photoperiodic responses and timing of life cycle events, such as reproduction and migration. In this comparative study of 23 trans-Saharan migratory bird species, we investigated the relationships between species-level genetic variation at two candidate genes, Clock and Adcyap1, and species' traits related to migration and geographic distribution, including timing of spring migration across the Mediterranean Sea, migration distance and breeding latitude. Consistently with previous evidence showing latitudinal clines in 'circadian clock' genotype frequencies, Clock allele size increased with breeding latitude across species. However, early-and late-migrating species had similar Clock allele size. Species migrating over longer distances, showing delayed spring migration and smaller phenotypic variance in spring migration timing, had significantly reduced Clock (but not Adcyap1) gene diversity. Phylogenetic confirmatory path analysis suggested that migration date and distance were the most important variables directly affecting Clock gene diversity. Hence, our study supports the hypothesis that Clock allele size increases poleward as a consequence of adaptation to the photoperiodic regime of the breeding areas. Moreover, we show that long-distance migration is associated with lower Clock diversity, coherently with strong stabilizing selection acting on timing of life cycle events in long-distance migratory species, likely resulting from the time constraints imposed by late spring migration.</t>
  </si>
  <si>
    <t>10.1111/mec.13913</t>
  </si>
  <si>
    <t>Bean, DW; Dalin, P; Dudley, TL</t>
  </si>
  <si>
    <t>Evolution of critical day length for diapause induction enables range expansion of Diorhabda carinulata, a biological control agent against tamarisk (Tamarix spp.)</t>
  </si>
  <si>
    <t>EVOLUTIONARY APPLICATIONS</t>
  </si>
  <si>
    <t>In classical weed biological control, small collections of arthropods are made from one or a few sites in the native range of the target plant and are introduced to suppress the plant where it has become invasive, often across a wide geographic range. Ecological mismatches in the new range are likely, and success using the biocontrol agent may depend on postrelease evolution of beneficial life history traits. In this study, we measure the evolution of critical day length for diapause induction (day length at which 50% of the population enters dormancy), in a beetle (Diorhabda carinulata) introduced into North America from China to control an exotic shrub, Tamarix spp. Beetle populations were sampled from four sites in North America 7 years after introduction, and critical day length was shown to have declined, forming a cline over a latitudinal gradient At one field site, decreased critical day length was correlated with 16 additional days of reproductive activity, resulting in a closer match between beetle life history and the phenology of Tamarix. These findings indicate an enhanced efficacy and an increasingly wider range for D. carinulata in Tamarix control.</t>
  </si>
  <si>
    <t>10.1111/j.1752-4571.2012.00262.x</t>
  </si>
  <si>
    <t>Bean, DW; Dudley, TL; Keller, JC</t>
  </si>
  <si>
    <t>Seasonal timing of diapause induction limits the effective range of Diorhabda elongata deserticola (Coleoptera : Chrysomelidae) as a biological control agent for tamarisk (Tamarix spp.)</t>
  </si>
  <si>
    <t>ENVIRONMENTAL ENTOMOLOGY</t>
  </si>
  <si>
    <t>The leaf beetle Diorhabda elongata Brulle subspecies deserticola Chen, collected in northwestern China, has been released in the western United States to control tamarisk (Tamarix spp.). While beetle establishment and saltcedar defoliation have been noted at northern study sites, this species has not established at latitudes south of the 38th parallel. Critical daylength for diapause induction was measured in the laboratory and ranged between 14 h 50 min to 15 h 08 min, depending on temperature, and adults were shown to cease reproduction and enter diapause at daylengths of 14 h 30 min or less. Critical daylength in the field was measured at approximate to 14 h 39 min and occurred 13 d before 50% of the population reached diapause. South of 36 degrees 20' N, the longest days of the year are shorter than 14 h 39 min, making the beetles univoltine in the southern United States. North of 36 degrees 20' N, a window of reproductive activity opens 13 d after the critical daylength is reached in the spring and closes 13 d after it is passed in the summer, allowing at least a partial second summer generation. It is predicted that south of the 38th parallel, premature diapause will increase mortality and disrupt synchrony between the life cycle of the beetle and host plant availability. This could hinder establishment and help explain the failure of this population south of the 38th parallel, providing a rationale for testing other populations of D. elongata in the southern range of Tamarix in North America.</t>
  </si>
  <si>
    <t>10.1603/0046-225X(2007)36[15:STODIL]2.0.CO;2</t>
  </si>
  <si>
    <t>Beardall, J; Beer, S; Raven, JA</t>
  </si>
  <si>
    <t>Biodiversity of marine plants in an era of climate change: Some predictions based on physiological performance</t>
  </si>
  <si>
    <t>BOTANICA MARINA</t>
  </si>
  <si>
    <t>There are too few data to allow any confident statements on the effects of global climate change on the diversity of marine plant life. However, on the basis of information available in the literature, it is possible to make predictions about the physiological responses of plants under situations of anticipated increases in CO(2) concentrations, temperature and UV-B fluxes and point out how differences in the responses of major marine plant groups might lead to changes in performance and distribution of these organisms. For instance we may predict that macrophytes such as seagrasses will show enhanced photosynthetic rates and growth as atmospheric CO(2) levels continue to rise whilst many intertidal macroalgae are already at CO(2) saturation and may not show any enhanced performance as CO(2) increases. Decreasing ozone concentrations in the stratosphere will lead to enhanced UV-B fluxes and could consequently favour those species with UV tolerance or repair mechanisms. It has been suggested that interactions between temperature range and photoperiod can be responsible for excluding species from particular regions of the world's oceans. Other species might be affected in this way as temperatures at a given latitude change. Temperature will also influence the relationship between atmospheric and dissolved CO(2) and the proportions of the various components of dissolved inorganic carbon available for growth. Climate change may well have other effects on the efficiency with which marine plants use other resources such as N, Fe or Zn and these will also be discussed.</t>
  </si>
  <si>
    <t>10.1515/botm.1998.41.1-6.113</t>
  </si>
  <si>
    <t>Beckett, EL; Jones, P; Veysey, M; Duesing, K; Martin, C; Furst, J; Yates, Z; Jablonski, NG; Chaplin, G; Lucock, M</t>
  </si>
  <si>
    <t>VDR gene methylation as a molecular adaption to light exposure: Historic, recent and genetic influences</t>
  </si>
  <si>
    <t>AMERICAN JOURNAL OF HUMAN BIOLOGY</t>
  </si>
  <si>
    <t>ObjectivesThe vitamin D receptor (VDR) is a member of the nuclear receptor family of transcription factors. We examined whether degree of VDR gene methylation acts as a molecular adaptation to light exposure. We explored this in the context of photoperiod at conception, recent UV irradiance at 305 nm, and gene-latitude effects. METHODSEighty subjects were examined for VDR gene-CpG island methylation density. VDR gene variants were also examined by PCR-RFLP. RESULTSPhotoperiod at conception was significantly positively related to VDR methylation density, explaining 17% of the variance in methylation (r(2)=0.17; P=.001). Within this model, photoperiod at conception and plasma 25(OH)D independently predicted methylation density at the VDR-CpG island. Recent UV exposure at 305 nm led to a fivefold increase in mean methylation density (P=.02). Again, UV exposure and plasma 25(OH)D independently predicted methylation density at the VDR-CpG island. In the presence of the BsmI mutant allele, methylation density was increased (P=.01), and in the presence of the TaqI or FokI mutant allele, methylation density was decreased (P=.007 and .04 respectively). Multivariate modelling suggests plasma 25(OH)D, photoperiod at conception, recent solar irradiance, and VDR genotype combine as independent predictors of methylation at the VDR-CpG island, explaining 34% of the variance in methylation (R-2=0.34, P&lt;.0001). CONCLUSIONSDuration of early-life light exposure and strength of recent irradiance, along with latitudinal genetic factors, influence degree of VDR gene methylation consistent with this epigenetic phenomenon being a molecular adaptation to variation in ambient light exposure. Findings contribute to our understanding of human biology.</t>
  </si>
  <si>
    <t>10.1002/ajhb.23010</t>
  </si>
  <si>
    <t>Bellwood, P</t>
  </si>
  <si>
    <t>The Checkered Prehistory of Rice Movement Southwards as a Domesticated Cereal-from the Yangzi to the Equator</t>
  </si>
  <si>
    <t>RICE</t>
  </si>
  <si>
    <t>This paper discusses the origins of Oryza sativa japonica rice cultivation in the Yangzi region of China and asks how and with which migrating human populations it spread south to reach Taiwan by 3,000 BC and Southeast Asia by 2,000 BC. The perspective adopted is that the spread of rice was driven mainly by demographic expansion, associated with a spread of languages and archaeological material culture. Environmental barriers also played major roles in establishing a "pause, adapt, spread, pause again" mode of movement, such barriers relating to availability of rainfall and alluvial land, latitude (photoperiodism) and climatic seasonality, and the prior presences of other populations, in some cases with vegetative gardening systems that did not involve rice or other cereals. Contingency also played its part in rice history, as we can see with the inability of this crop to spread into Oceania in part due to the route followed by Neolithic colonizers.</t>
  </si>
  <si>
    <t>10.1007/s12284-011-9068-9</t>
  </si>
  <si>
    <t>BELOZEROV, VN; RECHAV, Y</t>
  </si>
  <si>
    <t>OXYGEN-CONSUMPTION OF ENGORGED NYMPHS AND UNFED ADULTS OF HYALOMMA-ASIATICUM TICKS (ACARI, IXODIDAE) EXPOSED TO VARIOUS PHOTOPERIODS</t>
  </si>
  <si>
    <t>EXPERIMENTAL &amp; APPLIED ACAROLOGY</t>
  </si>
  <si>
    <t>The oxygen consumption of engorged nymphs of Hyalomma asiaticum was measured at various intervals after drop-off from mice hosts. Duration of nymphal development to the emergence of adults was 25-32 days at 25 degrees C. The oxygen consumption was high immediately after completing the blood meal (193-248 mm(3) g(-1) h(-1) but decreased significantly 18 days later (at 25 degrees C) to 45-65 mm(3) g(-1) h(-1). It increased again before ecdysis (81-102 mm(3) g(-1) h(-1), and also after ecdysis in freshly moulted adults (177-220 mm(3) g(-1) h(-1). The oxygen consumption in 8-month-old adult ticks was very variable ranging from 40-42 to 172 mm(3) g(-1) h(-1). Neither engorged nymphs nor unfed adult ticks showed any dependence of their respiratory metabolism on the photoperiodic regimes tested (LD 20:4 and LD 12:12, with or without transfer to an alternative. photoperiod after engorgement of nymphs).</t>
  </si>
  <si>
    <t>10.1007/BF00053489</t>
  </si>
  <si>
    <t>Belyakova, NA; Reznik, SY</t>
  </si>
  <si>
    <t>First record of the harlequin ladybird, Harmonia axyridis (Coleoptera: Coccinellidae) in the Caucasus</t>
  </si>
  <si>
    <t>EUROPEAN JOURNAL OF ENTOMOLOGY</t>
  </si>
  <si>
    <t>This is the first record of the harlequin ladybird Harmonia axyridis (Pallas) (Coleoptera: Coccinellidae) occurring in the Caucasus (Sochi region of Krasnodar territory, Russia). All the adults collected in the field there and reared from collected eggs, larvae and pupae, and their progeny were H. axyridis f. succinea, which is the most common morph in natural populations in South-Eastern Asia and the Russian Far East as well as in invasive populations in the Americas and Europe. In contrast in Western Siberia f. axyridis predominates and this indicates that an occasional introduction from the closest native range in Siberia cannot be considered as the source of the Caucasian population. It is known that populations of H. axyridis can also differ in their photoperiodic responses. The results of earlier experiments on H. axyridis, which originated from the Russian Far East, indicate that the threshold day lengths for the acceleration of preimaginal development and deceleration of reproductive maturation were 13-14 h, while for the invasive populations of this species in Europe these two thresholds are approximately 12 h. In the population studied, the thresholds for both of these photoperiodic responses were also approximately 12 h. Thus, it is concluded that the population of H. axyridis studied is a further eastward continuation of the invasion of this species in Europe.</t>
  </si>
  <si>
    <t>10.14411/eje.2013.093</t>
  </si>
  <si>
    <t>Ben Saad, MM; Maurel, DL</t>
  </si>
  <si>
    <t>Long-day inhibition of reproduction and circadian photogonadosensitivity in Zembra Island wild rabbits (Oryctolagus cuniculus)</t>
  </si>
  <si>
    <t>BIOLOGY OF REPRODUCTION</t>
  </si>
  <si>
    <t>We investigated the effects of photoperiod on testicular activity in wild rabbits (Oryctolagus cuniculus) captured on Zembra Island (North Tunisia) and maintained in experimental photoperiodic conditions. Sexually inactive animals were subjected to alternate 3-mo periods of short days (8L:16D) and long days (16L:8D) for I yr. Testicular activity increased significantly and then decreased to levels equivalent to or lower than those measured during sexual quiescence after I mo of 8L:16D or 16L: 8D, respectively. Eight groups of sexually active animals were also exposed to 8L:16D for 60 days. The light phase was divided into two photofractions (7.5 and 0.5 h). The short photofraction interrupted the dark phase 9.5-18.5 h after the beginning of the main photofraction. Testicular activity was inhibited if the short photofraction interrupted the dark phase 12.5 h or more after the beginning of the main photofraction. These results clearly confirm that photoperiod affects reproduction in this species: Short days stimulate reproduction, whereas long days inhibit it. The asymmetric pattern of skeleton photoperiods used demonstrated the existence of a circadian rhythm for photogonadosensitivity, with the photosensitive phase beginning 12.5 h after dawn. In this species, photoperiod length controls both the beginning and the end of the reproductive period. These results differ from those obtained with continental populations of wild rabbits, in which reproduction is inhibited by short day length. This difference may reflect genetic drift linked to the geographic isolation of this population, which is known to have been present on this small island for more than 2000 yr.</t>
  </si>
  <si>
    <t>10.1095/biolreprod66.2.415</t>
  </si>
  <si>
    <t>BenDavid, M</t>
  </si>
  <si>
    <t>Timing of reproduction in wild mink: The influence of spawning Pacific salmon</t>
  </si>
  <si>
    <t>CANADIAN JOURNAL OF ZOOLOGY-REVUE CANADIENNE DE ZOOLOGIE</t>
  </si>
  <si>
    <t>In many species of seasonally breeding mammals, reproduction occurs later at higher latitudes. Records of timing of reproduction in free-ranging American mink (Mustela vison) in North America and Europe suggest a similar trend. Observations on mink in southeast Alaska, however, revealed a deviation from this pattern, suggesting that factors other than latitude and associated day length may affect timing of breeding for this species in this area. I investigated timing of reproduction and body condition of wild, free-ranging mink on Chichagof Island, southeast Alaska, and hypothesized that seasonal food availability, especially abundant carcasses of spawning Pacific salmon (Onchorhynchus sp.), would determine timing of breeding in this population of mink. Blood progesterone levels, body condition, and testicle lengths were recorded for 24 adult mink, livetrapped from mid-March to late July in 1992 and 1993. Results suggest that these free-ranging mink mate during the later part of April to early May, and parturition occurs in late June to early July. Although male mink seemed to respond to photoperiodism in initiating reproduction, timing of reproduction in female mink was shifted so that lactation coincided with the availability of carcasses of Pacific salmon.</t>
  </si>
  <si>
    <t>10.1139/z97-047</t>
  </si>
  <si>
    <t>Bendevis, MA; Sun, Y; Rosenqvist, E; Shabala, S; Liu, F; Jacobsen, SE</t>
  </si>
  <si>
    <t>Photoperiodic effects on short-pulse C-14 assimilation and overall carbon and nitrogen allocation patterns in contrasting quinoa cultivars</t>
  </si>
  <si>
    <t>ENVIRONMENTAL AND EXPERIMENTAL BOTANY</t>
  </si>
  <si>
    <t>Further understanding of the range of environmental influence on source-sink relationships in quinoa is important to streamlining future crop improvement and efforts concerning geographic expansion of cultivation areas. In the present study a photoperiod sensitive quinoa cv. 'Achachino' and photoperiod neutral cv. 'Titicaca' were studied under short (10 h) and long (17.5 h) days, with respect to C and N distribution as well as partitioning of newly assimilated C to plant organs. An extended photoperiod resulted in C-14 decreasingly being allocated to stem growth and lower leaves in 'Titicaca', but increasingly in 'Achachino'. Both cultivars increased biomass accumulation under extended photoperiod, but in the short day cultivar 'Achachino' the extension mostly favoured stem and lower leaf growth and resulted in deteriorated seed development. In contrast, 'Titicaca' responded to extended photoperiod with an immediate increase in carbon allocation to upper leaves, and over time to the reproductive structures, resulting in a more than 50% increase in final yield. Collectively the results indicate that even though the photoperiod sensitive cultivar flowered under long photoperiod it did not develop seeds, whereas the photoperiod neutral cultivar in comparison has a wider range in photoperiod plasticity and ability to specifically utilize additional light towards reproductive growth, resulting in an increased yield potential in regions outside of the tropical zone. (C) 2014 Elsevier B.V. All rights reserved.</t>
  </si>
  <si>
    <t>10.1016/j.envexpbot.2014.03.002</t>
  </si>
  <si>
    <t>Benedito-Silva, AA; Menna-Barreto, L; Alam, MF; Rotenberg, L; Moreira, LFS; Menezes, AAL; da Silva, HP; Marques, N</t>
  </si>
  <si>
    <t>Latitude and social habits as determinants of the distribution of morning and evening types in Brazil</t>
  </si>
  <si>
    <t>Previous application of a Portuguese Version of the Horne and Ostberg (H&amp;O) questionnaires in Brazil showed a displacement of the distribution of Morningness/Eveningness (M/E) types towards morningness, demanding a reclassification of the score's limits for each of the 5 possible M/E types. Among city, age and sex, city was the only factor determining significant group differences. In the present paper, the same version of the H&amp;O's questionnaire was applied to a distinct population of 260 adults, balanced according to age, sex and city. Data were collected from October to December, to control the effect of the photoperiod. City remains the only factor determining significant group differences (p&lt;0.001). Moreover, there does not appear a coherent latitude trend that could explain differences among cities as a function of photoperiod. Local social habits could probably explain our results, suggesting further investigations of peculiar temporal patterns.</t>
  </si>
  <si>
    <t>10.1076/brhm.29.5.591.4823</t>
  </si>
  <si>
    <t>Benedito-Silva, AA; Pires, MLN; Calil, HM</t>
  </si>
  <si>
    <t>Seasonal variation of suicide in Brazil</t>
  </si>
  <si>
    <t>Most of what is known about the seasonal variation in suicide rate originates from studies conducted in the northern hemisphere; very few studies have been done in the southern hemisphere. The purpose of the present study was to explore the possibility that in Brazil, the seasonal variation of suicides is a function of photoperiod. This was accomplished by analyzing monthly suicide data for a 12 yr period (1979 to 1990), within latitudes ranging from 2 degrees N to 33 degrees S. Single cosinor analyses with periods of 12 or 6 months were applied to time series of monthly total and suicidal deaths, separated by gender and state. Significant spring or early summer peaks of suicide were found only in the south of Brazil for both men and women, except for the latter in one state. These peaks did not coincide with those found for total deaths, which occurred in the autumn or winter in all areas. No significant six-month period was found. In the present study, the chance of a suicide was typically 10-17% higher during the peak period than during the other months of the year. Although this moderate seasonal effect might not be sufficient to justify planning large scale prophylactic interventions, those dealing with patients who have suicide ideation should be aware of this high risk time.</t>
  </si>
  <si>
    <t>10.1080/07420520701535795</t>
  </si>
  <si>
    <t>Berding, N; Hurney, AP</t>
  </si>
  <si>
    <t>Flowering and lodging, physiological-based traits affecting cane and sugar yield - What do we know of their control mechanisms and how do we manage them?</t>
  </si>
  <si>
    <t>Understanding flowering and lodging, or loss of crop erectness, in sugarcane is crucial for development of selection strategies to reduce their impact in commercial production systems and for flowering in breeding programs. Experiments conducted on Australia's tropical northeast coast, established the economic importance of flowering and lodging and provided insights into their control mechanisms. The effect of flowering on yield was determined using lit and unlit night regimes. Photoperiods at low and intermediate tropical latitudes (2 degrees versus 17 degrees) were contrasted for their effect on flowering. Losses for cane yield, sugar content, and sugar yield from flowering were 6.8, 3.0, and 9.4%, respectively. The latter equated to the penalty used in BSES Limited's tropical program for free, early season flowering. Sub-optimal photoperiod is largely responsible for poor and variable flowering in programs located close to the equator, and this may be confounded with high day temperature. The effect of six moisture regimes on particle initiation and development was studied. Moisture regimes did not differ for flowering within crops, but differences between crops (29.4% versus 0.8% flowered stalks) coincided with an El Nino event and high temperatures in the ratoon crop, proving adequate soil moisture is not a sufficient condition for flowering. Seven early season phenotypic plant descriptors and two structural stalk traits were assessed as predictors of harvest erectness. Brix, commercial cane sugar (CCS), and fibre of erect and lodged stalks were determined to assess the impact of lodging prior to and within the harvest season. The interactions of the effects of cultivars with planting depth and mounding on erectness were examined. All phenotypic traits, except stalk height, and two structural stalk traits correlated poorly with plant erectness at harvest. Regression analyses revealed leaf width, plant top length, and stalk number were significant predictors of crop erectness at harvest, but their practical relevance is unclear. Pre-season loss of erectness and stalk condition (sound or unsound), resulted in a 12 and 8% loss of CCS, respectively, and a 24% loss combined. Erect- and lodged-stalk CCS increased during the season. The marked differential between classes in July (18 and 23% of erect stalks, in two crops) decreased by September (10 and 11%). The effect of increasing depth of anchorage approached significance suggesting crop erectness can be enhanced using appropriate cultural practices. Selection against flowering has been very successful and is justifiable economically. Poor flowering constrains achievable genetic recombination, but managed photoperiod regimes, combined with management of key environmental variables, alleviates this. Loss of CCS due to lodging is economically critical. Crop erectness via ideotype selection is achievable, but development of early season, aboveground traits as predictive variables has proven elusive. (c) 2005 Elsevier B.V. All rights reserved.</t>
  </si>
  <si>
    <t>10.1016/j.fcr.2005.01.015</t>
  </si>
  <si>
    <t>Berding, N; Moore, PH</t>
  </si>
  <si>
    <t>Advancing from opportunistic sexual recombination in sugarcane: Lessons from tropical photoperiodic research</t>
  </si>
  <si>
    <t>INTERNATIONAL SOCIETY OF SUGAR CANE TECHNOLOGISTS, VOL II, PROCEEDINGS</t>
  </si>
  <si>
    <t>Many tropical sugarcane improvement programs are constrained by opportunistic recombination among flowering parents, a consequence of variable and mediocre field flowering. Research conducted in a tropically sited, controlled-environment photoperiodic facility (PF) from 1991 to 1997 explored the interaction of environmental and management variables with the initiation process. Potted plants, primarily of nine selected cultivars, raised under controlled conditions, were subjected to a broad range of management and PF-imposed photoperiodic treatments. Most of the 17 experiments providing data were conducted sequentially. The commencement of initiation within three months from I April resulted in a high probability of obtaining excellent initiation ((x) over bar = 86%), largely a consequence of avoiding days with maxima &gt;32degreesC. Initiation of plants directly from maintenance in long days was highly successful without use of pre-treatment regimes. Use of artificial sunsets and sunrises was superior to natural sunsets and artificial sunrises, a consequence of photoperiodic precision and accuracy. A photoperiodic regime using an 11 h 05 min commencing night length, increasing by either 30 or 45 s/night, was near optimal. The role of plant nutrition requires further clarification. Research in a tropical-based PF has defined a minimalist PF regime that will have broad application in tropical and non-tropical programs.</t>
  </si>
  <si>
    <t>Berger, JD; Ali, M; Basu, PS; Chaudhary, BD; Chaturvedi, SK; Deshmukh, PS; Dharmaraj, PS; Dwivedi, SK; Gangadhar, GC; Gaur, PM; Kumar, J; Pannu, RK; Siddique, KHM; Singh, DN; Singh, DR; Singh, SJ; Turner, NC; Yadava, HS; Yadav, SS</t>
  </si>
  <si>
    <t>Genotype by environment studies demonstrate the critical role of phenology in adaptation of chickpea (Cicer arietinum L.) to high and low yielding environments of India</t>
  </si>
  <si>
    <t>In order to investigate specific and general adaptation of chickpea in India, a wide range of sub-continental, Australian and Mediterranean genotypes were grown across seven sites characterizing the major chickpea growing areas over 3 years, and extensive data on plant stand, early vigour, phenology, productivity and yield components collected. High and low yielding sites were clearly separated by a range of physical and biological characters, low yield being associated with low latitude and pre-season rainfall, high temperature, early phenology, short crop duration, low biomass and fecundity. Genotype by environment interactions for yield were highly significant (P &lt; 0.001), and accounted for more variance than that attributed to genotypes alone. Ward's hierarchical clustering indicated that the genotypes could be separated into discrete groups, comprising material specifically adapted to the north (Clusters 2 and 3) or south (Cluster 5), widely or consistently poorly adapted germplasm (Clusters 1 and 4, respectively). Cluster 5, comprising germplasm from southern and central India, was characterized by early phenology, confirming the role of drought escape in southern India. With increasing latitude Cluster 5 genotypes remained early, but had the capacity to delay maturity considerably, resulting in average, and occasionally above average yields. However, compared to well-adapted material in the north, Cluster 5 biomass was low, and the time interval between flowering and podding up to 50 days, representing repeated cycles of flowering and subsequent abortion. Clusters 2 and 3, dominated by northern Indian genotypes, were characterized by later phenology, and were able to delay the onset of flowering significantly more than the remaining germplasm at late flowering northern sites. In Cluster 3, the second highest yielding group overall, this increased both source and sink potential at productive northern sites. Cluster 2 was uniformly later than Cluster 3, and lower yielding at most sites. Cluster 1 was characterized by intermediate flowering and relatively early, responsive maturity, a phenological compromise responsible for wide adaptation, by providing sufficient drought escape in the south, and enough biomass in the north to produce above average yields in these contrasting environments. ICCV 10 from the International Crops Research Institute for the Semi-Arid Tropics (ICRISAT), and 2 Indian Agricultural Research Institute (IARI) lines, BG 391 and BG 1006, were the most consistently high yielding, ranking in the top 10 at 10 and 8 sites, respectively. Cluster 4, comprising largely Australian cultivars, was characterized by late, unresponsive phenology and the lowest yield at each site. Crown Copyright (c) 2006 Published by Elsevier B.V. All rights reserved.</t>
  </si>
  <si>
    <t>10.1016/j.fcr.2006.02.007</t>
  </si>
  <si>
    <t>Berger, R; Malm, T; Kautsky, L</t>
  </si>
  <si>
    <t>Two reproductive strategies in Baltic Fucus vesiculosus (Phaeophyceae)</t>
  </si>
  <si>
    <t>EUROPEAN JOURNAL OF PHYCOLOGY</t>
  </si>
  <si>
    <t>Marked seasonal reproduction is a widespread phenomenon in seaweeds in temperate waters strongly influenced by seasonal variations. In the Baltic Sea, however, the perennial brown alga Fucus vesiculosus exhibits two periods of reproduction: early summer (May-June) or late autumn (September-November). In this study, we compared the geographical distribution, the reproductive biology and the recruitment success for F. vesiculosus that reproduce during either of these two periods on the east coast of Sweden. Both monocultures and mixed populations of summer- and autumn-reproducing F. vesiculosus occurred along the mainland coast from the southern parts of the Stockholm archipelago to the southernmost part of Sweden. F. vesiculosus reproduced only during summer around the coasts of the large islands of bland and Gotland. After reproduction, in July and January respectively, plants that reproduced in summer abscised their receptacles and part of their branches, while plants reproducing in autumn abscised only their receptacles. In laboratory experiments, short-day treatments (light: dark 8: 16 h) were shown to initiate receptacles in summer-reproducing plants, whereas plants reproducing in autumn initiated receptacles independently of short- or long-day (light: dark 16: 8 h) treatment. Plants reproducing during summer produced more eggs (21.0 x 10(4) eggs/g(-1) frond mass) of smaller size (0.067 mm) than plants reproducing during autumn (8.9 x 10(4) eggs/g(-1) frond mass, eg size 0.070 mm). However, recruitment success in the field was similar irrespective of the period of reproduction. The differences in the photoperiodic response, the differences in reproductive output and egg size between summer and autumn plants, and the observation that a single individual kept the same pattern of reproduction over a period of at least three reproductive seasons, may indicate that the two strategies of reproduction in F. vesiculosus are expressions of two distinct genotypes.</t>
  </si>
  <si>
    <t>10.1080/09670260110001735418</t>
  </si>
  <si>
    <t>Berlin, M; Persson, T; Jansson, G; Haapanen, M; Ruotsalainen, S; Barring, L; Gull, BA</t>
  </si>
  <si>
    <t>Scots pine transfer effect models for growth and survival in Sweden and Finland</t>
  </si>
  <si>
    <t>SILVA FENNICA</t>
  </si>
  <si>
    <t>In this study, we developed models of transfer effects for growth and survival of Scots pine (Pinus sylvestris L.) in Sweden and Finland using a general linear mixed-model approach. For model development, we used 378 provenance and progeny trials with a total of 276 unimproved genetic entries (provenances and stand seed check-lots) distributed over a wide variety of climatic conditions in both countries. In addition, we used 119 progeny trials with 3921 selected genetic entries (open-and control pollinated plus-tree families) for testing model performance. As explanatory variables, both climatic indices derived from high-resolution gridded climate datasets and geographical variables were used. For transfer, latitude (photoperiod) and, for describing the site, temperature sum were found to be main drivers for both survival and growth. In addition, interaction terms (between transfer in latitude and site altitude for survival, and transfer in latitude and temperature sum for growth) entail changed reaction patterns of the models depending on climatic conditions of the growing site. The new models behave in a way that corresponds well to previous studies and recommendations for both countries. The model performance was tested using selected plus-trees from open and control pollinated progeny tests. Results imply that the models are valid for both countries and perform well also for genetically improved material. These models are the first step in developing common deployment recommendations for genetically improved forest regeneration material in both Sweden and Finland.</t>
  </si>
  <si>
    <t>10.14214/sf.1562</t>
  </si>
  <si>
    <t>BERNER, DB; NGUYEN, L; NGUY, S; BURTON, S</t>
  </si>
  <si>
    <t>PHOTOPERIOD AND TEMPERATURE AS INDUCERS OF GAMOGENESIS IN A DICYCLIC POPULATION OF SCAPHOLEBERIS-ARMATA HERRICK (CRUSTACEA, CLADOCERA, DAPHNIIDAE)</t>
  </si>
  <si>
    <t>HYDROBIOLOGIA</t>
  </si>
  <si>
    <t>The induction of gamogenesis in a dicyclic population of Scapholeberis armata from a small pond at 40-degrees N in Pennsylvania, USA, was studied. Animals were collected at the time of gamogenesis in mid-October (fall) 1988 and early June (spring) 1989). 10 clones were established from isolated females for each season and maintained at low density under standard conditions of 20-degrees-C and 13.5L/10.5D, with Chlamydomonas reinhardtii diluted with pond water to 3.10(5) cells ml-1 as a food source. For each clone, mothers of pairs of test animals were acclimated to 4 sets of conditions: 20-degrees-C/15.5L (spring), 15-degrees-C/11.5L (fall), 20-degrees-C/11.5L (control), and 15-degrees-C/15.5L. Test animals were observed bidaily or daily for up to 37 days. Occurrence of molts and of parthenogenetic broods or ephippia was recorded. At short photoperiod, ephippial females developed, usually after one or more parthenogenetic broods, among both spring and fall animals. The response was stronger (higher % sexual females) among fall clones, and was enhanced in both groups by 15-degrees-C water. No animals responded to long photoperiod in warm or cool water. It is likely that additional factors, such as prior photoinduction, rapid depletion of food supply, and increased inter-animal contact due to high population density are required for the induction of spring gamogenesis. Differences in the responsiveness of spring and fall clones to inducing conditions suggest some differences in genotypes of spring and fall subpopulations in this pond. It is proposed that variable responses among genotypes to factors inducing gamogenesis may be the basis for the differences and clines in the timing of gamogenesis found among ecologically and latitudinally separated populations.</t>
  </si>
  <si>
    <t>10.1007/BF00028405</t>
  </si>
  <si>
    <t>Bernhardsson, C; Ingvarsson, PK</t>
  </si>
  <si>
    <t>Geographical structure and adaptive population differentiation in herbivore defence genes in European aspen (Populus tremula L., Salicaceae)</t>
  </si>
  <si>
    <t>When a phenotypic trait is subjected to spatially variable selection and local adaptation, the underlying genes controlling the trait are also expected to show strong patterns of genetic differentiation because alternative alleles are favoured in different geographical locations. Here, we study 71 single nucleotide polymorphisms (SNPs) from seven genes associated with inducible defence responses in a sample of Populus tremula collected from across Sweden. Four of these genes (PPO2, TI2, TI4 and TI5) show substantial population differentiation, and a principal component analyses conducted on the defence SNPs divides the Swedish population into three distinct clusters. Several defence SNPs show latitudinal clines, although these were not robust to multiple testing. However, five SNPs (located within TI4 and TI5) show strong longitudinal clines that remain significant after multiple test correction. Genetic geographical variation, supporting local adaptation, has earlier been confirmed in genes involved in the photoperiod pathway in P.similar to tremula, but this is, to our knowledge, one of the first times that geographical variation has been found in genes involved in plant defence against antagonists.</t>
  </si>
  <si>
    <t>10.1111/j.1365-294X.2012.05524.x</t>
  </si>
  <si>
    <t>Bertero, HD; de la Vega, AJ; Correa, G; Jacobsen, SE; Mujica, A</t>
  </si>
  <si>
    <t>Genotype and genotype-by-environment interaction effects for grain yield and grain size of quinoa (Chenopodium quinoa Willd.) as revealed by pattern analysis of international multi-environment trials</t>
  </si>
  <si>
    <t>The size and nature of the genotype (G) and genotype x environment (G x E) interaction effects for grain yield, its physiological determinants, and grain size exhibited by the Andean grain crop quinoa at low latitudes were examined in a multi-environment trial involving a diverse set of 24 cultivars tested in 14 sites under irrigation across three continents. These environments included a wide latitudinal (from 21degrees30'N to 16degrees21'S), altitudinal (from 5 to 3841 m a.s.l.) and temperature (average daily temperatures during crop cycle varied from 9 to 22.1 degreesC) range; while average daily photoperiods exhibited a smaller variation, from 11.2 to 12.8 h. The G x E interaction to G component of variance ratio was 4:1 and 1:1 for grain yield and grain size, respectively. Two-mode pattern analysis of the environment-standardised matrix of grain yield revealed four genotypic groups of different response pattern across environments. This clustering, which separates cultivars from mid-altitude valleys of the northern Andes, northern altiplano, southern altiplano and sea level, showed a close correspondence with adaptation groups previously proposed. The results of the genotype clustering can be used to choose genotypes of contrasting relative performance across environments for further studies aimed at assessing the opportunity to select for broad or specific adaptation. Classification of sites for grain yield grossly discriminated between cold highland sites, tropical valleys of moderate altitude, and warmer, low altitude sites. As expected from the size of the G x E interaction component, no single genotype group showed consistently superior grain yield across all environment groups. The G and G x E interaction effects observed for the duration of the crop cycle had a major influence on the average cultivar performance and on the form of G x E interactions observed for total above-ground biomass and grain yield. Although different environment types showed contrasting effects on the physiological attributes underlying grain yield variation among cultivars, it was observed that good average performance and broad adaptation could come from the combination of medium-late maturity and high harvest index. Correlation analysis revealed no association between the average cultivar responses for grain yield and grain size. Three-mode pattern analysis have also shown no association between the G x E interaction effects for both traits. Both observations indicate that simultaneous progress for grain yield and grain size can be expected from selection. (C) 2004 Elsevier B.V. All rights reserved.</t>
  </si>
  <si>
    <t>10.1016/j.fcr.2004.02.006</t>
  </si>
  <si>
    <t>Bertero, HD; King, RW; Hall, AJ</t>
  </si>
  <si>
    <t>Photoperiod and temperature effects on the rate of leaf appearance in quinoa (Chenopodium quinoa)</t>
  </si>
  <si>
    <t>AUSTRALIAN JOURNAL OF PLANT PHYSIOLOGY</t>
  </si>
  <si>
    <t>Knowledge of factors controlling leaf appearance is important for understanding climatic adaptation of a plant species. For quinoa (Chenopodium quinoa Willd.) we show that both temperature and photoperiod control the rate of leaf appearance. Minimum phyllochron (thermal time between the appearance of two successive leaves as observed under short days) and photoperiod sensitivity of the phyllochron decreased as latitude of origin of a cultivar increased from 1 degrees 13'N to 38 degrees 46'S. Minimum phyllochron ranged from 21.8 degrees Cd in the Colombian cv. Narino, to 15.9 degrees Cd in the Chilean cv. Baer (estimated for a common base temperature of 2 degrees C). Photoperiod sensitivity ranged from 1.2 degrees Cd h(-1) in Narino to insensitivity (0 degrees Cd h(-1)) in the Bolivian and Peruvian altiplano cvv. Kanckolla, Blanca de Juli and Sajama. The phyllochron sensitivities to photoperiod and temperature were linearly and positively associated with photoperiod and temperature sensitivities of time to visible flower buds (R-2 = 0.70 and 0.55, respectively, P &lt; 0.05), so that shorter phyllochrons were associated with early flowering cultivars. Temperature sensitivity was highest in cvv. originating in cold or dry climates, and lowest for cvv. from more humid and warm climates. We suggest, therefore, that in its domestication as a crop plant, photoperiod sensitivity of quinoa has been selected for as a homeostatic mechanism to counteract the potentially reduced leaf area associated with early flowering under short days and high temperatures in the tropics.</t>
  </si>
  <si>
    <t>10.1071/PP99134</t>
  </si>
  <si>
    <t>Modelling photoperiod and temperature responses of flowering in quinoa (Chenopodium quinoa Willd.)</t>
  </si>
  <si>
    <t>Two modelling approaches were used to quantify photoperiod and temperature responses of time from emergence to visible flower buds in nine quinoa (Chenopodium quinoa;Willd.) cultivars. The first, non-interactive model, considers temperature and photoperiod responses as independent, and the threshold photoperiod, critical photoperiod, and base temperatures as constants. The second, interactive model, considers these attributes as variable, and allows for interaction between photoperiod and temperature responses. Controlled-environment experiments with a factorial combination of temperature and photoperiod provided information on responses, and data from field experiments were utilized in tests of the predictive capacity of the models. The two models were very similar in their goodness of fit and predictive capacity, but testing revealed that some assumptions about the interactive model were not fulfilled, whereas the non-interactive model is more consistent with the data. Both the models failed to predict dates of visible flower buds when average temperatures during the phase were &gt;20 degrees C; it is proposed that interaction between irradiance receipt and high temperature in controlled environments result in lower optimum temperatures there than in the field. Differences between field data and predicted values were eliminated when predictions were recalculated assuming no optimum for the temperature response. All nine cultivars examined are short-day plants. A juvenile sub-phase was observed in the six cultivars for which it was tested; and its duration was negatively associated with the latitude of origin of the lines (R-2 = 0.9, p &lt; 0.05). Photoperiod sensitivity was negatively associated with the latitude of origin of the lines (R-2 = 0.55, p &lt; 0.05) and positively associated with duration of the basic vegetative phase (minimal time between emergence and visible flower buds) (R-2 = 0.55, p &lt; 0.05) using the non-interactive model. Photoperiod and temperature response parameters were not significantly associated with the latitude of origin for the interactive model (p &gt; 0.05). (C) 1999 Elsevier Science B.V. All rights reserved.</t>
  </si>
  <si>
    <t>10.1016/S0378-4290(99)00024-6</t>
  </si>
  <si>
    <t>Bertrand, A; Tremblay, GF; Pelletier, S; Castonguay, Y; Belanger, G</t>
  </si>
  <si>
    <t>Yield and nutritive value of timothy as affected by temperature, photoperiod and time of harvest</t>
  </si>
  <si>
    <t>GRASS AND FORAGE SCIENCE</t>
  </si>
  <si>
    <t>Scenarios of global climate change forecast an increase in air temperature of 3 degrees C over the next 100 years in eastern Canada. Growth and nutritive value of cool-season grasses are known to be affected by air temperature. It is also believed that grasses grown at high latitude have a greater nutritive value. The objectives of this study were to assess the effect of four combinations of day/night temperature and photoperiod (15 h-17/5 degrees C; 15 h-22/10 degrees C; 15 h-28/15 degrees C; and 17 h-17/5 degrees C) on dry-matter (DM) yield, in vitro true DM digestibility (IVTD), in vitro digestibility of neutral-detergent fibre (NDF), and concentrations of NDF, acid-detergent fibre (ADF), lignin, minerals and non-structural carbohydrates (NSC) in timothy grown under controlled conditions. Furthermore, herbage was harvested in the morning and in the afternoon to assess the impact of the time of harvest. The dietary cation-anion difference [DCAD = (K(+) + Na(+)) - (Cl(-) + 0.6 S(2-))] and the grass tetany index [GT index = K(+)/(Ca(2+) + Mg(2+))] were also calculated. Higher temperature regimes significantly decreased IVTD and digestibility of NDF but had a limited effect on concentrations of NDF, ADF and lignin. DM yield of herbage was less and the concentration of NSC was greater in timothy grown under a temperature regime of 28/15 degrees C than the 17/5 degrees C and 22/10 degrees C regimes; this effect is mainly explained by a response to temperature stress. Values of DCAD and the GT index of herbage were also lower under the 28/15 degrees C than the 17/5 degrees C and 22/10 degrees C regimes as a result of a decreased plant K concentration. Under the 17/5 degrees C regime, an increase in 2 h of photoperiod resulted in increased DM yield, decreased concentrations of K, Ca, Mg, Cl and N, and an increased starch concentration; IVTD or digestibility of NDF were not affected, although lignin concentration was reduced. Harvesting timothy in the afternoon rather than in the morning resulted in higher NSC, mainly sucrose, concentrations, and decreased ADF and NDF concentrations. The forecasted increase in air temperature in eastern Canada over the next 100 years will result in lower yields and nutritive value of timothy.</t>
  </si>
  <si>
    <t>10.1111/j.1365-2494.2008.00649.x</t>
  </si>
  <si>
    <t>Bicca-Marques, JC; Gomes, DF</t>
  </si>
  <si>
    <t>Birth seasonality of Cebus apella (Platyrrhini, Cebidae) in Brazilian zoos along a latitudinal gradient</t>
  </si>
  <si>
    <t>AMERICAN JOURNAL OF PRIMATOLOGY</t>
  </si>
  <si>
    <t>Birth seasonality in wild neotropical primates has been suggested to increase with latitude as a response to a stronger divergence in highquality food availability across the year, and a higher between-year predictability at higher latitudes related to temporal differences in photoperiod. In captivity, however, monkeys are fed foods of similar quality throughout the year, and this consistency of diet should have a releasing effect on the need for birth seasonality. In this paper, we test whether 1) brown capuchin monkeys (Cebus apella) breed seasonally in captivity, and 2) given the consistency of diet in this setting, differences in latitude are reflected in the temporal pattern of birth distribution across the year. Data on the distribution of birth records of C. apella at Brazilian zoos located within three latitudinal zones (Equator 8degreesS, 16degrees -- 24degreesS, and 24degrees 32degreesS) are compared. Captive C. apella showed a birth peak from October to February, despite the consistent provision of food in this setting. In addition, there were no differences in the pattern of birth distribution among the latitudinal zones, which lends no support to the prediction that captive C. apella birth seasonality would increase with latitude. We suggest that if this species is not sensitive to subtle differences in photoperiod, other environmental cues may trigger the onset of reproduction at lower latitudes. (C) 2005 Wiley-Liss, Inc.</t>
  </si>
  <si>
    <t>10.1002/ajp.20104</t>
  </si>
  <si>
    <t>Bilgin, S; Samsun, O; Ozen, O</t>
  </si>
  <si>
    <t>Seasonal growth and reproduction biology of the Baltic prawn, Palaemon adspersus (Decapoda: Palaemonidae), in the southern Black Sea</t>
  </si>
  <si>
    <t>Seasonal growth pattern and reproductive biology of the Baltic prawn, Palaemon adspersus, were studied in the southern Black Sea between February 2002 and January 2004. The seasonal von Bertalanffy growth parameters, computed from monthly length-frequency distributions, were estimated as L-infinity = 62.99 mm TL, K = 1.190 year(-1), C = 0.815, and WP = 0.847 for females and as L-infinity = 49.63 mm TL, K = 1.085 year(-1), C = 0.011, and WP = 0.407 for males. Growth performance index of females (Phi' = 3.67) was greater than it was for males (Phi' = 3.43). Based on latitudinal gradients, water temperature negatively affected Phi' of P. adspersus. Sexual dimorphism in size was evident females being larger than males. This typically shallow water species was observed in water depths as deep as 30 M. Compared to shallower water depths, larger individuals were observed in deeper water depths. The size at sexual maturity for females (TL50) was estimated as 53.60 mm TL. Ovigerous females were recorded from March to August and juveniles appeared in the benthic population in August. Ovary development was related to photoperiod and occurrence of ovigerous females was linked to increased water temperature.</t>
  </si>
  <si>
    <t>10.1017/S0025315408003056</t>
  </si>
  <si>
    <t>BINDI, M; PORTER, JR; MIGLIETTA, F</t>
  </si>
  <si>
    <t>COMPARISON OF MODELS TO SIMULATE LEAF APPEARANCE IN WHEAT</t>
  </si>
  <si>
    <t>Prediction on of leaf appearance in cereals is important for modelling canopy development and timing crop management practices. Four models which aim to predict leaf emergence on the basis of temperature and, in three cases, photoperiod are compared against independent data from a wide range of sites, sowing dates and cultivars of spring and winter wheat. Three of the models behaved bery similarly and had root mean square errors of the order of one leaf in their prediction of leaf appearance. The fourth model performed better in predicting differences in leaf appearance for different sowing dates than it did for latitudes. The prediction of the day of emergence of leaf number seven followed a similar response to that of leaf appearance. These results are discussed in terms of the hypothesised relationships between temperature, photoperiod and ontogeny within the models.</t>
  </si>
  <si>
    <t>10.1016/S1161-0301(14)80013-0</t>
  </si>
  <si>
    <t>Bingman, VP; MacDougall-Shackleton, SA</t>
  </si>
  <si>
    <t>The avian hippocampus and the hypothetical maps used by navigating migratory birds (with some reflection on compasses and migratory restlessness)</t>
  </si>
  <si>
    <t>JOURNAL OF COMPARATIVE PHYSIOLOGY A-NEUROETHOLOGY SENSORY NEURAL AND BEHAVIORAL PHYSIOLOGY</t>
  </si>
  <si>
    <t>The homology between the avian hippocampal formation (HF) and mammalian hippocampus nurtures the expectation that HF plays a fundamental role in navigation by migratory birds. Indeed, HF of migratory birds displays anatomical properties that differ from non-migratory species. Using a hypothetical framework of multiple maps of differing spatial resolution and range, homing pigeon data suggest that HF is important for navigating by landscape features near familiar breeding, over-wintering, and stop-over sites. By contrast, HF would be unimportant for an olfactory navigational map, which could be operational over unfamiliar space farther away from a goal location, nor is there any evidence for HF involvement in the sun or geomagnetic compass. The most intriguing question that remains open is what role HF may play in navigation when a migrant is thousands kms away from a familiar area, where homing pigeon data are uninformative and a geomagnetic map may be operational. Beyond navigation, successful migration depends on seasonal timing and often becoming nocturnally active. There is little evidence that HF plays a role in the timing of circannual and circadian cycles. Rather, circadian pacemakers including the pineal gland may control circadian timing of nocturnal restlessness and photoperiodic seasonal pacemakers likely control circannual expression.</t>
  </si>
  <si>
    <t>10.1007/s00359-017-1161-0</t>
  </si>
  <si>
    <t>Bjorkman, AD; Vellend, M; Frei, ER; Henry, GHR</t>
  </si>
  <si>
    <t>Climate adaptation is not enough: warming does not facilitate success of southern tundra plant populations in the high Arctic</t>
  </si>
  <si>
    <t>Rapidly rising temperatures are expected to cause latitudinal and elevational range shifts as species track their optimal climate north and upward. However, a lack of adaptation to environmental conditions other than climate - for example photoperiod, biotic interactions, or edaphic conditions - might limit the success of immigrants in a new location despite hospitable climatic conditions. Here, we present one of the first direct experimental tests of the hypothesis that warmer temperatures at northern latitudes will confer a fitness advantage to southern immigrants relative to native populations. As rates of warming in the Arctic are more than double the global average, understanding the impacts of warming in Arctic ecosystems is especially urgent. We established experimentally warmed and non-warmed common garden plots at Alexandra Fiord, Ellesmere Island in the Canadian High Arctic with seeds of two forb species (Oxyria digyna and Papaver radicatum) originating from three to five populations at different latitudes across the Arctic. We found that plants from the local populations generally had higher survival and obtained a greater maximum size than foreign individuals, regardless of warming treatment. Phenological traits varied with latitude of the source population, such that southern populations demonstrated substantially delayed leaf-out and senescence relative to northern populations. Our results suggest that environmental conditions other than temperature may influence the ability of foreign populations and species to establish at more northerly latitudes as the climate warms, potentially leading to lags in northward range shifts for some species.</t>
  </si>
  <si>
    <t>10.1111/gcb.13417</t>
  </si>
  <si>
    <t>Black, BL; Parmentier-Line, CM; Fuchigami, LH; Coleman, GD</t>
  </si>
  <si>
    <t>Ecotypic and genetic variation in poplar bark storage protein gene expression and accumulation</t>
  </si>
  <si>
    <t>TREE PHYSIOLOGY</t>
  </si>
  <si>
    <t>Bark storage proteins (BSP) store nitrogen (N) translocated from senescing leaves in autumn, and supply reduced N for spring growth. Expression of bsp and BSP accumulation are associated with short day photoperiod. To determine if photoperiod-associated bsp expression varies among poplars native to different latitudes, Populus deltoides Bartr. clones originating from six latitudes were grown under natural conditions at a common location. Relative amounts of BSP mRNA in these clones were measured at 2-week intervals from August 7 to October 16. The date of maximum BSP mRNA accumulation was correlated with latitude of origin, and maximum accumulation of BSP mRNA occurred earlier in clones native to northern latitudes than in clones native to southern latitudes. This pattern of variation is consistent with photoperiodic responses of plants native to temperate climates. Genotypic variations in BSP accumulation, bark protein concentration and bark N concentration were compared among clones of six hybrid poplar (Populus trichocarpa Torr. and Gray x P. deltoides) full-sib families (three F-2 families, two F-1 families and one BC1 family) after 6 weeks in a short day photoperiod and at midwinter. Significant differences in BSP accumulation occurred among clones within four of the six full-sib families after 6 weeks in a short day photoperiod and also at midwinter for outdoor-grown plants. Bark protein and bark N concentrations also varied significantly among clones within certain families. In general, the greatest variation was found in F-2 and BC1 families. Within several families, relative BSP amounts were positively correlated with bark protein concentration and total bark N concentration. These results indicate a role of photoperiod in regulating bsp expression and demonstrate a genetic component underlying seasonal BSP accumulation. The results could have significance in selecting for clones with improved N storage capacity and N-use efficiency.</t>
  </si>
  <si>
    <t>10.1093/treephys/21.17.1289</t>
  </si>
  <si>
    <t>Black, C; Rey, AR; Hart, T</t>
  </si>
  <si>
    <t>Peeking into the bleak midwinter: Investigating nonbreeding strategies of Gentoo Penguins using a camera network</t>
  </si>
  <si>
    <t>AUK</t>
  </si>
  <si>
    <t>When monitoring species with extensive ranges in harsh climates, comprehensive studies across a species' range are both logistically and technically challenging and therefore rare. Such scarcity in data collection is particularly true in the polar regions where sea ice and weather constraints prevent widespread access to sites for much of the year, specifically during winter. Penguins (Spheniscidae) show large variations in winter strategies with many species migrating long distances while others are distinctly sedentary, remaining at the colony year- round. However, in some species, their attendance at the breeding site during the nonbreeding winter period depends greatly on the colony location and environmental factors. Here we aim to examine fluctuations in winter attendance at the breeding site in Gentoo Penguins (Pygoscelis papua) along a latitudinal gradient of 7 sites, ranging from Martillo Island, a colony in Argentina, to Petermann Island, a colony located toward the southern edge of the species' range on the Western Antarctic Peninsula. We use an established network of cameras to observe winter populations of penguins across a large latitudinal gradient. This study provides the first evidence of across- year variation in Gentoo Penguin nonbreeding attendance at the breeding site. We found that both temporal and spatial factors drive winter attendance in this species with distinct patterns between years and colony locations, particularly at the edges of its range. Additionally, environmental and temporal factors, including sea ice extent directly offshore and photoperiod, appear to dictate Gentoo Penguin winter attendance across their range. As Gentoo Penguins are neither sedentary nor migratory during the nonbreeding period, understanding patterns in winter site occupation across time and space provides insight into half of the species' annual cycle and has important implications in the face of changes in climate, direct human disturbance, and fisheries activities.</t>
  </si>
  <si>
    <t>10.1642/AUK-16-69.1</t>
  </si>
  <si>
    <t>Blake, NK; Martin, JM; Heo, HY; Kephart, KD; Lanning, SP; Talbert, LE</t>
  </si>
  <si>
    <t>Registration of Near-Isogenic Lines for Photoperiod Response in Hard Red Spring Wheat</t>
  </si>
  <si>
    <t>JOURNAL OF PLANT REGISTRATIONS</t>
  </si>
  <si>
    <t>Alleles at photoperiod response loci Ppd-B1 and Ppd-D1 affect the adaptation of wheat (Triticum aestivum L.) genotypes to specific latitudes. Near-isogenic lines (NILs) were developed in five hard red spring wheat backgrounds for alleles at the Ppd-B1 and Ppd-D1 loci and tested for five location-years in Montana. Lines homozygous for the insensitive allele at Ppd-D1 (Ppd-D1a) headed earlier than lines with the insensitive allele at Ppd-B1 (Ppd-B1a). Lines homozygous for alleles for photoperiod sensitivity (Ppd-B1b and Ppd-D1b) were the latest to head. There were no differences in grain yield among the NILs based on means over the environments and parents. The lines have utility to assess the impact of photoperiod response at varying latitudes and conditions. This provided rationale for the release of 15 NILS (Reg. No. 975, PI 673428-Reg. No. 989, PI 673442), 3 NILs for each of the 5 parents, including lines with the insensitive allele at either Ppd-B1 or Ppd-D1, and photoperiod sensitive lines with the allele for sensitivity at both Ppd-B1 and Ppd-D1.</t>
  </si>
  <si>
    <t>10.3198/jpr2014.12.0088crg</t>
  </si>
  <si>
    <t>BLANCKENHORN, WU; FAIRBAIRN, DJ</t>
  </si>
  <si>
    <t>LIFE-HISTORY ADAPTATION ALONG A LATITUDINAL CLINE IN THE WATER STRIDER AQUARIUS-REMIGIS (HETEROPTERA, GERRIDAE)</t>
  </si>
  <si>
    <t>JOURNAL OF EVOLUTIONARY BIOLOGY</t>
  </si>
  <si>
    <t>We addressed the general hypothesis that life history differences among eastern populations of the North American water strider, Aquarius remigis (Heteroptera: Gerridae), along a north-south gradient are manifestations of genetic differentiation due to natural selection. We raised offspring of two field-caught populations from each of three latitudes in a common laboratory environment at 20 degrees C and two photoperiods. Nearly all Quebec (PQ) individuals (ca. 46 degrees N) entered diapause to reproduce the following spring (univoltine life cycle), while intermediate proportions of New York (NY; ca. 43 degrees N) and New Jersey (NJ; ca. 41 degrees N) individuals reproduced directly, producing a second generation (bivoltine life cycle). PQ females were smaller, developed faster, and laid smaller eggs than NY and NJ individuals; NY and NJ populations differed little in these variables. NY females had longer life spans than either PQ or NJ females, but lower oviposition rates. Total reproductive output did not differ across latitudes. Photoperiod affected body length, development time, and reproductive pathway, resulting in a latitutide by environment interaction. PQ individuals reproduced directly under 15L:9D (summer) conditions only, while the NY and NJ populations exhibited more direct reproduction under 13L:11D (spring or fall) conditions. Some life history characters of the NY and NJ populations displayed the higher variability indicative of phenological transition zones. These results indicate local adaptation of populations to long-term climatic patterns. Water striders appear to adapt to longer seasons by extending development, growing larger, and breeding directly. Larger body size and extended or rapid development are associated with bivoltinism and increases in egg size, but not necessarily with higher fecundity or oviposition rate. The phenological transition zone appears to be unrelated to a transition zone a little further south established by allozyme data and morphology, as all populations studied here could be electrophoretically identified as the northern ''type''.</t>
  </si>
  <si>
    <t>10.1046/j.1420-9101.1995.8010021.x</t>
  </si>
  <si>
    <t>Blix, AS</t>
  </si>
  <si>
    <t>Adaptations to polar life in mammals and birds</t>
  </si>
  <si>
    <t>JOURNAL OF EXPERIMENTAL BIOLOGY</t>
  </si>
  <si>
    <t>This Review presents a broad overview of adaptations of truly Arctic and Antarctic mammals and birds to the challenges of polar life. The polar environment may be characterized by grisly cold, scarcity of food and darkness in winter, and lush conditions and continuous light in summer. Resident animals cope with these changes by behavioural, physical and physiological means. These include responses aimed at reducing exposure, such as 'balling up', huddling and shelter building; seasonal changes in insulation by fur, plumage and blubber; and circulatory adjustments aimed at preservation of core temperature, to which end the periphery and extremities are cooled to increase insulation. Newborn altricial animals have profound tolerance to hypothermia, but depend on parental care for warmth, whereas precocial mammals are well insulated and respond to cold with non-shivering thermogenesis in brown adipose tissue, and precocial birds shiver to produce heat. Most polar animals prepare themselves for shortness of food during winter by the deposition of large amounts of fat in times of plenty during autumn. These deposits are governed by a sliding set-point for body fatness throughout winter so that they last until the sun reappears in spring. Polar animals are, like most others, primarily active during the light part of the day, but when the sun never sets in summer and darkness prevails during winter, high-latitude animals become intermittently active around the clock, allowing opportunistic feeding at all times. The importance of understanding the needs of the individuals of a species to understand the responses of populations in times of climate change is emphasized.</t>
  </si>
  <si>
    <t>10.1242/jeb.120477</t>
  </si>
  <si>
    <t>Blumel, K; Chmielewski, FM</t>
  </si>
  <si>
    <t>Shortcomings of classical phenological forcing models and a way to overcome them</t>
  </si>
  <si>
    <t>AGRICULTURAL AND FOREST METEOROLOGY</t>
  </si>
  <si>
    <t>A theoretical study proves that the common Spring-Warming model, which is widely used in phenological studies and frequently described in the literature, has systematic defects that do not allow a reliable projection of phenological stages for the future (e.g., up to 2100). When calculating spring phenological phases (e.g., beginning of blossom or leaf unfolding, etc.), defects occur because either the advance in blossom is included implicitly in the model and cannot be calibrated sufficiently to observations, or the model parameters attain unphysiological values or lie in a range so that a prognosis for the far future cannot be accomplished. Therefore, the introduction of a daylength term is suggested, which improves the Spring-Warming model and eliminates almost all of the discussed shortcomings. The performance of this improved model is demonstrated by calculating the beginning of apple blossom in Germany. For this purpose, we compared the improved model (M1) with three different versions of the original Spring-Warming model (M2-M4). The models were calibrated (optimized) using observed blossoming and temperature data (1962-2009), which have been regionalized on a 0.2 degrees grid. The optimization was done for a representative grid point. The performance of the various model versions in predicting the beginning of apple blossom was compared with observations from independent years, which were not used in the optimization. Also, the beginning of blossom and its possible future changes were calculated with these models, using temperatures from the Regional Climate Model REMO-UBA with GHG emission scenario A1B (2001-2100). The new daylength term improved the performance of model M1 remarkably, and the model calibration automatically led to model parameters with meaningful values. These results, which were confirmed by other fruit tree species and locations, provided strong evidence that the conventional Spring-Warming models in phenology must be extended by photoperiodic sensitivity, at least for species which are photosensitive. (C) 2012 Elsevier B.V. All rights reserved.</t>
  </si>
  <si>
    <t>10.1016/j.agrformet.2012.05.001</t>
  </si>
  <si>
    <t>Blumenthal, MJ; Harris, CA</t>
  </si>
  <si>
    <t>Effects of photoperiod and temperature on shoot, root and rhizome growth in three Lotus uliginosus Schkuhr populations</t>
  </si>
  <si>
    <t>The growth of three populations of greater lotus (Lotus uliginosus Schkuhr syn. L. pedunculatus Cav.) was compared at photoperiods of 10, 12 and 14 h at a maximum day/minimum night temperature of 21/16 degrees C and at maximum day/minimum night temperatures of 27/22, 21/16, 18/13 and 15/10 degrees C at a photoperiod of 12 h. Short days (10 h) favoured root and rhizome development compared to long days (14 h). A temperature regime of 15/10 degrees C restricted rhizome development compared to the 18/13 and 21/16 degrees C regimes. Shoot growth was restricted at the highest temperature regime (27/22 degrees C). The cultivar Sharnae had fewer, but heavier, rhizomes than Grasslands Maku; this may indicate adaptation to the dry summers at its site of origin (Algarve, Portugal). The response of rhizome growth to temperature and photoperiod explains part of the performance of greater lotus in the field at a wide range of latitudes. Grazing management to encourage the persistence of L. uliginosus in pasture in temperate environments may include the exclusion of grazing livestock in autumn. In the sub-tropics, monitoring of rhizome production in the field would be required before deciding the appropriate time interval between grazing. (C) 1998 Annals of Botany Company.</t>
  </si>
  <si>
    <t>10.1006/anbo.1997.0527</t>
  </si>
  <si>
    <t>BOKLAGE, CE; KIRBY, CF; ZINCONE, LH</t>
  </si>
  <si>
    <t>ANNUAL AND SUBANNUAL RHYTHMS IN HUMAN CONCEPTION RATES .1. EFFECTIVE CORRECTION AND USE OF PUBLIC RECORD LMP DATES</t>
  </si>
  <si>
    <t>INTERNATIONAL JOURNAL OF FERTILITY</t>
  </si>
  <si>
    <t>Most studies of rhythms in human conception rates have used monthly total births back-dated 9 months. Such data are of little use for studying any pattern less than a few months in length. Even at that level, they are poor material for studying the possibility of altered conception rhythms in anomalous births. The high frequency of premature delivery in such births makes a simple 9-month offset simplistic and misleading. Dates of last normal menses (LMP) provide appropriate detail, but have generally been dismissed as unreliable. In a large public birth record dataset, we have identified a clear artifact of poor LMP recall, highly correlated with passage of time between conception and onset of prenatal care. The majority of the variation in daily LMP counts due to this recall artifiact can be corrected statistically to yield population data suitable to more detailed analyses.</t>
  </si>
  <si>
    <t>Bonada, N; Doledec, S</t>
  </si>
  <si>
    <t>Does the Tachet trait database report voltinism variability of aquatic insects between Mediterranean and Scandinavian regions?</t>
  </si>
  <si>
    <t>AQUATIC SCIENCES</t>
  </si>
  <si>
    <t>Labile traits are those that are not constrained by phylogeny and should respond directly to the environment through local adaptation or phenotypic plasticity. For example, voltinism (number of generations per year) is a labile trait that has been consistently related to latitude and, in particular, to temperature and photoperiod changes. Current trait databases include several labile traits that, at best, are coarsely coded to include potential intraspecific trait variability obtained from different literature sources. Given that these databases are used across large regions with contrasting environmental conditions or in small regions with particular environmental conditions, the reliability of these studies could be compromised at least for labile traits because of interpopulation variability. Based on a review of the literature on the life cycles of 317 aquatic insect species, we compared their types of voltinism in two regions with contrasting environmental conditions (the Mediterranean Basin and Scandinavia) with the information published by Tachet et al. (Invertebres d'eau douce: systematique, biologie, ecologie, 3rd edn. CNRS Editions, Paris, 2010) (i.e., potential number of generations per year). We found the expected higher prevalence of multivoltine life cycles in the Mediterranean Basin, whereas univoltine and semivoltine life cycles showed trends of prominence in Scandinavia. In addition, the life-cycle profiles of the genera included in the Tachet et al. database (hereafter TAC) were situated between those found in the Mediterranean Basin and Scandinavia, suggesting that this database properly represents voltinism variability across Europe. However, the use of this database exclusively for the northern or southern regions may be challenging because TAC is not able to accurately represent the life cycles of the species in these regions, especially for univoltine and multivoltine species. Future studies in stream ecology should thus put efforts into quantifying and understanding the role of intra-taxon trait variability in community assembly, at least for labile traits, to better understand trait-environment relationships.</t>
  </si>
  <si>
    <t>10.1007/s00027-017-0554-z</t>
  </si>
  <si>
    <t>Bonato, ER; Vello, NA</t>
  </si>
  <si>
    <t>E-6, a dominant gene conditioning early flowering and maturity in soybeans</t>
  </si>
  <si>
    <t>GENETICS AND MOLECULAR BIOLOGY</t>
  </si>
  <si>
    <t>Inheritance was studied in natural variants of the soybean cultivar Parana, developed under photoperiodic conditions ranging from 13 h 31 min day light, at sowing, to 14 h 23 min, 59 days afterwards. Results indicated that early flowering and maturity are controlled by a single dominant gene. Natural mutations that originated cultivars Paranagolana and SS-1 occurred at the same locus of cultivar Parana. It was not possible to determine if the recessive alleles of these mutant cultivars are different. The designation E-6 was proposed for the alleles determining earliness in cultivar Parana, and e(6) for the gene determining late flowering and maturity in cultivars Paranagoiana and SS-1, until the individuality of the alleles of Paranagoiana and SS-1 is confirmed.</t>
  </si>
  <si>
    <t>10.1590/S1415-47571999000200016</t>
  </si>
  <si>
    <t>Bond, AL; Konyukhov, NB; Jones, IL</t>
  </si>
  <si>
    <t>VARIATION IN PRIMARY MOLT IN THE LEAST AUKLET</t>
  </si>
  <si>
    <t>CONDOR</t>
  </si>
  <si>
    <t>Along with breeding and migration, molt is one of the most energetically expensive components of a bird's annual cycle. Auklets (tribe Aethiini) are apparently unique among the Alcidae in that flight-feather molt and breeding overlap. We compared the degree of overlap of primary molt with breeding in the Least Auklet (Aethia pusilla) at four colonies in varying oceanographic environments: Kiska Island (Aleutian Islands, Alaska, 52 degrees N), St. George Island (Pribilof Islands, Alaska, 56 degrees N), St. Paul Island (Pribilof Islands, 57 degrees N), and Cape Ulyakhpen (Chukotka Peninsula, Russia, 64 degrees N). We hypothesized that the onset and speed of feather replacement should be related to latitude or sea-ice dynamics. Flight-feather molt commenced during incubation with up to four primaries replaced by the end of chick rearing. At Kiska, we found no difference in molt rate between adult breeders and nonbreeders, but subadults started molt after adults and were more variable in when they started primary molt. At higher latitudes adult anklets replaced their first four primaries faster and initiated molt later although the length of the breeding season was similar. The increased energetic requirements of Least Auklets breeding and molting at higher latitudes are supported by the cold Anadyr Current, which advects lipid-rich oceanic copepods (Neocalanus spp.). In the Least Auklet and other members of the Aethiini, sequential primary molt, rather than the simultaneous molt typical of other alcids, may be possible because of anklets' lower body mass, lower wing loading, mass loss at hatching, and foraging on highly abundant prey.</t>
  </si>
  <si>
    <t>10.1525/cond.2013.110062</t>
  </si>
  <si>
    <t>BONHOMME, R; DERIEUX, M; KINIRY, JR; EDMEADES, GO; OZIERLAFONTAINE, H</t>
  </si>
  <si>
    <t>MAIZE LEAF NUMBER SENSITIVITY IN RELATION TO PHOTOPERIOD IN MULTILOCATION FIELD TRIALS</t>
  </si>
  <si>
    <t>AGRONOMY JOURNAL</t>
  </si>
  <si>
    <t>The photoperiodic response of maize (Zea mays L.) determines the total number of leaves (LN). Knowledge of this is important for modeling phenology and for describing cultivar adaptation. The objective of this research was to evaluate artificial extension of photoperiod for field-grown maize as a method of quantifying photoperiodic sensitivity. The LN response was quantified using data from six diverse maize cultivars grown at two field locations where natural photoperiods were artificially extended by 1.3 h to 7.3 h. These responses were then compared with LN observed in a field experiment of the same cultivars grown at 11 diverse latitudes. The relative ranking of photoperiod sensitivity among cultivars was similar for the two groups of experiments, although observed sensitivity was occasionally greater in artificial light experiments than in multilocation experiments. Photoperiod sensitivity was greater for the tropical than for the temperate cultivars, with mean sensitivities of 1.91 and 0.49 leaves h-1, respectively. The LN in tropical cultivars was reduced by 0.5 to 2.0 leaves plant-1 for every min d-1 increase in rate of change of photoperiod during the photoperiod-sensitive stage. Artificial extension of daylength by lights mounted in the field appears to be an effective and efficient means of screening maize cultivars for photoperiodic sensitivity.</t>
  </si>
  <si>
    <t>10.2134/agronj1991.00021962008300010035x</t>
  </si>
  <si>
    <t>Borchert, R; Calle, Z; Strahler, AH; Baertschi, A; Magill, RE; Broadhead, JS; Kamau, J; Njoroge, J; Muthuri, C</t>
  </si>
  <si>
    <t>Insolation and photoperiodic control of tree development near the equator</t>
  </si>
  <si>
    <t>10.1111/nph.12981</t>
  </si>
  <si>
    <t>Borchert, R; Meyer, SA; Felger, RS; Porter-Bolland, L</t>
  </si>
  <si>
    <t>Environmental control of flowering periodicity in Costa Rican and Mexican tropical dry forests</t>
  </si>
  <si>
    <t>GLOBAL ECOLOGY AND BIOGEOGRAPHY</t>
  </si>
  <si>
    <t>Aim We analyse the proximate causes of the large variation in flowering periodicity among four tropical dry forests (TDF) and ask whether climatic periodicity or biotic interactions are the ultimate causes of flowering periodicity. Location The four TDFs in Guanacaste (Costa Rica), Yucatan, Jalisco and Sonora (Mexico) are characterized by a 5-7 month long dry season and are located along a gradient of increasing latitude (10-30degreesN). Methods To dissect the differences in flowering periodicity observed at the community level, individual tree species were assigned to 'flowering types', i.e. groups of species with characteristic flowering periods determined by similar combinations of environmental flowering cues and vegetative phenology. Results Large variation in the fraction of species and flowering types blooming during the dry and wet season, respectively, indicates large differences in the severity of seasonal drought among the four forests. In the dry upland forests of Jalisco, flowering of leafless trees remains suppressed during severe seasonal drought and is triggered by the first rains of the wet season. In the other forests, leaf shedding, exceptional rainfall or increasing daylength cause flowering of many deciduous species at various times during the dry season, well before the summer rains. The fraction of deciduous species leafing out during the summer rains and flowering when leafless during the dry season is largest in the Sonoran TDF. Main conclusions In many wide-ranging species the phenotypic plasticity of flowering periodicity is large. The distinct temporal separation of spring flowering on leafless shoots and subsequent summer flushing represents a unique adaptation of tree development to climates with a relatively short rainy season and a long dry season. Seasonal variation in rainfall and soil water availability apparently constitutes not only the proximate, but also the ultimate cause of flowering periodicity, which is unlikely to have evolved in response to biotic adaptive pressures.</t>
  </si>
  <si>
    <t>10.1111/j.1466-822X.2004.00111.x</t>
  </si>
  <si>
    <t>Borchert, R; Rivera, G</t>
  </si>
  <si>
    <t>Photoperiodic control of seasonal development and dormancy in tropical stem-succulent trees</t>
  </si>
  <si>
    <t>Tropical stem-succulent trees store large quantities of water in their trunks yet remain leafless during the early and mid dry season. In contrast to most other tropical trees, bud break of vegetative buds is not induced in fully hydrated stem succulents between the winter solstice and the spring equinox by leaf abscission, abnormal rain showers or irrigation. Vegetative buds of leafless trees are therefore in a state of endo-dormancy similar to flat of temperate perennial plants during early winter Highly synchronous bud break regularly occurs soon after the spring equinox, often weeks before the first rainfalls of the wet season. These observations suggested that endo-dormancy and bud break might be induced by declining and increasing photoperiods after the autumn and spring equinoxes, respectively. In phenological field observations, we confirmed highly synchronous bud break after the spring equinox in many trees of five stem-succulent species in the northern and southern hemispheres. Shoot growth of potted saplings of Plumeria rubra L. was arrested by a decline in day length below 12 h after the autumn equinox, but continued in saplings maintained in a 13-h photoperiod. Conversely, exposure to a 13-h photoperiod induced bud break of dormant apical buds in saplings and cuttings in January, whereas plants maintained in the natural day length of &lt; 11.7 h remained dormant. Photoperiodic control of endo-dormancy of vegetative buds in stem succulents is thus supported by field observations and experimental variation of the photoperiod. At low latitudes, where annual variation of day length is less than 1 h, bud dormancy is induced and broken by variations in photoperiod of less than 30 min.</t>
  </si>
  <si>
    <t>10.1093/treephys/21.4.213</t>
  </si>
  <si>
    <t>Borisenkov, MF</t>
  </si>
  <si>
    <t>The Pattern of Entrainment of the Human Sleep-Wake Rhythm by the Natural Photoperiod in the North</t>
  </si>
  <si>
    <t>Recently, it was shown that the sleep-wake rhythm of the inhabitants of the temperate zone is entrained to sun time. In the North, significant seasonal changes in the photoperiod may interfere with entrainment of the circadian system to sunlight. This investigation assessed the influence of photoperiod characteristics on the sleep length and sleep-wake rhythm of residents of high latitude. The study was conducted in four towns and six villages located between 59.5 degrees N and 67.6 degrees N latitude between the months of October and May from 2009 through 2011 and included 2822 subjects aged 10 to 97 yrs, 1621 of whom were females and 1201 males. The chronotype and sleep length of the subjects were assessed using the Munich Chronotype Questionnaire. The instructions for the questionnaire stressed the need to specify the sleep-wake schedule during the week preceding the date of completing the questionnaire. The study found that the length of sleep and the chronotype of the inhabitants surveyed in Northern European Russia depend on age, sex, type of settlement, and place of residence. The time of sunrise was a stronger predictor of sleep length and chronotype than the time of sunset and day length. A later chronotype and shorter sleep length were found for the subjects during the equinox (sunrise at 06:00 h) than under long-photoperiod conditions (sunrise at 04:00-05:00 h). During short-photoperiod conditions (sunrise at 07:00-10:00 h), no significant changes in the self-reported sleep-wake rhythm were found. The time of sunrise had the strongest impact on the sleep-wake rhythm of 30- to 97-yr-old persons. Sunrise had a stronger influence on chronotype and sleep length in January to May, when the days become longer, than in October to December, when the days become shorter. Age-and season-associated changes were found in the entrainment of the sleep-wake rhythm by photoperiod in the North. (Author correspondence: borisenkov@physiol.komisc.ru)</t>
  </si>
  <si>
    <t>10.3109/07420528.2011.623978</t>
  </si>
  <si>
    <t>Borisenkov, MF; Kosova, AL; Kasyanova, ON</t>
  </si>
  <si>
    <t>Impact of Perinatal Photoperiod on the Chronotype of 11-to 18-Year-Olds in Northern European Russia</t>
  </si>
  <si>
    <t>The study investigates the effect of the month of birth and ambient light conditions at birth on sleep length and chronotype among residents of high latitudes. The authors surveyed 1172 persons (609 girls, 563 boys) age 11 to 18 yrs living in five villages and four towns located between 59.5 degrees N and 67.6 degrees N latitude. Survey participation was voluntary and anonymous. Sleep length and chronotype were assessed using the Munich chronotype questionnaire (MCTQ). The study showed the sleep length and chronotype of the children and adolescents depended on sex, age, type of settlement (town/village), and latitude of residence. Latitude exerted a stronger impact on sleep length and chronotype of children and adolescents living in villages than on those of their urban counterparts. Month of birth had no effect on sleep length and chronotype. There was a significant effect of the time of sunrise, sunset, and day length at birth on the chronotype of children and adolescents. A later chronotype was observed in the sample of young persons living above the Arctic Circle who were born during the polar day and polar night. (Author correspondence: borisenkov@physiol.komisc.ru)</t>
  </si>
  <si>
    <t>10.3109/07420528.2011.653612</t>
  </si>
  <si>
    <t>Borniger, JC; Nelson, RJ</t>
  </si>
  <si>
    <t>Photoperiodic regulation of behavior: Peromyscus as a model system</t>
  </si>
  <si>
    <t>SEMINARS IN CELL &amp; DEVELOPMENTAL BIOLOGY</t>
  </si>
  <si>
    <t>Winter and summer present vastly different challenges to animals living outside of the tropics. To survive and reproduce, individuals must anticipate seasonal environmental changes and adjust physiology and behavior accordingly. Photoperiod (day length) offers a relatively 'noise free' environmental signal that non-tropical animals use to tell the time of year, and whether winter is approaching or receding. In some cases, photoperiodic signals may be fine-tuned by other proximate cues such as food availability or temperature. The pineal hormone, melatonin, is a primary physiological transducer of the photoperiodic signal. It tracks night length and provokes changes in physiology and behavior at appropriate times of the year. Because of their wide latitudinal distribution, Peromyscus has been well studied in the context of photoperiodic regulation of physiology and behavior. Here, we discuss how photoperiodic signals are transduced by pineal melatonin, how melatonin acts on target tissues, and subsequent consequences for behavior. Using a life-history paradigm involving trade-offs between the immune and reproductive systems, specific emphasis is placed on aggression, metabolism, and cognition. We discuss future directions including examining the effects of light pollution on photoperiodism, genetic manipulations to test the role of specific genes in the photoperiodic response, and using Peromyscus to test evolutionary theories of aging. (C) 2016 Elsevier Ltd. All rights reserved.</t>
  </si>
  <si>
    <t>10.1016/j.semcdb.2016.06.015</t>
  </si>
  <si>
    <t>BOUCHON, D; SOUTYGROSSET, C; MOCQUARD, JP; CHENTOUFI, A; JUCHAULT, P</t>
  </si>
  <si>
    <t>PHOTOPERIODISM AND SEASONAL BREEDING IN AQUATIC AND TERRESTRIAL EUMALACOSTRACA</t>
  </si>
  <si>
    <t>INVERTEBRATE REPRODUCTION &amp; DEVELOPMENT</t>
  </si>
  <si>
    <t>Seasonal reproduction in Crustacea is synchronized by environmental cues (e.g., temperature and photoperiod). Two types of responses occur: (1) in reptant decapods, short photoperiods and low temperatures are necessary to induce vitellogenesis; (2) in natant decapods and in most peracarids, both high temperatures and long photoperiods promote the onset of reproduction. In this context studies on the biological clocks involved in photoperiodic time measurement were performed on two crustaceans: the ditch shrimp Palaemonetes varians and the woodlouse Armadillidium vulgare, which is distributed worldwide outside polar and intertropical areas. The most important feature of the photoperiodic response curves was the same mean lag time in response to photophase length less-than-or-equal-to 12 h: short photophases delayed breeding but did not prevent it (i. e., '' short-day effect''). On the contrary, long photophases promoted the onset of reproduction (i.e., 'long-day effect'') differently in P. varians and A. vulgare. In A. vulgare strains the shape of the photoperiodic response curve depended on latitudinal origin. Results of ''resonance'' experiments provided evidence of involvement of an endogenous circadian component in the photoperiodic clocks of the two species according to the internal coincidence model developed for insects. Seeing that relations between reproduction and moulting were different in the two species, we proposed the hypothesis of an evolutionary change in the transition from the sea to the continental environment.</t>
  </si>
  <si>
    <t>10.1080/07924259.1992.9672273</t>
  </si>
  <si>
    <t>Boulos, Z; Macchi, M; Houpt, TA; Terman, M</t>
  </si>
  <si>
    <t>Photic entrainment in hamsters: Effects of simulated twilights and nest box availability</t>
  </si>
  <si>
    <t>JOURNAL OF BIOLOGICAL RHYTHMS</t>
  </si>
  <si>
    <t>Entrainment of wheel-running activity rhythms was compared in hamsters exposed to daily light-dark (LD) cycles with abrupt transitions between 0 and 10 lux or with artificial twilights simulating summer solstice conditions at 41 degrees N latitude but truncated at 10 lux. The photoperiod in LD-rectangular was set at 16.24 h, equating the total light (in lux . min) emitted under the two schedules. The LD cycles were maintained for 35 days and were followed by 14 days of constant darkness (DD). Half the animals in each condition had access to a dark nest box connected to the outer compartment by a tunnel, the remaining animals being confined to a single compartment. Body temperature and locomotor activity inside the nest boxes were recorded by telemetry. Movements between the nest box and the outer compartment were monitored and the data were used to calculate Light exposure at different times of the day. In all groups, the phase angle difference between wheel-running onset and dusk was more positive than that between activity offset and dawn. Hamsters with access to nest boxes, however, had later onsets, earlier offsets, and shorter activity durations (alpha s) than those without. These effects could be accounted for by the difference in light exposure between the nest and no-nest animals, particularly light exposure in the morning. The inclusion of twilights also resulted in later onsets and shorter alpha s, but the differences were relatively small and were only observed in the nest animals. The day-to-day variability in activity onset was negatively correlated with onset time and was smaller in the twilight/nest animals than in the other three groups. Most animals showed an expansion of alpha, during the first few days of DD, resulting from a rapid advance of activity onsets relative to offsets. The period of the rhythms, determined from the first five activity onsets in DD, was negatively correlated with the balance of evening and morning Light exposure. These results are discussed in the context of nonparametric entrainment of compound pacemakers.</t>
  </si>
  <si>
    <t>10.1177/074873049601100304</t>
  </si>
  <si>
    <t>Boulos, Z; Macchi, MM</t>
  </si>
  <si>
    <t>Season- and latitude-dependent effects of simulated twilights on circadian entrainment</t>
  </si>
  <si>
    <t>Groups of Syrian hamsters were exposed to LD cycles with twilight transitions and photoperiods simulating natural lighting conditions at the summer solstice (SS), equinox, and winter solstice (WS) at 41 degrees N and at the winter solstice at the Arctic Circle (WS 66 degrees N) but with daytime illuminance truncated at 10 lux (LD-twilight). Separate groups were kept under matching rectangular cycles (LD-rectangular). The inclusion of twilights affected several circadian parameters in a season- and latitude-dependent manner. The most striking difference was in the timing of activity onsets, which followed dusk in the presence of twilights but were more closely related to dawn (lights-on) in their absence, Activity offsets and midpoints were also earlier in LD-twilight than in LD-rectangular, with the differences being most pronounced under WS 66 degrees N. In LD-twilight, longer nights resulted in earlier offsets and midpoints, but in LD-rectangular, midpoints were later under long than under short nights while offsets did not vary significantly. In LD-twilight, activity duration (alpha) increased monotonically with increasing nighttime duration, but in LD-rectangular, alpha was shorter under WS 66 degrees N than under WS conditions. These effects of season and latitude observed in LD-twilight were similar to those reported in animals exposed to natural illumination, while those observed in LD-rectangular differed in several respects. The presence of twilights also resulted in lower day-to-day variability in activity onset times (greater precision), supporting the earlier conclusion that twilights increase the strength of the LD zeitgeber. Free-running periods in constant darkness (DD) were shorter in LD-twilight than in LD-rectangular, especially under WS 66 degrees N, raising the possibility that the effects of twilights on the timing of the entrained activity rhythm reflect their effects on the period of that rhythm. Increasing daytime illuminance to 100 lux (WS conditions only) resulted in earlier activity offsets and midpoints and a shorter alpha but had no effect on activity onsets or on subsequent period in DD. These results indicate that exposure to low twilight illuminances alone can account for several of the documented differences between the effects of natural and rectangular light cycles on circadian entrainment.</t>
  </si>
  <si>
    <t>10.1177/0748730404272907</t>
  </si>
  <si>
    <t>Boy, CC; Perez, AF; Lattuca, ME; Calvo, J; Morriconi, E</t>
  </si>
  <si>
    <t>Reproductive biology of Galaxias maculatus (Jenyns 1842) in the Rio Ovando, a high-latitude environment in southernmost Patagonia, Argentina</t>
  </si>
  <si>
    <t>JOURNAL OF APPLIED ICHTHYOLOGY</t>
  </si>
  <si>
    <t>This study establishes the reproductive cycle, batch fecundity and oocyte diameter of a diadromic population of the puyen, Galaxias maculatus, in the Rio Ovando, Tierra del Fuego, (54 degrees S), at the southernmost limit of its distribution. Given the short 'favourable season' in relation to other populations of the species (in terms of temperature, photoperiod and food availability), the study also explores the trade-offs between feeding and oocyte production and between phases of growth and reproduction. The reproductive cycle was analyzed by the monthly evolution of the proportion of gonadal maturity stages (determined from microscopic examination of the gonads). Oocytes were measured using a micrometric ocular scale and classified by diameter and morphological characteristics; absolute fecundity was established as the total number of hydrated oocytes per ovary. The studied population exhibits a repetitive spawning strategy, given the coexistence of post-ovullatory follicles and hydrated oocytes in histological sections and the presence in ripe ovaries of an intermediate cohort of yolked oocytes ready for hydration. Individual fecundity is lower (1422 +/- 422 oocytes/ovary) than in other puyen populations, but the egg production increases through individual repetitive spawnings during the protracted spawning period (from October to February). Females attain larger sizes than those of other South American populations (the largest female reaching 115 mm total length), maximizing its potential fecundity. The present paper contributes to the knowledge of the variability of reproductive traits of G. maculatus in relation to diadromic populations, given that the bulk of information in South America refers to landlocked populations.</t>
  </si>
  <si>
    <t>10.1111/j.1439-0426.2009.01309.x</t>
  </si>
  <si>
    <t>Bradford, E; Hancock, JF; Warner, RM</t>
  </si>
  <si>
    <t>Interactions of Temperature and Photoperiod Determine Expression of Repeat Flowering in Strawberry</t>
  </si>
  <si>
    <t>JOURNAL OF THE AMERICAN SOCIETY FOR HORTICULTURAL SCIENCE</t>
  </si>
  <si>
    <t>Strawberry (Fragaria x ananassa) cultivars vary greatly in the expression of remontancy, or repeat flowering. To more clearly define the roles of temperature and daylength in flowering control of strawberry, the non-remontant cultivar Honeoye, and two remontant genotypes classified as day-neutral, 'Tribute' and an elite clone of Fragaria virginiana ssp. virginiana, RH 30, were grown at 14, 17, 20, 23, 26, or 29 degrees C, under a short (9 h) or long (16 h) photoperiod. Differential flowering responses of genotypes across temperature and photoperiod treatments resulted from variation in 1) the photoperiod-insensitive permissive temperature range for flowering, 2) photoperiodic requirement if temperature exceeded the photoperiod-insensitive range, and 3) the rate of development of axillary meristems. The photoperiod-insensitive temperature range varied from 14 up to 20 degrees C for 'Honeoye', 23 degrees C for RH 30, and 26 degrees C for 'Tribute'. When temperature exceeded the photoperiod-insensitive range, 'Honeoye' and RH 30 required short days for flowering, while 'Tribute' required long days. Flowering of 'Honeoye' lagged behind 'Tribute' and RH 30 by about 84 days in treatments where flowering occurred. These results indicate that temperature and floral initiation/development rate strongly influence the expression of remontancy, and that screening genotypes for day neutrality alone is unlikely to result in the development of robustly remontant cultivars.</t>
  </si>
  <si>
    <t>Bradley, SP; Pattullo, LM; Patel, PN; Prendergast, BJ</t>
  </si>
  <si>
    <t>Photoperiodic regulation of the orexigenic effects of ghrelin in Siberian hamsters</t>
  </si>
  <si>
    <t>HORMONES AND BEHAVIOR</t>
  </si>
  <si>
    <t>Animals living in temperate climates with predictable seasonal changes in food availability may use seasonal information to engage different metabolic strategies. Siberian hamsters decrease costs of thermoregulation during winter by reducing food intake and body mass in response to decreasing or short-day lengths (SD). These experiments examined whether SD reduction in food intake in hamsters is driven, at least in part, by altered behavioral responses to ghrelin, a gut-derived orexigenic peptide which induces food intake via NPY-dependent mechanisms. Relative to hamsters housed in long-day (LD) photoperiods, SD hamsters consumed less food in response to i.p. treatment with ghrelin across a range of doses from 0.03 to 3 mg/kg. To determine whether changes in photoperiod alter behavioral responses to ghrelin-induced activation of NPY neurons, c-Fos and NPY expression were quantified in the arcuate nucleus (ARC) via double-label fluorescent immunocytochemistry following i.p. treatment with 0.3 mg/kg ghrelin or saline. Ghrelin induced c-Fos immunoreactivity (-ir) in a greater proportion of NPY-ir neurons of LD relative to SD hamsters. In addition, following ghrelin treatment, a greater proportion of ARC c-Fos-ir neurons were identifiable as NPY-ir in LD relative to SD hamsters. Changes in day length markedly alter the behavioral response to ghrelin. The data also identify photoperiod-induced changes in the ability of ghrelin to activate ARC NPY neurons as a possible mechanism by which changes in day length alter food intake. (C) 2010 Elsevier Inc. All rights reserved.</t>
  </si>
  <si>
    <t>10.1016/j.yhbeh.2010.06.009</t>
  </si>
  <si>
    <t>BRADSHAW, WE</t>
  </si>
  <si>
    <t>GEOGRAPHY OF PHOTOPERIODIC RESPONSE IN DIAPAUSING MOSQUITO</t>
  </si>
  <si>
    <t>NATURE</t>
  </si>
  <si>
    <t>10.1038/262384b0</t>
  </si>
  <si>
    <t>y-askfordata</t>
  </si>
  <si>
    <t>Bradshaw, WE; Burkhart, J; Colbourne, JK; Borowczak, R; Lopez, J; Denlinger, DL; Reynolds, JA; Pfrender, ME; Holzapfel, CM</t>
  </si>
  <si>
    <t>Evolutionary transition from blood feeding to obligate nonbiting in a mosquito</t>
  </si>
  <si>
    <t>PROCEEDINGS OF THE NATIONAL ACADEMY OF SCIENCES OF THE UNITED STATES OF AMERICA</t>
  </si>
  <si>
    <t>The spread of blood-borne pathogens by mosquitoes relies on their taking a blood meal; if there is no bite, there is no disease transmission. Although many species of mosquitoes never take a blood meal, identifying genes that distinguish blood feeding from obligate nonbiting is hampered by the fact that these different lifestyles occur in separate, genetically incompatible species. There is, however, one unique extant species with populations that share a common genetic background but blood feed in one region and are obligate nonbiters in the rest of their range: Wyeomyia smithii. Contemporary blood-feeding and obligate nonbiting populations represent end points of divergence between fully interfertile southern and northern populations. This divergence has undoubtedly resulted in genetic changes that are unrelated to blood feeding, and the challenge is to winnow out the unrelated genetic factors to identify those related specifically to the evolutionary transition from blood feeding to obligate nonbiting. Herein, we determine differential gene expression resulting from directional selection on blood feeding within a polymorphic population to isolate genetic differences between blood feeding and obligate nonbiting. We show that the evolution of nonbiting has resulted in a greatly reduced metabolic investment compared with biting populations, a greater reliance on opportunistic metabolic pathways, and greater reliance on visual rather than olfactory sensory input. W. smithii provides a unique starting point to determine if there are universal nonbiting genes in mosquitoes that could be manipulated as a means to control vector-borne disease.</t>
  </si>
  <si>
    <t>10.1073/pnas.1717502115</t>
  </si>
  <si>
    <t>Bradshaw, WE; Emerson, KJ; Holzapfel, CM</t>
  </si>
  <si>
    <t>Genetic correlations and the evolution of photoperiodic time measurement within a local population of the pitcher-plant mosquito, Wyeomyia smithii</t>
  </si>
  <si>
    <t>HEREDITY</t>
  </si>
  <si>
    <t>The genetic relationship between the daily circadian clock and the seasonal photoperiodic timer remains a subject of intense controversy. In Wyeomyia smithii, the critical photoperiod (an overt expression of the photoperiodic timer) evolves independently of the rhythmic response to the Nanda-Hamner protocol (an overt expression of the daily circadian clock) over a wide geographical range in North America. Herein, we focus on these two processes within a single local population in which there is a negative genetic correlation between them. We show that antagonistic selection against this genetic correlation rapidly breaks it down and, in fact, reverses its sign, showing that the genetic correlation is due primarily to linkage and not to pleiotropy. This rapid reversal of the genetic correlation within a small, single population means that it is difficult to argue that circadian rhythmicity forms the necessary, causal basis for the adaptive divergence of photoperiodic time measurement within populations or for the evolution of photoperiodic time measurement among populations over a broad geographical gradient of seasonal selection. Heredity (2012) 108, 473-479; doi:10.1038/hdy.2011.108; published online 9 November 2011</t>
  </si>
  <si>
    <t>10.1038/hdy.2011.108</t>
  </si>
  <si>
    <t>Bradshaw, WE; Fujiyama, S; Holzapfel, CM</t>
  </si>
  <si>
    <t>Adaptation to the thermal climate of North America by the pitcher-plant mosquito, Wyeomyia smithii</t>
  </si>
  <si>
    <t>ECOLOGY</t>
  </si>
  <si>
    <t>We are concerned with the climatic factors that affect the adaptive radiation of species into and within the temperate zone. As one progresses northward, there is a decrease in summer temperatures and a concomitant increase in the duration and intensity of winter cold. For the pitcher-plant mosquito, Wyeomyia smithii, it has been shown previously that (1) range expansion and evolution has proceeded from south to north, and (2) either realistically hot summer temperatures or a simulated 7-mo winter reduce fitness by 60% or more in two New Jersey (40 degrees N) populations. Herein, we compare the relative fitness of nine populations of W. smithii from 30 degrees to 50 degrees N when exposed to these same stressful summer temperatures and simulated winter. We determined the survivorship, fecundity, and fertility of five cohorts from each population at each temperature in both environments, and we calculated the cohort replacement rate (R(0)) as the product of these three component traits. Survivorship declined with increasing latitude in the summer, but not the winter, environment. Fecundity was not correlated with latitude in either environment. Fertility declined with increasing latitude in both environments. R(0) was not correlated with latitude in either environment. Hence, the interpretation of the adaptive responses to climate can depend critically on the trait being examined. Because R(0) is a composite index of fitness that includes any trade-offs among its constituent traits, we place greater reliance on its noncorrelation with latitude. Therefore, we conclude that, despite their clear impact on fitness, summer heat and winter cold have had little impact on the adaptive evolution of W. smithii to the climatic gradient of North America. The decline in summer heat and increase in the duration and intensity of winter cold as one moves north also impose a latitudinal gradient in the length of the favorable growing season. Many plants and animals use daylength to cue the seasonal events in their life cycles. We then argue that the timing of seasonal development mediated by photoperiodic response constitutes the most immediate adaptation of populations to novel temperate climates, and that adaptation of thermal responsiveness to summer heat or winter cold takes place over a longer time scale or taxonomic distance.</t>
  </si>
  <si>
    <t>Bradshaw, WE; Holzapfel, CM</t>
  </si>
  <si>
    <t>What Season Is It Anyway? Circadian Tracking vs. Photoperiodic Anticipation in Insects</t>
  </si>
  <si>
    <t>The daily rhythm of 24 h and the annual rhythm of 12 mo constitute the 2 major, highly predictable rhythms of the biosphere. The internal circadian clock enables organisms to track daily changes in their environment; the photoperiodic timer, alone or in concert with a circannual clock, enables organisms to anticipate and prepare in advance for seasonal changes in their environment. The circadian clock entrains to dawn and dusk and tracks light and temperature on a day-to-day basis, while the photoperiodic timer serves as a long-term, physiological go/no-go switch that commits an animal to development, reproduction, dormancy, or migration on a seasonal or even lifetime basis. In 1936, Erwin Bunning proposed that circadian rhythms formed the basis (Grundlage) for photoperiodic response to day length. Historical inertia generated by correlative evidence from early physiological studies and a proliferating number of descriptive models has resulted in the widespread assumption that the circadian clock constitutes the necessary, causal basis of photoperiodism in general. This historical inertia has also restricted the search for genes involved in insect photoperiodism to genes central to the circadian clock in Drosophila and has led investigators to conclude that any behavior, process, or gene expression that varies with day length represents photoperiodism or a gene involved in photoperiodism. The authors discuss how blinders imposed by the circadian imperative have retarded progress toward identifying the genetic basis of photoperiodism and how the insights gained from geographic variation in photoperiodic response have been used to show the independent evolution of the circadian clock and photoperiodism. When geographic variation is found in circadian genes, the most immediate and parsimonious search for adaptive significance should be in circadian function, not in extrapolation to photoperiodism. Finally, the authors propose that circadian-unbiased, forward genetic approaches should be used to identify genes involved in photoperiodism within extant populations and among populations over evolutionary time.</t>
  </si>
  <si>
    <t>10.1177/0748730410365656</t>
  </si>
  <si>
    <t>Light, Time, and the Physiology of Biotic Response to Rapid Climate Change in Animals</t>
  </si>
  <si>
    <t>ANNUAL REVIEW OF PHYSIOLOGY</t>
  </si>
  <si>
    <t>Examination of temperate and polar regions of Earth shows that the nonbiological world is exquisitely sensitive to the direct effects of temperature, whereas the biological world is largely organized by light. Herein, we discuss the use of day length by animals at physiological and genetic levels, beginning with a comparative experimental study that shows the preeminent role of light in determining fitness in seasonal environments. Typically, at seasonally appropriate times, light initiates a cascade of physiological events mediating the input and interpretation of day length to the output of specific hormones that ultimately determine whether animals prepare to develop, reproduce, hibernate, enter dormancy, or migrate. The mechanisms that form the basis of seasonal time keeping and their adjustment during climate change are reviewed at the physiological and genetic levels. Future avenues for research are proposed that span basic questions from how animals transition from dependency on tropical cues to temperate cues during range expansions, to more applied questions of species survival and conservation biology during periods of climatic stress.</t>
  </si>
  <si>
    <t>10.1146/annurev-physiol-021909-135837</t>
  </si>
  <si>
    <t>Genetic response to rapid climate change: it's seasonal timing that matters</t>
  </si>
  <si>
    <t>The primary nonbiological result of recent rapid climate change is warming winter temperatures, particularly at northern latitudes, leading to longer growing seasons and new seasonal exigencies and opportunities. Biological responses reflect selection due to the earlier arrival of spring, the later arrival of fall, or the increasing length of the growing season. Animals from rotifers to rodents use the high reliability of day length to time the seasonal transitions in their life histories that are crucial to fitness in temperate and polar environments: when to begin developing in the spring, when to reproduce, when to enter dormancy or when to migrate, thereby exploiting favourable temperatures and avoiding unfavourable temperatures. In documented cases of evolutionary (genetic) response to recent, rapid climate change, the role of day length (photoperiodism) ranges from causal to inhibitory; in no case has there been demonstrated a genetic shift in thermal optima or thermal tolerance. More effort should be made to explore the role of photoperiodism in genetic responses to climate change and to rule out the role of photoperiod in the timing of seasonal life histories before thermal adaptation is assumed to be the major evolutionary response to climate change.</t>
  </si>
  <si>
    <t>10.1111/j.1365-294X.2007.03509.x</t>
  </si>
  <si>
    <t>Evolution of animal photoperiodism</t>
  </si>
  <si>
    <t>ANNUAL REVIEW OF ECOLOGY EVOLUTION AND SYSTEMATICS</t>
  </si>
  <si>
    <t>Photoperiodism is the ability of organisms to assess and use the day length as an anticipatory cue to time seasonal events in their life histories. Photoperiodism is especially important in initiating physiological and developmental processes that are typically irrevocable and that culminate at a future time or at a distant place; the further away in space or time, the more likely a seasonal event is initiated by photoperiod. The pervasiveness of photoperiodism across broad taxa, from rotifers to rodents, and the predictable changes of photoperiodic response with geography identify it as a central component of fitness in temperate and polar seasonal environments. Consequently, the role of day length cannot be disregarded when evaluating the mechanisms underlying life-historical events, range expansions, invasions of novel species, and response to climate change among animals in the temperate and polar regions of the world.</t>
  </si>
  <si>
    <t>10.1146/annurev.ecolsys.37.091305.110115</t>
  </si>
  <si>
    <t>Phenotypic evolution and the genetic architecture underlying photoperiodic time measurement</t>
  </si>
  <si>
    <t>A wide variety of higher plants, vertebrates, and arthropods use the length of day to synchronize growth, development, reproduction, dormancy, and migration with the changing seasons. In the pitcher-plant mosquito, Wyeomyia smithii, critical photoperiod mediating the onset and maintenance of larval diapause has evolved about 10 standard deviations in mean critical photoperiod between the ancestral, Gulf Coast populations, and the derived, Canadian populations. We are seeking to understand how this evolution has been accomplished at both the genetic and the physiological levels. At the genetic level, average heterozygosity at protein-coding loci decreases with latitude of origin, while genetic variation for photoperiodic response increases with latitude of origin, particularly within the formerly glaciated regions of North America. Hybridization experiments reveal widespread genetic differences in critical photoperiod due to epistasis. We ascribe the increase in genetic variation in photoperiodic response, despite directional and stabilizing selection to the contrary, to the release of additive from epistatic variance during successive founder events in W. smithii's northward dispersal following recession of the Laurentide Ice Sheet, and to the resulting genetic drift and reorganization of genetic architectures in descendent populations. At the physiological level, northern populations of W. smithii, as well as northern populations of spider mites, flies, moths, and beetles in both North America and Europe show a declining expression of the rhythmic component of photoperiodic response. In Drosophila melanogaster, when the epistatic coupling between the period locus and photoperiodic response is disrupted, the critical photoperiod is shifted towards shorter daylengths; analogously in W. smithii, when epistatic interactions are disrupted in the recombining generations of hybrid populations, the critical photoperiod is shifted towards shorter daylengths. The implications here are (1) that in W. smithii, it is the epistatic modification of the photoperiodic response curve by the circadian clock that is being disrupted in the recombining generations and (2) that post-glacial range expansion into the North-Temperate Zone by arthropods in general may involve uncoupling of the circadian and photoperiodic clocks. Despite the tremendous advances that have been made in understanding circadian rhythmicity at the molecular level, virtually nothing is known about how or whether any of the downstream 'clock-controlled genes' connect with photoperiodic time measurement. Except in W. smithii, little is known about how this connection changes with seasonal adaptation of photoperiodic response through evolutionary time. It is our goal and desire that our top-clown approach to the evolution of photoperiodic time measurement will meet and mesh with the bottom-up approach that is being developed so fruitfully for circadian clocks. (C) 2001 Elsevier Science Ltd. All rights reserved.</t>
  </si>
  <si>
    <t>10.1016/S0022-1910(01)00054-3</t>
  </si>
  <si>
    <t>Bradshaw, WE; Holzapfel, CM; Davison, TE</t>
  </si>
  <si>
    <t>Hourglass and rhythmic components of photoperiodic time measurement in the pitcher plant mosquito, Wyeomyia smithii</t>
  </si>
  <si>
    <t>OECOLOGIA</t>
  </si>
  <si>
    <t>The mosquito, Wycomyia smithii, enters a larval dormancy or diapause that is initiated, maintained, and terminated by photoperiod. The median or critical photoperiod regulating diapause increases from 12 h of light per day along the Gulf of Mexico, USA (30 degrees N), to over 15 h in southern Canada (49 degrees N). Photoperiodic time measurement in TT. smithii comprises both rhythmic and hourglass (interval timer) components. Using interrupted-night and resonance experiments, we show that both the rhythmic and hourglass components are prominent in the southern (ancestral) populations and that the influence of the rhythmic component declines with increasing latitude, while the hourglass component remains strong in northern (derived) populations. Previously, it has been shown that the genetic differences in critical photoperiod between northern populations and their southern ancestors involve not only the additive (independent) effects of genes, but also gene-gene interaction (epistasis). We therefore conclude that adaptive evolution of W. smithii has probably involved the progressive epistatic masking of the ancestral rhythmic component resulting in photoperiodic time measurement in northern populations accomplished principally through a day-interval timer. A comparison of W. smithii with previous studies indicates that the decline in critical photoperiod with increasing latitude represents an overall decrease in response to light rather than a shift in the timing of photosensitivity among arthropods in general. We propose that the underlying functional components of photoperiodic time measurement, as well as the overt photoperiodic response. are either homologous or are themselves responding directly to selection over latitudinal gradients in seasonality.</t>
  </si>
  <si>
    <t>10.1007/s004420050684</t>
  </si>
  <si>
    <t>Bradshaw, WE; Quebodeaux, MC; Holzapfel, CM</t>
  </si>
  <si>
    <t>The contribution of an hourglass timer to the evolution of photoperiodic response in the pitcher-plant mosquito, Wyeomyia smithii</t>
  </si>
  <si>
    <t>Photoperiodism, the ability to assess the length of day or night, enables a diverse array of plants, birds, mammals, and arthropods to organize their development and reproduction in concert with the changing seasons in temperate climatic zones. For more than 60 years, the mechanism controlling photoperiodic response has been debated. Photoperiodism may be a simple interval timer, that is, an hourglasslike mechanism that literally measures the length of day or night or, alternatively, may be an overt expression of an underlying circadian oscillator. Herein, we test experimentally whether the rhythmic response in Wyeomyia smithii indicates a causal, necessary relationship between circadian rhythmicity and the evolutionary modification of photoperiodic response over the climatic gradient of North America, or may be explained by a simple interval timer. We show that a day-interval timer is sufficient to predict the photoperiodic response of W. smithii over this broad geographic range and conclude that rhythmic responses observed in classical circadian-based experiments alone cannot be used to infer a causal role for circadian rhythmicity in the evolution of photoperiodic time measurement. More importantly, we argue that the pursuit of circadian rhythmicity as the central mechanism that measures the duration of night or day has distracted researchers from consideration of the interval-timing processes that may actually be the target of natural selection linking internal photoperiodic time measurement to the external seasonal environment.</t>
  </si>
  <si>
    <t>Circadian rhythmicity and photoperiodism in the pitcher-plant mosquito: Adaptive response to the photic environment or correlated response to the seasonal environment?</t>
  </si>
  <si>
    <t>AMERICAN NATURALIST</t>
  </si>
  <si>
    <t>Many plants and animals use the length of day or photoperiod to cue their seasonal patterns of development, reproduction, dormancy, and migration. Among temperate arthropods, the median or critical photoperiod increases with latitude or altitude. Concomitantly, in beetles, moths, mites, flies, and mosquitoes, there is a declining expression of a rhythmic, presumably circadian-based, component of photoperiodic response. It has been proposed that the long summer days in the north select for a reduced response to light by the circadian clock, which results in this declining rhythmic expression and, consequently, longer northern critical photoperiods. However, these patterns might also be due to direct, seasonal selection on the critical photoperiod itself, which results in a correlated reduction in the rhythmic component as a result of internal physiological constraints within the organism. Using standard light duration and selection experiments, we show that evolution of photoperiodic time measurement in the mosquito, Wyeomyia smithii, results from the direct response of critical photoperiod to seasonal selection and a correlated response of the rhythmic component of photoperiodic time measurement. We conclude that expression of the circadian clock is necessary neither for the central mechanism of photoperiodic time measurement nor for the adaptive modification of critical photoperiod.</t>
  </si>
  <si>
    <t>10.1086/374344</t>
  </si>
  <si>
    <t>Bradshaw, WE; Zani, PA; Holzapfel, CM</t>
  </si>
  <si>
    <t>Adaptation to temperate climates</t>
  </si>
  <si>
    <t>Only model organisms live in a world of endless summer. Fitness at temperate latitudes reflects the ability of organisms in nature to exploit the favorable season, to mitigate the effects of the unfavorable season, and to make the timely switch from one life style to the other. Herein, we define fitness as Ry, the year-long cohort replacement rate across all four seasons, of the mosquito, Wyeomyia smithii, reared in its natural microhabitat in processor-controlled environment rooms. First, we exposed cohorts of W. smithii, from southern, midlatitude, and northern populations (30-50degreesN) to southern and northern thermal years during which we factored out evolved differences in photoperiodic response. We found clear evidence of evolved differences in heat and cold tolerance among populations. Relative cold tolerance of northern populations became apparent when populations were stressed to the brink of extinction; relative heat tolerance of southern populations became apparent when the adverse effects of heat could accumulate over several generations. Second, we exposed southern, midlatitude, and northern populations to natural, midlatitude day lengths in a thermally benign midlatitude thermal year. We found that evolved differences in photoperiodic response (1) prevented the timely entry of southern populations into diapause resulting in a 74% decline in fitness, and (2) forced northern populations to endure a warm-season diapause resulting in an 88% decline in fitness. We argue that reciprocal transplants across latitudes in nature always confound the effects of the thermal and photic environment on fitness. Yet, to our knowledge, no one has previously held the thermal year constant while varying the photic year. This distinction is crucial in evaluating the potential impact of climate change. Because global warming in the Northern Hemisphere is proceeding faster at northern than at southern latitudes and because this change represents an amelioration of the thermal environment and a concomitant increase in the duration of the growing season, we conclude that there should be more rapid evolution of photoperiodic response than of thermal tolerance as a consequence of global warming among northern, temperate ectotherms.</t>
  </si>
  <si>
    <t>Brainard, GC; Hanifin, JP; Barker, FM; Sanford, B; Stetson, MH</t>
  </si>
  <si>
    <t>Influence of near-ultraviolet radiation on reproductive and immunological development in juvenile male Siberian hamsters</t>
  </si>
  <si>
    <t>The aim of this study was to characterize the lenticular ultraviolet transmission of the Siberian hamster (Phodopus sungorus) and to probe the range of near-ultraviolet (UV-A, 315-400 nm) and visible wavelengths (400-760 nm) for modulating the photoperiodic regulation of its reproductive and immune systems. Ocular lenses from adult hamsters were found to transmit UV-A wavelengths at similar levels to visible wavelengths, with a short-wavelength cut-off of 300 nn. Five separate studies compared the responses of juvenile male hamsters to long photoperiods (16 h:8 h L:D), short photoperiods (10 h:14 h L:D) and short photoperiods interrupted by an equal photon pulse of monochromatic light of 320, 340, 360, 500 or 725 nm during the night. The results show that UV-A wavelengths at 320, 340 and 360 nm can regulate both reproductive and immune short-photoperiod responses as effectively as visible monochromatic light at 500 nm. In contrast, long-wavelength visible light at 725 nm did not block the short-photoperiod responses. These results suggest that both wavelengths in the visible spectrum, together with UV-A wavelengths, contribute to hamster photoperiodism in natural habitats.</t>
  </si>
  <si>
    <t>Brand, C; Miserendino, ML</t>
  </si>
  <si>
    <t>Life history strategies and production of caddisflies in a perennial headwater stream in Patagonia</t>
  </si>
  <si>
    <t>Synchrony, one of the main traits of population life histories, refers to the degree to which individuals complete a certain stage of the life cycle at the same time. It can be governed by temperature, variations in temperature, photoperiodic cues, detritus inputs, or discharge regimes. We investigated life cycles and secondary production of five caddisfly species in a second order stream in the Patagonian Mountains. In addition, we analyzed what environmental variables were implied in the caddisfly assemblage variation. Mastigoptila sp. (Glossosomatidae) and Eosericostoma aequispina (Helicophidae), Myotrichia murina (Sericostomatidae), Brachysetodes quadrifidus (Leptoceridae), and Neoatopsyche brevispina (Hydrobiosidae) showed univoltine life cycles, with an extended recruitment with no overlapping cohorts and a relatively well-synchronized imaginal emergence taking place during spring summer seasons. However, Myotrichia murina (Sericostomatidae) displayed a complex life cycle with mixed populations taking 10-12 months to develop, and pupae being collected almost continuously. The annual secondary production per species varied from 11.06 (E. aequispina) to 310.5 mg m(-2) year(-1) (M. murina), being overall caddisfly production (0.5 g m(-2) year(-1)) similar to that reported for cold springs in other regions. The highest growth rates (K) were observed during late winter and spring (mostly September) and ranged from 0.70 to 3.70% day(-1) in M. longicornuta and N. brevispina, respectively. Redundancy analysis indicated that seasonally dynamic variables, water temperature, discharge, and detritus biomass were the main predictors of caddisfly assemblage variation; consequently at this cold stream (mean annual 5.9 degrees C), with a regular availability of food supply, these parameters ruled Trichoptera life histories and secondary production. As documented for other mountainous temperate areas, synchrony would be a dominant trait on life histories of Trichoptera species inhabiting Patagonian streams.</t>
  </si>
  <si>
    <t>10.1007/s10750-011-0768-3</t>
  </si>
  <si>
    <t>Brandan, EZ; Fernandez, RR; Villagra, EL; Salazar, SM; Cruz, C; de Leon, RP</t>
  </si>
  <si>
    <t>Effects of Latitude in Morphological and Physiologic Parameters and Plant Harvest Index in Fresh Plants of Strawberry cv. 'Camarosa'</t>
  </si>
  <si>
    <t>VI INTERNATIONAL STRAWBERRY SYMPOSIUM</t>
  </si>
  <si>
    <t>The production of early strawberries in Argentina is situated in the north of the country under a humid subtropical regime. Fresh plants are being grown at nurseries located both at high and low latitudes. The purpose of this study was to determine the effect of latitude on plant development and Plant Harvest Index (PHI) = (dry weight root + dry weight crown)/(total dry weight) x 100 strawberry cv. 'Camarosa'. The nurseries were located in low latitude (Tafi of Valley, 2200 m a.s.l.) and high latitude (Esquel, 789 m a.s.l., 42 56'S.L., and Los Antiguos 46 degrees 35'20"S.L). The plants were grown in 2005/2006 and were harvested in the first week of April 2006. Under low latitude conditions dry matter weight, petiole and leaflet were higher; PHI was higher (49.223; 47.314) in high latitude compared with low latitude (34.877). Latitude had no effect on crown dry wt expressed as % of total plant dry wt, but root dry wt expressed as % of total plant dry wt was significantly reduced (24.1%) at the low latitude site compared to either high latitude site (37.5% and 35.7%), respectively to low latitude (24.1%). A correlation was found between PHI and root dry matter weight. A non-significant correlation was found with the dry matter weight in the crowns. These results suggest that factors such as photoperiod and temperature are determining the physiological maturity of the plants. The study revealed that the latitude, existing out of the temperature and photoperiod component, contributes significantly to the increase in dry matter in the roots.</t>
  </si>
  <si>
    <t>Brandenburg, JT; Mary-Huard, T; Rigaill, G; Hearne, SJ; Corti, H; Joets, J; Vitte, C; Charcosset, A; Nicolas, SD; Tenaillon, MI</t>
  </si>
  <si>
    <t>Independent introductions and admixtures have contributed to adaptation of European maize and its American counterparts</t>
  </si>
  <si>
    <t>PLOS GENETICS</t>
  </si>
  <si>
    <t>Through the local selection of landraces, humans have guided the adaptation of crops to a vast range of climatic and ecological conditions. This is particularly true of maize, which was domesticated in a restricted area of Mexico but now displays one of the broadest cultivated ranges worldwide. Here, we sequenced 67 genomes with an average sequencing depth of 18x to document routes of introduction, admixture and selective history of European maize and its American counterparts. To avoid the confounding effects of recent breeding, we targeted germplasm (lines) directly derived from landraces. Among our lines, we discovered 22,294,769 SNPs and between 0.9% to 4.1% residual heterozygosity. Using a segmentation method, we identified 6,978 segments of unexpectedly high rate of heterozygosity. These segments point to genes potentially involved in inbreeding depression, and to a lesser extent to the presence of structural variants. Genetic structuring and inferences of historical splits revealed 5 genetic groups and two independent European introductions, with modest bottleneck signatures. Our results further revealed admixtures between distinct sources that have contributed to the establishment of 3 groups at intermediate latitudes in North America and Europe. We combined differentiation-and diversity-based statistics to identify both genes and gene networks displaying strong signals of selection. These include genes/ gene networks involved in flowering time, drought and cold tolerance, plant defense and starch properties. Overall, our results provide novel insights into the evolutionary history of European maize and highlight a major role of admixture in environmental adaptation, paralleling recent findings in humans.</t>
  </si>
  <si>
    <t>10.1371/journal.pgen.1006666</t>
  </si>
  <si>
    <t>Brandstatter, R; Kumar, V; Abraham, U; Gwinner, E</t>
  </si>
  <si>
    <t>Photoperiodic information acquired and stored in vivo is retained in vitro by a circadian oscillator, the avian pineal gland</t>
  </si>
  <si>
    <t>Endogenous circadian rhythms have been described in a wide range of organisms from prokaryotes to man. Although basic circadian mechanisms at the molecular level are genetically fixed, certain properties of circadian rhythms at the organismic level can be; modified by environmental conditions and subsequently retained for some time, even in organisms shielded from 24-hr environmental variations. To investigate the capacity of animals to acquire and store photoperiodic information, we examined activity and melatonin rhythms in house sparrows during synchronization to two different photoperiods and during subsequent prolonged darkness. Under constant environmental conditions, intact animals continued to have long feeding activity times when previously exposed to long days and short feeding activity times when previously exposed to short days. Correspondingly, significantly different durations of elevated melatonin in the plasma directly reflected the differences in night length during synchronization as well as during prolonged darkness. Additionally, we found a significant difference in the amplitude of the nocturnal melatonin signal, which also was conserved in prolonged darkness. To investigate whether the photoperiodic experience of an intact animal can be "memorized" by an isolated component of its circadian pacemaking system, we have investigated in vitro melatonin release during continuous darkness from explanted pineal glands of house sparrows after in vivo synchronization to two distinct photoperiods. Differences in the durations of elevated melatonin occurred during the first two cycles in culture and a difference in melatonin: amplitude was detectable during the first night in culture. Our data indicate that photoperiodic patterns imposed on sparrows during in vivo synchronization can be maintained as an internal representation of time within the isolated pineal gland. Hence, the pineal gland, as one of the most significant components of the songbird circadian pacemaker, not only has the capacity to autonomously produce circadian rhythms of melatonin release but also is capable of storing biologically meaningful information experienced during previous cycles.</t>
  </si>
  <si>
    <t>10.1073/pnas.200354997</t>
  </si>
  <si>
    <t>BREEMAN, AM</t>
  </si>
  <si>
    <t>PHOTOPERIODIC HISTORY AFFECTS THE CRITICAL DAYLENGTH OF THE SHORT-DAY PLANT ACROSYMPHYTON-PURPURIFERUM (RHODOPHYTA)</t>
  </si>
  <si>
    <t>The crustose tetrasporophyte of the red alga Acrosymphyton purpuriferum is a qualitative short-day plant in the formation of its tetrasporangia. The critical daylength for the response was determined in plants precultured in various long-day regimes [20:4, 18:6, 16:8 and 14:10 (L:D, h)]. There was a strong influence of photoperiodic history. The sharper the decrease in daylength the stronger and faster the plants responded. The critical daylength (daylength inducing 50% response) increased from 9-5 h for plants precultured in 14 h days to 12.5 h for plants precultured in 20 h days. Acrosymphyton thus responds to a change tn daylength, rather than to a fixed critical value. This is of adaptive significance in synchronising the onset of reproduction throughout its broad depth range in the subtidal region.</t>
  </si>
  <si>
    <t>10.1080/09670269300650241</t>
  </si>
  <si>
    <t>Brewin, PE; Lamare, MD; Keogh, JA; Mladenov, PV</t>
  </si>
  <si>
    <t>Reproductive variability over a four-year period in the sea urchin Evechinus chloroticus (Echinoidea : Echinodermata) from differing habitats in New Zealand</t>
  </si>
  <si>
    <t>The endemic New Zealand echinoid, Evechinus chloroticus (Valenciennes), was sampled approximately monthly from September 1990 to October 1994 at three sites in Tory Channel, Marlborough Sounds, New Zealand. These channel sites (outer, mid and inner) were up to 20 km from the open ocean and differed in their shore type, exposure to wave action and macrophyte abundance. E. chloroticus showed an annual reproductive cycle at each site, with gametogenesis commencing in the late austral winter and spawning in summer. Maximum gonad indices (reproductive potential) varied spatially, with the outer site generally having higher maximum gonad indices than the inner site, and temporally, with maximum gonad indices occurring earlier in 3 of the 4 seasons at the outer site than the inner site. The mid and inner sites showed much greater variation in maximum gonad indices (range 15.83 to 26.99% and 11.87 to 20.90%, respectively) than the outer site (range 19.31 to 22.95%). Reproductive output (weight of gametes released per gram echinoid) also varied, with the different sites showing significantly different outputs in the different years. A regression of maximum reproductive potential against reproductive output was significant (p &lt; 0.001), and had a positive slope with an r(2) of 0.79. While, the initiation of gametogenesis was relatively synchronous between sites and years, and is possibly cued by increasing daylength, it progressed at different rates among populations. Spawning did show spatial and temporal variability, occurring near the time of highest sea-surface temperatures (&lt;similar to&gt;15 degreesC). The observed variations in reproductive cycle may be related to small-scale variability in diet and environmental conditions. Furthermore, asynchronous spawning, variable spawning duration, and variable reproductive output are likely to strongly influence annual recruitment variability in E. chloroticus, with different larval subpopulations contributing unequally in different years. The ecological consequences of this, both for the ability of E. chloroticus to propagate itself in space and time and for the management of the developing E. chloroticus fishery in New Zealand, are discussed.</t>
  </si>
  <si>
    <t>10.1007/s002270000366</t>
  </si>
  <si>
    <t>Brock, MT; Stinchcombe, JR; Weinig, C</t>
  </si>
  <si>
    <t>Indirect effects of FRIGIDA: floral trait (co)variances are altered by seasonally variable abiotic factors associated with flowering time</t>
  </si>
  <si>
    <t>Reproductive timing is a critical life-history event that could influence the (co)variation of traits developing later in ontogeny by regulating exposure to seasonally variable factors. In a field experiment with Arabidopsis thaliana, we explore whether allelic variation at a flowering-time gene of major effect (FRIGIDA) affects (co)variation of floral traits by regulating exposure to photoperiod, temperature, and moisture levels. We detect a positive latitudinal cline in floral organ size among plants with putatively functional FRI alleles. Statistically controlling for bolting day removes the cline, suggesting that seasonal abiotic variation affects floral morphology. Both photoperiod and precipitation at bolting correlate positively with the length of petals, stamens, and pistils. Additionally, floral (co)variances differ significantly across FRI backgrounds, such that the sign of some floral-trait correlations reverses. Subsequent experimental manipulations of photoperiod and water availability demonstrate direct effects of these abiotic factors on floral traits. In sum, these results highlight how the timing of life-history events can affect the expression of traits developing later in ontogeny, and provide some of the first empirical evidence for the effects of major genes on evolutionary potential.</t>
  </si>
  <si>
    <t>10.1111/j.1420-9101.2009.01794.x</t>
  </si>
  <si>
    <t>Brockmann, HJ</t>
  </si>
  <si>
    <t>Variable life-history and emergence patterns of the pipe-organ mud-daubing wasp, Trypoxylon politum (Hymenoptera : Sphecidae)</t>
  </si>
  <si>
    <t>JOURNAL OF THE KANSAS ENTOMOLOGICAL SOCIETY</t>
  </si>
  <si>
    <t>Many insect species show intraspecific variation in their life-history patterns. Such variability may affect a wide range of traits including size, social behavior, sex ratios, mating tactics, and competition for resources; it may also affect population dynamics and interactions with parasites and prey. Trypoxylon politum has a seasonally variable, partially bivoltine life history (i.e., some wasps produce offspring that emerge before the end of June whereas others produce overwintering offspring) in the southern part of its range and a univoltine life history (one generation per year) north of central Virginia. Wasps from three partially bivoltine populations differ in the pattern of adult emergence, suggesting a latitudinal gradient in their responsiveness to photoperiod and other environmental cues affecting diapause. Wasp size, sex, the date on which the egg was laid, and rearing conditions also affect diapause and the timing of adult emergence. Few behavioral differences were found between wasps from Florida partially bivoltine populations and wasps from New Jersey univoltine populations, but their life histories and patterns of adult emergence differ markedly. When wasps from partially bivoltine populations are reared in the north (NJ), they emerge at the same time as local wasps. When wasps from univoltine populations are subjected to warm winter conditions (FL) they show a bimodal pattern of adult emergence: some emerge slightly later than wasps from partially bivoltine populations reared under the same conditions whereas others emerge at the same time as those developing in the north. This suggests variability in the effect of environmental cues on diapause and adaptation to local environmental conditions. The advantages of different emergence patterns are discussed in terms of their effect in avoiding unfavorable conditions such as freezing, and in taking advantage of favorable conditions such as synchronizing emergence with the occurrence of appropriate prey resources.</t>
  </si>
  <si>
    <t>10.2317/E43.1</t>
  </si>
  <si>
    <t>Brockmann, PE; Gozal, D; Villarroel, L; Damiani, F; Nunez, F; Cajochen, C</t>
  </si>
  <si>
    <t>Geographic latitude and sleep duration: A population-based survey from the Tropic of Capricorn to the Antarctic Circle</t>
  </si>
  <si>
    <t>The impact of latitude on sleep duration remains virtually unexplored, even though latitude exerts profound influences on daylight duration. Using Chile as a one-country model, we explored on the potential associations between sleep duration and latitude. Based on the 2nd Chilean Health Survey, we identified reported sleep data during spring of people living from north to south in Chilean cities, located between 18 degrees 29'S to 53 degrees 18'S (4329 km distance at same longitude). A total of n = 2493 participants were included (mean age 45.3 +/- 18.4 years, 41.8% males). Mean sleep duration on workdays and weekends was 7.42 +/- 1.71 h, and 7.91 +/- 2.13 h, respectively, ranging from 7.91 +/- 1.92 h in the north to 8.33 +/- 1.89 h in the south, such that more northern latitudes (i.e., 18 degrees 29'S to 39 degrees 50'S) slept less compared to more southern latitudes (i.e., 51 degrees 43'S-53 degrees 18'), even after controlling for age, gender, and socioeconomic status. In the logistic regression models, men residing at northern latitudes exhibited an odds ratio of 3.348 [95% CI: 1.905-5.882; p &lt; 0.0001] for having shorter sleep on weekends than their southern counterparts. Latitude appears to strongly affect reported sleep patterns, leading to longer sleep duration with increasing latitude, particularly in men during weekends. Whether environmental factors such as photoperiod are causally involved in theses associations needs to be elucidated in future studies.</t>
  </si>
  <si>
    <t>10.1080/07420528.2016.1277735</t>
  </si>
  <si>
    <t>Bronson, EH</t>
  </si>
  <si>
    <t>Are humans seasonally photoperiodic?</t>
  </si>
  <si>
    <t>Humans exhibit seasonal variation in a wide variety of behavioral and physiological processes, and numerous investigators have suggested that this might be because we are sensitive to seasonal variation in day length. The evidence supporting this hypothesis is inconsistent. A new hypothesis is offered here-namely, that some humans indeed are seasonally photoresponsive, but others are not, and that individual variation may be the cause of the inconsistencies that have plagued the study of responsiveness to photoperiod in the past. This hypothesis is examined in relation to seasonal changes in the reproductive activity of humans, and it is developed by reviewing and combining five bodies of knowledge: correlations of human birthrates with photoperiod; seasonal changes in the activity of the neuroendocrine pathway that could link photoperiod to gonadal steroid secretion in humans; what is known about photoperiod, latitude, and reproduction of nonhuman primates; documentation of individual variation in photoresponsiveness in rodents and humans; and what is known about the evolutionary ecology of humans.</t>
  </si>
  <si>
    <t>10.1177/0748730404264658</t>
  </si>
  <si>
    <t>Bronson, FH</t>
  </si>
  <si>
    <t>Climate change and seasonal reproduction in mammals</t>
  </si>
  <si>
    <t>PHILOSOPHICAL TRANSACTIONS OF THE ROYAL SOCIETY B-BIOLOGICAL SCIENCES</t>
  </si>
  <si>
    <t>Seasonal reproduction is common among mammals at all latitudes, even in the deep tropics. This paper (i) discusses the neuroendocrine pathways via which foraging conditions and predictive cues such as photoperiod enforce seasonality, (ii) considers the kinds of seasonal challenges mammals actually face in natural habitats, and (iii) uses the information thus generated to suggest how seasonal reproduction might be influenced by global climate change. Food availability and ambient temperature determine energy balance, and variation in energy balance is the ultimate cause of seasonal breeding in all mammals and the proximate cause in many. Photoperiodic cueing is common among long-lived mammals from the highest latitudes down to the mid-tropics. It is much less common in shorter lived mammals at all latitudes. An unknown predictive cue triggers reproduction in some desert and dry grassland species when it rains. The available information suggests that as our climate changes the small rodents of the world may adapt rather easily but the longer lived mammals whose reproduction is regulated by photoperiod may not do so well. A major gap in our knowledge concerns the tropics; that is where most species live and where we have the least understanding of how reproduction is regulated by environmental factors.</t>
  </si>
  <si>
    <t>10.1098/rstb.2009.0140</t>
  </si>
  <si>
    <t>BRONSON, FH</t>
  </si>
  <si>
    <t>SEASONAL-VARIATION IN HUMAN-REPRODUCTION - ENVIRONMENTAL-FACTORS</t>
  </si>
  <si>
    <t>QUARTERLY REVIEW OF BIOLOGY</t>
  </si>
  <si>
    <t>Almost all human populations exhibit seasonal variation in births, owing mostly to seasonal variation in the frequency of conception. This review focuses on the degree to which environmental factors like nutrition, temperature and photoperiod contribute to these seasonal patterns by acting directly on the reproductive axis. The reproductive strategy of humans is basically that of the apes: Humans have the capacity to reproduce continuously, albeit slowly, unless inhibited by environmental influences. Two, and perhaps three, environmental factors probably act routinely as seasonal inhibitors in some human populations. First, it seems likely that ovulation is regulated seasonally in populations experiencing seasonal variation in food availability. More specifically, it seems likely that inadequate food intake or the increased energy expenditure required to obtain food, or both, can delay menarche, suppress the frequency of ovulation in the nonlactating adult, and prolong lactational amenorrhea in these populations on a seasonal basis. This action is mast easily seen in tropical subsistence societies where food availability often varies greatly owing to seasonal variation in rainfall; hence births in these populations often correlate with rainfall. Second, it seems likely that seasonally high temperatures suppress spermatogenesis enough to influence the incidence of fertilization in hotter latitudes, but possibly only in males wearing clothing that diminishes scrotal cooling. Since most of our knowledge about this phenomenon comes from temperate latitudes, the sensitivity of spermatogenesis in both human and nonhuman primates to heat in the tropics needs further study. It is quite possible that high temperatures suppress ovulation and early embryo survival seasonally in some of these same populations. Since we know less than desired about the effect of heat stress on ovulation and early pregnancy in nonhuman mammals, and nothing at all about it in humans or any of the other primates, this is an important area for future research. Third, correlational data suggest that there may be some degree of regulation of reproduction by photoperiod in humans at middle to higher latitudes. Populations at these latitudes often show a peak in presumed conceptions associated with the vernal equinox. On the other hand, evidence gathered by neuroendocrinologists tends to argue against reproductive photoresponsiveness in humans.</t>
  </si>
  <si>
    <t>10.1086/418980</t>
  </si>
  <si>
    <t>MAMMALIAN REPRODUCTIVE STRATEGIES - GENES, PHOTOPERIOD AND LATITUDE</t>
  </si>
  <si>
    <t>REPRODUCTION NUTRITION DEVELOPMENT</t>
  </si>
  <si>
    <t>10.1051/rnd:19880301</t>
  </si>
  <si>
    <t>BROOKING, IR</t>
  </si>
  <si>
    <t>EFFECT OF TEMPERATURE ON KERNEL GROWTH-RATE OF MAIZE GROWN IN A TEMPERATE MARITIME ENVIRONMENT</t>
  </si>
  <si>
    <t>Maize (Zea mays L.) kernel growth rates were estimated during the linear period of grain-filling for 10 held sowings of cultivar Pioneer P3901 and 12 field sowings of cultivar Pioneer P3709. The objective of the study was to determine the relationship between kernel growth rate and air temperature in a cool climate, and to compare this relationship with published controlled-environment studies and with the quadratic function used to describe kernel growth in the CERES-maize crop simulation model. The crops were grown in a temperate maritime environment at latitude 40.3 degrees S, and mean air temperatures during the periods for which kernel growth rates were measured ranged from 12.5 to 19.3 degrees C. Measured kemel growth rates ranged from 3.6 to 9.2 mg kernel(-1) day(-1). Between 13.5 and 19.3 degrees C, the rates were linearly related to temperature, increasing by 0.59 and 0.44 mg kernel(-1) day(-1) degrees C-1 for P3901 and P3709 respectively. Kernel growth rates were markedly reduced at mean air temperatures below 13.5 degrees C, indicating that there was either a non-linear response of the potential kernel growth rate to temperature over the 12 to 19 degrees C temperature range, or that assimilate supply limited the actual kernel growth rate in the field at low temperatures. Non-linear regression procedures were used to fit kernel growth rates from four sowings in one season to linear and quadratic thermal-time models using hourly mean air temperatures. There were no apparent assimilate limitations during kernel growth in this season, and hourly mean air temperatures ranged from 0 to 27 degrees C. The results supported the use of a non-linear function to describe the overall response of kernel growth rate to temperature, which in turn cautions against the use of mean daily temperatures to derive such a relationship. The quadratic model provided the best fit to the data, and gave a higher base temperature than that used in the CERES-maize model (10 degrees C vs. 6 degrees C).</t>
  </si>
  <si>
    <t>10.1016/0378-4290(93)90146-E</t>
  </si>
  <si>
    <t>Brown, JL</t>
  </si>
  <si>
    <t>Fecal steroid profiles in black-footed ferrets exposed to natural photoperiod</t>
  </si>
  <si>
    <t>JOURNAL OF WILDLIFE MANAGEMENT</t>
  </si>
  <si>
    <t>We monitored seasonal ovarian and testicular activity in adult, captive black-footed ferrets (Mustela nigripes) using non-invasive fecal steroid metabolite analyses. In females, radioimmunoassay of liquid chromatography-separated fecal extracts revealed that estrogen immunoactivity coincided with unconjugated estradiol-17 beta. whereas progestogen immunoactivity corresponded with a single conjugated and several unconjugated steroid forms, only 8% of which co-eluted with progesterone. In males, androgen immunoactivity was associated with several unconjugated; metabolites, similar to 7% of which co-eluted with testosterone. We collected fecal samples 3 times per week front 5 female and 6 male black-footed ferrets for 18 consecutive months for longitudinal assessment of gonadal activity. Assessment of 7 pregnancies and 9 pseudopregnancies revealed no differences in temporal or quantitative fecal estradiol and progestogen metabolite excretion between these 2 reproductive states. We found elevated concentrations of fecal estradiol were associated with mating activity and an increase in the percentage of superficial cornified epithelial cells in vaginal lavages. Fecal progestogen concentrations increased about 1 week after breeding, peaked at midterm and then declined to baseline at parturition, Males exhibited seasonal fluctuations in fecal androgen excretion with increased concentrations observed similar to 2 months before females entered estrus. Our results indicate that fecal steroid analyses can be used effectively to evaluate gonadal function in the black-footed ferret and might prove valuable for aiding captive breeding strategies to improve species conservation.</t>
  </si>
  <si>
    <t>10.2307/3802147</t>
  </si>
  <si>
    <t>Brown, JL; Graham, LH; Wielebnowski, N; Swanson, WF; Wildt, DE; Howard, JG</t>
  </si>
  <si>
    <t>Understanding the basic reproductive biology of wild felids by monitoring of faecal steroids</t>
  </si>
  <si>
    <t>ADVANCES IN REPRODUCTION IN DOGS, CATS AND EXOTIC CARNIVORES</t>
  </si>
  <si>
    <t>The ability to track gonadal activity is essential for understanding the fundamentals of reproduction. Faecal steroid metabolite monitoring is a well established tool for evaluating reproductive processes in diverse mammalian species, including felids. Domestic cats were used as a model and injection of radiolabelled oestradiol, progesterone, testosterone and cortisol revealed that &gt; 85% of metabolites were excreted in faeces with a time lag of 12-24 h. Steroids were extracted by boiling faecal material (wet or dry) in 90% aqueous ethanol followed by immunoassay with group-specific antibodies that crossreact with excreted metabolites. This approach was used to illustrate the diversity of oestrous cycle characteristics, gonadal responses to photoperiod and ovulatory sensitivity within the felid taxon. Longitudinal analyses demonstrated that faecal oestradiol increases with observed oestrus, and that the duration of the oestrous cycle varies among felid species. Seasonality in gonadal activity was observed in some species (for example clouded leopard, Pallas' cat), whereas other species (for example margay, cheetah, oncilla) are cyclic all year round. Although cats are considered induced ovulators, non-mating and spontaneous ovulation occurred in some species (for example domestic cat, clouded leopard, lion, leopard, margay) with varying frequency. There was also evidence that suppressed ovarian activity and oestrus occurred in group-housed cats (for example cheetahs). As assisted reproductive techniques, such as artificial insemination, are becoming increasingly important for managing zoo species, steroid metabolite monitoring has been especially useful for examining the efficacy of associated hormonal therapies. Exogenous gonadotrophins used to induce ovulation often caused ovarian hyperstimulation, which resulted in a maternal endocrine environment that differed from that of naturally mated cats. Finally, there is evidence that the adrenal status of animals managed under different husbandry conditions can be assessed non-invasively, thereby enhancing our understanding of how social and environmental factors affect animal well-being and reproductive fitness. In summary, understanding the basic endocrinology of endangered felids generates knowledge that can be used to improve management strategies. Because of its enormous utility and non-invasive nature, faecal hormone monitoring is one of the most powerful tools available in zoo research today.</t>
  </si>
  <si>
    <t>Bryon, A; Kurlovs, AH; Dermauw, W; Greenhalgh, R; Riga, M; Grbic, M; Tirry, L; Osakabe, M; Vontas, J; Clark, RM; Van Leeuwen, T</t>
  </si>
  <si>
    <t>Disruption of a horizontally transferred phytoene desaturase abolishes carotenoid accumulation and diapause in Tetranychus urticae</t>
  </si>
  <si>
    <t>Carotenoids underlie many of the vibrant yellow, orange, and red colors in animals, and are involved in processes ranging from vision to protection from stresses. Most animals acquire carotenoids from their diets because de novo synthesis of carotenoids is primarily limited to plants and some bacteria and fungi. Recently, sequencing projects in aphids and adelgids, spider mites, and gall midges identified genes with homology to fungal sequences encoding de novo carotenoid biosynthetic proteins like phytoene desaturase. The finding of horizontal gene transfers of carotenoid biosynthetic genes to three arthropod lineages was unprecedented; however, the relevance of the transfers for the arthropods that acquired them has remained largely speculative, which is especially true for spider mites that feed on plant cell contents, a known source of carotenoids. Pigmentation in spider mites results solely from carotenoids. Using a combination of genetic approaches, we show that mutations in a single horizontally transferred phytoene desaturase result in complete albinism in the two-spotted spider mite, Tetranychus urticae, as well as in the citrus red mite, Panonychus citri. Further, we show that phytoene desaturase activity is essential for photoperiodic induction of diapause in an overwintering strain of T. urticae, consistent with a role for this enzyme in provisioning provitamin A carotenoids required for light perception. Carotenoid biosynthetic genes of fungal origin have therefore enabled some mites to forgo dietary carotenoids, with endogenous synthesis underlying their intense pigmentation and ability to enter diapause, a key to the global distribution of major spider mite pests of agriculture.</t>
  </si>
  <si>
    <t>10.1073/pnas.1706865114</t>
  </si>
  <si>
    <t>Bryon, A; Kurlovs, AH; Van Leeuwen, T; Clark, RM</t>
  </si>
  <si>
    <t>A molecular-genetic understanding of diapause in spider mites: current knowledge and future directions</t>
  </si>
  <si>
    <t>During unfavourable conditions, many arthropods have the ability to enter into diapause and synchronize their development and reproduction to seasonal patterns. Diapause or winter hibernation in insects and mites is set off by a number of cues, with photoperiod being the most well-defined and strongest signal. This review focuses on the current knowledge of '-omics' data and the genetics of diapause in the two-spotted spider mite Tetranychus urticae, a member of the family Tetranychidae (Arthropoda: Chelicerata: Arachnida: Acari). This species is a serious polyphagous pest and females undergo a reproductive facultative diapause when immature stages are exposed to long nights. Winter hibernation induces different physiological processes characterized by a metabolic suppression, different energy use, increased stress tolerance and the production of cryoprotectants, all initiated by a complex signal transduction pathway. Keto-carotenoids are known to cause the deeply orange colour typical for diapausing females. Furthermore, research with colour mutants of T. urticae has shown the need for carotenoids with respect to the induction of diapause, even though the molecular-genetic mechanisms underlying these colour phenotypes are still unknown. In addition, marked latitudinal variation in diapause incidence among populations has been observed in nature, with modes of inheritance ranging from recessive to dominant, as well as monogenic to polygenic. We end by highlighting the emerging opportunities for functional studies that aim to unravel the complex factors underlying diapause in spider mites.</t>
  </si>
  <si>
    <t>10.1111/phen.12201</t>
  </si>
  <si>
    <t>Bubenik, GA; Reyes, E; Schams, D; Lobos, A; Bartos, L; Koerner, F</t>
  </si>
  <si>
    <t>Effect of antiandrogen cyproterone acetate on the development of the antler cycle in Southern Pudu (Pudu puda)</t>
  </si>
  <si>
    <t>JOURNAL OF EXPERIMENTAL ZOOLOGY</t>
  </si>
  <si>
    <t>The antler cycle of pudu is similar to other cervids, but unlike most boreal deer, male Southern pudu (Pudu puda) exhibits two seasonal peaks of LH and testosterone. In that respect, pudu is similar to roe deer. Whereas the antler cycle in some deer species, such as roe deer or white-tailed deer, is very sensitive to variation of testosterone, in other cervids, such as fallow deer or reindeer, a blockade of androgens with cyproterone acetate (CA) has little or no effect on the timing of the antler casting. In order to test the sensitivity of pudu antlers to variations of androgens, CA (administered 2x weekly at 50 mg/buck) was injected intramuscularly for 3 weeks in 5 adult male pudu, starting February 19 (late summer). Four other males of similar age served as controls. The experiment was performed at the University of Concepcion, Chile, latitude 36.6degreesS. Blood samples were taken once a week between January 19 and April 3. In CA-treated bucks, the antlers were cast approximately 3 weeks after the initiation of CA treatment and a new antler growth began almost immediately. The antlers reached about 5 cm in length, before ceasing to grow at the end of April, when they became mineralized and were subsequently polished. CA had no effect on the already declining levels of LH. Plasma levels of testosterone in controls increased from February 15, whereas in CA-treated bucks remained depresses until March 21. It is concluded that similarly to white-tailed deer, the antler cycle of Southern pudu is very sensitive to manipulation of androgen levels. J. Exp. Zool. 292:393-401, 2002. (C) 2002 Wiley-Liss, Inc.</t>
  </si>
  <si>
    <t>10.1002/jez.10046</t>
  </si>
  <si>
    <t>BUES, R; TOUBON, JF; POITOUT, HS</t>
  </si>
  <si>
    <t>ECOPHYSIOLOGICAL AND ENZYMATIC VARIABILITY OF CYDIA-POMONELLA L ACCORDING TO GEOGRAPHICAL ORIGIN AND HOST-PLANT</t>
  </si>
  <si>
    <t>AGRONOMIE</t>
  </si>
  <si>
    <t>Simultaneous ecophysiological and enzymatic investigations were performed on,Cydia pomonella populations from distant areas and from various host plants (apple, pear, quince, walnut and apricot). Different photoperiodic thresholds for diapause induction and temperature thresholds for post-diapause reactivation were observed according to areas but not host plants. The enzymatic analysis of 7 polymorphic loci exhibits only a weak genetic differentiation between populations from different localities (F-st = 0.0294) and different host plants (F-st = 0.0385). However, significant differences of allelic frequencies were noted. We put forward the hypothesis of local populations, mostly apple pests, some of which emigrate to occasional hosts, according to spatio-temporal synchronisms. Nonetheless, this dispersion does not constitute a 'foundation effect', since arrested winter development and the non-coincidence of the sensitive phenological stages of host-plants lead to a regular mixing of subpopulations.</t>
  </si>
  <si>
    <t>10.1051/agro:19950306</t>
  </si>
  <si>
    <t>Buijink, MR; Almog, A; Wit, CB; Roethler, O; Engberink, AHOO; Meijer, JH; Garlaschelli, D; Rohling, JHT; Michel, S</t>
  </si>
  <si>
    <t>Evidence for Weakened Intercellular Coupling in the Mammalian Circadian Clock under Long Photoperiod</t>
  </si>
  <si>
    <t>PLoS One</t>
  </si>
  <si>
    <t>For animals living in temperate latitudes, seasonal changes in day length are an important cue for adaptations of their physiology and behavior to the altered environmental conditions. The suprachiasmatic nucleus (SCN) is known as the central circadian clock in mammals, but may also play an important role in adaptations to different photoperiods. The SCN receives direct light input from the retina and is able to encode day-length by approximating the waveform of the electrical activity rhythm to the duration of daylight. Changing the overall waveform requires a reorganization of the neuronal network within the SCN with a change in the degree of synchrony between the neurons; however, the underlying mechanisms are yet unknown. In the present study we used PER2::LUC bioluminescence imaging in cultured SCN slices to characterize network dynamics on the single-cell level and we aimed to provide evidence for a role of modulations in coupling strength in the photoperiodic-induced phase dispersal. Exposure to long photoperiod (LP) induced a larger distribution of peak times of the single-cell PER2::LUC rhythms in the anterior SCN, compared to short photoperiod. Interestingly, the cycle-to-cycle variability in single-cell period of PER2::LUC rhythms is also higher in the anterior SCN in LP, and is positively correlated with peak time dispersal. Applying a new, impartial community detection method on the time series data of the PER2::LUC rhythm revealed two clusters of cells with a specific spatial distribution, which we define as dorsolateral and ventromedial SCN. Post hoc analysis of rhythm characteristics of these clusters showed larger cycle-to-cycle single-cell period variability in the dorsolateral compared to the ventromedial cluster in the anterior SCN. We conclude that a change in coupling strength within the SCN network is a plausible explanation to the observed changes in single-cell period variability, which can contribute to the photoperiod-induced phase distribution.</t>
  </si>
  <si>
    <t>10.1371/journal.pone.0168954</t>
  </si>
  <si>
    <t>Burda, H</t>
  </si>
  <si>
    <t>Ear and eye in subterranean mole-rats, Fukomys anselli (Bathyergidae) and Spalax ehrenbergi (Spalacidae): progressive specialisation or regressive degeneration?</t>
  </si>
  <si>
    <t>ANIMAL BIOLOGY</t>
  </si>
  <si>
    <t>The hearing and visual ecology of mole-rats, Spalax ehrenbergi (Spalacidae) from Israel and Fukomys (formerly Cryptomys) anselli (Bathyergidae) from Zambia, two rodent taxa that have independently adapted to subterranean life, are reviewed and compared with epigeic counterparts, the laboratory rat and the guinea pig. In burrows, airborne sounds of low frequencies (200-800 Hz) are least attenuated and even accentuated over short distances. In both mole-rat species the frequency range of the best hearing is shifted to match the frequencies best propagated in tunnels: hearing sensitivity in the lower frequency range (&lt; 16 kHz) has been conserved or further improved. Compared to the rat, the hearing range (covering about eight octaves) in mole-rats is not restricted but only shifted towards lower frequencies. Morphologies of the middle and inner ears of mole-rats and the guinea pig are similar in some aspects and suggest tuning to low frequencies. The middle car morphology of mole-rats does not seem to explain the lower high-frequency limit of hearing. Middle ear is not reduced or degenerated. On the contrary, the incus and the stapedial footplate are markedly enlarged, resulting in reduced sensitivity. These features can be considered an adaptation to compensate for local sound amplification in burrows. The cochlea and its components are highly specialised for sensitive perception and high resolution of low frequencies. Despite living in the same optic environment, Spalax and Fukomys show different degrees of regression and specialisation of the visual system. The eye in Spalax is severely regressed and shortwave-opsin cones are missing. Spalax is blind but the retina has retained its role for photoperiodic perception. Fukomys has small, yet morphologically normal, eyes, with a retina rich in 'blue' cones. It has retained basic visual capabilities; however, the role of light as a zeitgeber is not conclusive.</t>
  </si>
  <si>
    <t>10.1163/157075606778967847</t>
  </si>
  <si>
    <t>Burdett, AN; Yamamoto, S</t>
  </si>
  <si>
    <t>Growth Rate and Shoot : Root Allometry in Pseudotsuga menziesii (Mirb.) Franco and Pinus contorta Dougl. Seedlings Raised under Two Photoperiodic Regimes</t>
  </si>
  <si>
    <t>Six provenances of both Pseudotsuga menziesii (Mirb.) Franco and Pinus contorta Dougl. from a range of locations in the interior of British Columbia between latitudes 49 degrees and 58 degrees were grown for 80 days in controlled environment chambers programmed to provide daylengths comparable with those at either latitude 48 degrees, or latitude 58 degrees, during the period from mid-June to early September. Neither shoot : root ratio nor whole plant dry weight of P. menziesii were affected by photoperiod. However, P. contorta seedlings, which unlike P. menziesii set bud during the experiment, had a greater dry weight and a higher shoot: root ratio (p&lt;0.05) under longer daylengths. The results appear relevant to the interpretation of effects of cross-latitudinal provenance transfer on plantation productivity.</t>
  </si>
  <si>
    <t>10.1080/02827588609382432</t>
  </si>
  <si>
    <t>Burger, JC; Holt, JM; Ellstrand, NC</t>
  </si>
  <si>
    <t>Rapid phenotypic divergence of feral rye from domesticated cereal rye</t>
  </si>
  <si>
    <t>WEED SCIENCE</t>
  </si>
  <si>
    <t>Feral rye is an agricultural and ruderal weed of the western United States. We investigated how it has phenotypically diverged from its cultivated ancestor, domesticated cereal rye, and across its range since the introduction of its progenitor. Vegetative growth, flowering phenology, and reproductive characters of feral populations from across a 13 degrees range in latitude in the northwestern United States were compared to that of rye cultivars under both vernalized (cold-treated) and nonvernalized conditions. Feral populations as a whole had smaller seeds, thinner culms, and a delay in flowering relative to cultivars, regardless of cold treatment. Vernalized feral populations from northern latitudes (northern California and eastern Washington) produced more, but smaller leaves and more tillers than both vernalized rye cultivars and southern California feral populations. Northern feral populations also flowered significantly later, irrespective of vernalization treatment. We conclude that feral rye is phenotypically distinct from domesticated cereal rye and that feral populations have diverged regionally from one another. Reproductive isolation from domesticated rye, due both to the loss in popularity of the crop and to phenological shifts in feral rye relative to cultivars, may be contributing to the rapid evolution of this weed away from its domesticated ancestor in less than 120 yr since its introduction.</t>
  </si>
  <si>
    <t>10.1614/WS-06-177.1</t>
  </si>
  <si>
    <t>Burke, MG; Kirk, MR; MacBeth, NA; Bevan, DJ; Moccia, RD</t>
  </si>
  <si>
    <t>Influence of photoperiod and feed delivery on growth and survival of first-feeding Arctic char</t>
  </si>
  <si>
    <t>NORTH AMERICAN JOURNAL OF AQUACULTURE</t>
  </si>
  <si>
    <t>First-feeding Arctic char Salvelinus alpinus were subjected to two different photo-periods (light conditions at latitude 43 degrees 28'N [normal] and 24 h of continuous light) and two different feeding schedules (fed only during the natural photoperiod [normal] and 24-h continuous feeding) for 12 weeks. Arctic char subjected to 24 h of continuous light and continuous feed availability had a significantly lower cumulative mortality (P &lt; 0.05) and higher mean final weights (P &lt; 0.05) without an accompanying increase in within-treatment variability compared with fish raised in either ambient photoperiods or under restricted feeding regimens. These results indicate potential commercial benefits associated with extended photoperiod and feeding regimens for the culture of juvenile Arctic char.</t>
  </si>
  <si>
    <t>10.1577/A05-045.1</t>
  </si>
  <si>
    <t>Burke, S; Pullin, AS; Wilson, RJ; Thomas, CD</t>
  </si>
  <si>
    <t>Selection for discontinuous life-history traits along a continuous thermal gradient in the butterfly Aricia agestis</t>
  </si>
  <si>
    <t>ECOLOGICAL ENTOMOLOGY</t>
  </si>
  <si>
    <t>1. Voltinism may be conceptualised as the product of development rate and the timing of diapause - two components that together translate gradual environmental variation, through periods of growth and development, into 'generational units'. This may result in very different selection pressures on diapause induction and development time in populations with different numbers of generations per year. 2. Developmental data from univoltine and bivoltine populations of the butterfly Aricia agestis (Lepidoptera: Lycaenidae) in North Wales were used to examine larval development time and the timing of diapause, and their contribution towards voltinism in populations that occur at the same latitude and in geographic proximity to one another along a thermal gradient. 3. The critical photoperiod for diapause induction in univoltines and bivoltines from the same latitude differed by more than 1.5 h. 4. Development time also differed significantly between these populations, in line with predictions that bivoltines would need to exhibit shorter development times in order to achieve two complete generations per year. Shorter development times for bivoltines result in lower pupal weights, suggesting a trade-off exists between generation number and body size that may dictate the position of the transition zone between the two life-history strategies. Analysis of development times in a third population, from southern England, with greater thermal availability than those from North Wales, further supports this hypothesised trade-off. 5. To achieve the conversion of a continuous thermal gradient into the binary biological response from univoltism to bivoltism, bivoltines speed up development, reduce adult body size and shift their diapause induction response.</t>
  </si>
  <si>
    <t>10.1111/j.0307-6946.2005.00741.x</t>
  </si>
  <si>
    <t>BURNS, JR</t>
  </si>
  <si>
    <t>THE EFFECT OF LOW-LATITUDE PHOTOPERIODS ON THE REPRODUCTION OF FEMALE AND MALE POECILIOPSIS-GRACILIS AND POECILIA-SPHENOPS</t>
  </si>
  <si>
    <t>COPEIA</t>
  </si>
  <si>
    <t>10.2307/1445248</t>
  </si>
  <si>
    <t>Busch, F; Huner, NPA; Ensminger, I</t>
  </si>
  <si>
    <t>Increased air temperature during simulated autumn conditions impairs photosynthetic electron transport between photosystem II and photosystem I</t>
  </si>
  <si>
    <t>PLANT PHYSIOLOGY</t>
  </si>
  <si>
    <t>Changes in temperature and daylength trigger physiological and seasonal developmental processes that enable evergreen trees of the boreal forest to withstand severe winter conditions. Climate change is expected to increase the autumn air temperature in the northern latitudes, while the natural decreasing photoperiod remains unaffected. As shown previously, an increase in autumn air temperature inhibits CO2 assimilation, with a concomitant increased capacity for zeaxanthin-independent dissipation of energy exceeding the photochemical capacity in Pinus banksiana. In this study, we tested our previous model of antenna quenching and tested a limitation in intersystem electron transport in plants exposed to elevated autumn air temperatures. Using a factorial design, we dissected the effects of temperature and photoperiod on the function as well as the stoichiometry of the major components of the photosynthetic electron transport chain in P. banksiana. Natural summer conditions (16-h photoperiod/22 degrees C) and late autumn conditions (8-hphotoperiod/7 degrees C) were compared with a treatment of autumn photoperiod with increased air temperature (SD/HT:8-h photoperiod/22 degrees C) and a treatment with summer photoperiod and autumn temperature (16-h photoperiod/7 degrees C). Exposure to SD/HT resulted in an inhibition of the effective quantum yield associated with a decreased photosystem II/photosystem I stoichiometry coupled with decreased levels of Rubisco. Our data indicate that a greater capacity to keep the primary electron donor of photosystem I (P700) oxidized in plants exposed to SD/HT compared with the summer control may be attributed to a reduced rate of electron transport from the cytochrome b(6)f complex to photosystem I. Photoprotection under increased autumn air temperature conditions appears to be consistent with zeaxanthin-independent antenna quenching through light-harvesting complex II aggregation and a decreased efficiency in energy transfer from the antenna to the photosystem II core. We suggest that models that predict the effect of climate change on the productivity of boreal forests must take into account the interactive effects of photoperiod and elevated temperatures.</t>
  </si>
  <si>
    <t>10.1104/pp.108.117598</t>
  </si>
  <si>
    <t>Busso, JM; Ponzio, MF; de Cuneo, MF; Ruiz, RD</t>
  </si>
  <si>
    <t>Year-round testicular volume and semen quality evaluations in captive Chinchilla lanigera</t>
  </si>
  <si>
    <t>In mammals, reproductive performance is usually associated with seasons. Chinchilla lanigera, an endemic South American rodent, reproduces throughout the year in captivity but its seasonal breeding pattern is not fully understood. The present study was designed to evaluate (bi-weekly) over I year: (1) testicular volume variations and (2) seminal volume, sperm concentration and functional activity changes. Five animals were studied; they were individually housed indoors (22.2 +/- 1.0 degrees C) under natural photoperiod in Argentina (Cordoba, 31 degrees S-64 degrees W). Semen was obtained by electroejaculation; a total of 116 ejaculates was evaluated. Monthly values for paired testicular volume were less in the middle of the summer than in other seasons (p &lt; 0.006), while those for seminal volume and total spermatozoa/ejaculate were not significantly different; these variables ranged between 7.2-30.9 cm(3), 10-130 mu L and 0.9-432.6 x 10(6), respectively. Spermatozoa concentration was (x 10(6)/mL) 2145.9 +/- 365.3 and the pH of semen was 7.3 +/- 0.0. Spermatozoa functional activity showed no significant differences between monthly evaluations; confidence intervals were calculated for the means of. motility, 92.2-95.8%; viability, 92.2-96.1%; swollen cells (hypo-osmotic swelling test), 81.2-87.7% and viable intact acrosome, 83.5-89.0%. The present study represents the first longitudinal reproductive assessment in the chinchilla male. In conclusion, males produce spermatozoa continuously that exhibit high quality functional activity. (c) 2005 Elsevier B.V. All rights reserved.</t>
  </si>
  <si>
    <t>10.1016/j.anireprosci.2005.02.001</t>
  </si>
  <si>
    <t>Byrne, M; Andrew, NL; Worthington, DG; Brett, PA</t>
  </si>
  <si>
    <t>Reproduction in the diadematoid sea urchin Centrostephanus rodgersii in contrasting habitats along the coast of New South Wales, Australia</t>
  </si>
  <si>
    <t>Reproduction in the sea urchin Centrostephanus rodgersii was examined in two types of habitats ("barrens", i.e. habitats characterised by the high crustose coralline algal cover typical of urchin-barren grounds, and by the absence of macroalgae; and "fringe". i.e. habitats characterised by a high macroalgal biomass and few C. rodgersii) at four locations in New South Wales. The four locations: the Solitary Islands, Sydney, Ulladulla and Eden, span the distribution of C, rodgersii from the subtropics at its northern limit to temperate waters near its southern limit. Histology and estimates of gonad retrieval rate (GRR) from January 1994 to October 1995 indicated that reproduction was synchronous at all locations. An increase in the tempo of gametogenesis in May and onset of spawning in June at all locations is consistent with entrainment in response to exogenous factors. Over the range studied, C. rodgersii experienced relatively similar daylength cycles and contrasting sea-temperature cycles. Short days and lunar conditions coinciding with the solstice appear likely proximate cues for the onset of spawning. The major difference in reproduction among locations was in the duration of spawning. In the southern parts of its range breeding occurred over a 5 to 6 mo period, whereas at the Solitary Islands it lasted similar or equal to 1 mo. At most locations the GRRs were significantly higher in the fringe habitat than in the barrens habitat. The lower reproductive output of urchins in the barrens habitat was attributed to the feed-poor conditions typical of this habitat. The developing fishery for C. rodgersii is likely to be most effective from March to early May. Urchins from barrens areas may not provide sufficient yield to warrant harvesting.</t>
  </si>
  <si>
    <t>10.1007/s002270050396</t>
  </si>
  <si>
    <t>Byrne, M; Morrice, MG; Wolf, B</t>
  </si>
  <si>
    <t>Introduction of the northern Pacific asteroid Asterias amurensis to Tasmania: Reproduction and current distribution</t>
  </si>
  <si>
    <t>The northern Pacific asteroid Asterias amurensis (Lutken) has been recently introduced to Tasmania and is now well-established in east and southeast Tasmania. This sea star is conspicuous throughout the Derwent River estuary and is particularly abundant in the Hobart port area. Reproduction of two populations of A. amurensis at Sullivans Cove and at Sandy Bay was investigated from August 1993 to October 1994 by gonadal histology and measurement of the gonad index (GI). An intense period of vitellogenic and spermatogenic growth started in April, with the breeding condition reached by June. In 1994, peak GI was recorded at Sullivans Cove in July and at Sandy Bay in August. Although these data indicated that the Sullivans Cove population spawned before the Sandy Bay population, histological examination revealed that major spawning activity occurred in both populations from July onwards. In the early part of the breeding season, gametogenesis proceeded in parallel with spawning, with released gametes being replaced by continual gametogenesis. Maintenance of a higher GI during the early part of the breeding season at Sandy Bay was due to prolonged gametogenic replacement at this site. Spawning continued to October 1994, resulting in a sharp decline in the GI. The cyclic expansion and regression of the genital haemal sinus coincident with germinal proliferation and growth, respectively, support the contention that haemal fluid provides nutrients for gametogenesis. In Tasmania, A. amurensis experiences temperature and photoperiod regimes similar to those experienced by endemic populations of this species in the north Pacific. Comparison of reproduction of A. amurensis in Japan and Tasmania at similar latitudes shows that gametogenesis of the northern and southern populations is 6 mo out of phase. This phase shift provides evidence for photoperiodic regulation of gametogenesis in A. amurensis. The similar trend in sea-temperature regimes associated with the stages of gametogenesis in northern and southern populations suggests that temperature also plays a modulatory role. Based on the periodicity of reproduction and the ontogeny of A, amurensis, the planktotrophic larvae of this species would be expected to be in the plankton for several months from the end of winter through summer. Considering the highly fecund, dispersive life-history of A. amurensis, the southeast Tasmanian populations have considerable potential to serve as a seed source for establishment of new populations of this asteroid elsewhere in Tasmania and in mainland Australia.</t>
  </si>
  <si>
    <t>10.1007/s002270050058</t>
  </si>
  <si>
    <t>Caffarra, A; Donnelly, A; Chuine, I</t>
  </si>
  <si>
    <t>Modelling the timing of Betula pubescens budburst. II. Integrating complex effects of photoperiod into process-based models</t>
  </si>
  <si>
    <t>CLIMATE RESEARCH</t>
  </si>
  <si>
    <t>Despite experimental evidence of the individual and interactive effects of photoperiod and temperature on bud growth, photoperiod has not yet been effectively accounted for in models of budburst. However, in some tree species, such as Betula pubescens (birch), photoperiod has an important role in phenological control, and its inclusion in process-based models of budburst might affect phenological projections under climate change scenarios. The aim of the present study was to integrate photoperiod into a process-based phenological model (Chuine 2000; J Theor Biol 207: 337-347; Unified model), using experimental findings in which photoperiod was found to significantly affect budburst in B. pubescens (Caffarra et al. 2011; Clim Res 46: 147-157, this issue). The effect of photoperiod was integrated into the model at 2 levels. Firstly, photoperiod, in interaction with temperature, affects the course of dormancy induction. Secondly, photoperiod modifies the response to temperature during the phase of forcing. The resulting model (DORMPHOT) for the simulation of birch budburst was fitted to a large phenological dataset, including data from different latitudes, and validated with 7 datasets from 4 different European countries. Besides giving more biological realism to the model, the newly introduced mechanisms improved its predictive performance. The DORMPHOT model outperformed the Unified model, the linear regression model (budburst date vs. spring average temperature), and the UniForc model. It also proved to be more accurate at predicting budburst in extremely warm years, which suggests it might be more reliable than previous models when using future climate change scenarios.</t>
  </si>
  <si>
    <t>10.3354/cr00983</t>
  </si>
  <si>
    <t>Caley, MJ; Schwarzkopf, L</t>
  </si>
  <si>
    <t>Complex growth rate evolution in a latitudinally widespread species</t>
  </si>
  <si>
    <t>The simultaneous effects of selective agents acting on somatic growth rates, their interactions, and their interactions with local environmental conditions that vary across a species' geographic range are potentially complex and poorly known. This is particularly true of viviparous ectotherms whose offspring may be adapted to the gestation environment provided by their mothers. We studied multiple sources of growth rate variation in a widespread, viviparous reptile, including the effect of the maternal environment on growth following parturition. Females in early pregnancy were collected from replicate populations close to the tropical and temperate margins of this species' range. These females completed gestation in either of two different, common environments designed to simulate the thermal and photoperiod environments at the sampling locations. Our experiments revealed complex growth rate evolution between the northern and southern extremes of Eulamprus quoyii's geographic range and local adaptation of growth rates to maternal environments. Unique to this study was the manifestation of these growth rate differences, entrained in utero, but expressed following parturition and maintained through to maturity despite the presence of compensatory growth. In addition to providing the most complete picture to date of the evolution of somatic growth in a viviparous ectotherm, our study suggests that understanding local adaptation to maternal gestation environments, in terms of both mean growth rates and growth rate reaction norms, could change our understanding of how growth rates have evolved in other viviparous ectotherms. Indeed, such local adaptation may provide a selective advantage in the evolution of viviparity.</t>
  </si>
  <si>
    <t>CALLAGHAN, TV; SONESSON, M; SOMME, L</t>
  </si>
  <si>
    <t>RESPONSES OF TERRESTRIAL PLANTS AND INVERTEBRATES TO ENVIRONMENTAL-CHANGE AT HIGH-LATITUDES</t>
  </si>
  <si>
    <t>PHILOSOPHICAL TRANSACTIONS OF THE ROYAL SOCIETY OF LONDON SERIES B-BIOLOGICAL SCIENCES</t>
  </si>
  <si>
    <t>Many invertebrates show flexibility in their life cycles and are likely to respond to changes in climate as they have in the past. However, changes in temperature and photoperiod may disturb the life cycles of some existing polar invertebrates while continuing to constrain the polewards migration of more temperate species. Higher plants are likely to have higher productivity as temperatures and atmospheric CO2 levels increase but this productivity will be reduced by exposure to increasing UV-B radiation. Higher plants migrate more slowly than the rate at which climate is predicted to change and many species will be trapped in supra-optimal climates. Both mosses and lichens can migrate faster than higher plants, propagules of non-polar species already reaching the Antarctic, but they have fewer mechanisms of responding to changing environments. Polar vegetation and ecosystems provide feedback to the climate system: positive feedbacks are associated with decreases in reflectivity and increased carbon emissions from warming soils. In the Antarctic, feedback and responses to environmental change will be smaller than in the Arctic because of the less responsive cryptogams which dominate the Antarctic, the paucity of Antarctic soils, and geographical barriers to plant and invertebrate migrations.</t>
  </si>
  <si>
    <t>10.1098/rstb.1992.0148</t>
  </si>
  <si>
    <t>ap</t>
  </si>
  <si>
    <t>Calle, Z; Schlumpberger, BO; Piedrahita, L; Leftin, A; Hammer, SA; Tye, A; Borchert, R</t>
  </si>
  <si>
    <t>Seasonal variation in daily insolation induces synchronous bud break and flowering in the tropics</t>
  </si>
  <si>
    <t>TREES-STRUCTURE AND FUNCTION</t>
  </si>
  <si>
    <t>In many temperate plants seasonal variation in day length induces flowering at species-specific times each year. Here we report synchronous bud break and flowering of tropical perennials that cannot be explained by seasonal changes in day length. We recorded flushing and flowering of more than 100 tropical trees, succulents and understory herbs over several years. We observed the following phenological patterns throughout the northern Neotropics: wide-ranging trees flush or flower twice a year at the Equator, but annually further north; many trees leaf out in February; in autumn, wide-ranging perennials flower 4 months earlier in Mexico than at the Equator. This latitudinal variation of phenology parallels that of the annual cycle of daily insolation, a function of day length and solar irradiation. Insolation has two annual maxima at the Equator, it rapidly increases in February at all latitudes, and between Mexico and the Equator its maximum shifts from the summer solstice to the autumn equinox. These unique, manifold correlations suggest that throughout the tropics insolation, rather than day length, may control the phenology of many perennials. Our observations significantly extend current knowledge of environmental signals involved in photoperiodic control of plant development.</t>
  </si>
  <si>
    <t>10.1007/s00468-010-0456-3</t>
  </si>
  <si>
    <t>Calle, Z; Strahler, AH; Borchert, R</t>
  </si>
  <si>
    <t>Declining insolation induces synchronous flowering of Montanoa and Simsia (Asteraceae) between Mexico and the Equator</t>
  </si>
  <si>
    <t>We analyze the latitudinal shift in the onset of synchronous flowering in the woody genera Montanoa and Simsia (Asteraceae) between Mexico (28A degrees A N) and the Equator, where it cannot be caused by declining day length. Synchronous flowering of &gt; 100 Montanoa quadrangularis trees was observed during two consecutive years near Cali, Colombia (4A degrees A N). Analysis of herbarium specimens yielded flowering periods for 21 Montanoa species and 18 Simsia species between 4 and 28A degrees A N. Daily insolation is a function of day length and the angle at which the sun's rays strike the earth. Between Mexico and Colombia (4A degrees A N), the maximum of insolation gradually shifts from the summer solstice to the autumn equinox. In parallel, flowering of Montanoa and Simsia starts progressively later between July and November, during the period of declining insolation. Near the Equator, there are two periods of declining insolation, and correspondingly, two flowering periods. Thus, at all tropical latitudes, flowering time of Montanoa and Simsia is highly correlated with declining insolation. The seasonal decline in daily insolation, rather than in photoperiod, apparently induces synchronous flowering of Montanoa and Simsia at the same time each year.</t>
  </si>
  <si>
    <t>10.1007/s00468-009-0364-6</t>
  </si>
  <si>
    <t>Campbell, JC; Laugero, KD; Van Westerhuyzen, JA; Hostetler, CM; Cohen, JD; Bales, KL</t>
  </si>
  <si>
    <t>Costs of pair-bonding and paternal care in male prairie voles (Microtus ochrogaster)</t>
  </si>
  <si>
    <t>PHYSIOLOGY &amp; BEHAVIOR</t>
  </si>
  <si>
    <t>The direct costs of paternal care are relatively well documented in primates, however little research has explored these effects in monogamous rodents. The present study examines the long-term effects that pairing and parenting have on male prairie voles. We hypothesized that there would be a significant weight loss over the course of pairing and parenting, presumably from the energetic demands that accompany these changes in social condition. In a longitudinal study, we followed ten male prairie voles through being housed with their brother; paired with a female; and caring for three consecutive litters. We found a significant drop in bodyweight across time, with maximum weight loss near the weaning of the first litter. At that same time, feeding increased, leading to possible recovery in weight; however, leptin levels dropped precipitously across time and did not recover. Corticosterone did not change significantly across time points, and overall activity levels also did not vary significantly over the course of the study. In addition, newly paired males showed a significant increase in preference for a 2% sucrose solution during a three-hour test, indicating a metabolic need for more calories. A cross-sectional study confirmed leptin and corticosterone findings, and showed significant loss of subcutaneous (inguinal) fat in males that had cared for a litter of pups, when compared to males housed with their brothers or newly paired males. These results suggest that cohabitation with a female, and caring for pups, all have costs for male prairie voles. (c) 2009 Elsevier Inc. All rights reserved.</t>
  </si>
  <si>
    <t>10.1016/j.physbeh.2009.06.014</t>
  </si>
  <si>
    <t>CAMPBELL, MD; BRADSHAW, WE</t>
  </si>
  <si>
    <t>GENETIC COORDINATION OF DIAPAUSE IN THE PITCHERPLANT MOSQUITO, WYEOMYIA-SMITHII (DIPTERA, CULICIDAE)</t>
  </si>
  <si>
    <t>ANNALS OF THE ENTOMOLOGICAL SOCIETY OF AMERICA</t>
  </si>
  <si>
    <t>Six populations of Wyeomyia smithii from 30-49-degrees-N latitude maintain significant heritability for and consistently positive genetic correlations among three components of photoperiodically mediated larval diapause: (1) critical photoperiod, (2) required day number, and (3) depth of diapause. These traits then form genetically coordinated syndrome of traits that reinforce each other in a continuum from diapause-prone to diapause-resistant genotypes. We propose that this syndrome maintains genetic flexibility in a habitat that imposes fluctuating stabilizing selection on diapause.</t>
  </si>
  <si>
    <t>10.1093/aesa/85.4.445</t>
  </si>
  <si>
    <t>Campos, WG</t>
  </si>
  <si>
    <t>Photoperiodism and seasonality in neotropical population of Plutella xylostella L. (Lepidoptera : Yponomeutidae)</t>
  </si>
  <si>
    <t>NEOTROPICAL ENTOMOLOGY</t>
  </si>
  <si>
    <t>Neotropical populations of the diamondback moth Plutella xylostella L. have seasonal cycles of growth and decrease, and moth migration plays a fundamental role in generating such population dynamics. Since the oscillation of these populations is predictable, photoperiod might operate as a signal that triggers the migratory behaviour of the insect. Migration in insects is usually preceded by reproductive diapause, a photoperiodic response that can be characterised by morphological, physiological and behavioural alterations that permit to discriminate between migratory and nonmigratory forms. In this study, I tested whether the pre-imaginal and reproductive development of P. xylostella from Minas Gerais (Brazil) is affected by artificial day-lengths that are equivalent to the periods of natural population growth or decrease. No evidence of photoperiodic response was found for the insect reared in laboratory on five different constant photoperiods, from 8h to 16h of light per day. There was no significant variation in survival and duration of egg, larva, and pupa stages or in pupal weight, adult size (forewing length), fecundity, and longevity. Although some species have geographically distinct photoperiodic responses, previous assumptions that cosmopolitan P. xylostella responds to photoperiod in temperate regions was questioned. Migratory and population seasonality among neotropical populations of P. xylostella certainly occurs independently of the photoperiodic announcement of seasonal changes in habitat quality.</t>
  </si>
  <si>
    <t>10.1590/S1519-566X2008000400003</t>
  </si>
  <si>
    <t>Campoy, JA; Ruiz, D; Cook, N; Allderman, L; Egea, J</t>
  </si>
  <si>
    <t>Clinal variation of dormancy progression in apricot</t>
  </si>
  <si>
    <t>SOUTH AFRICAN JOURNAL OF BOTANY</t>
  </si>
  <si>
    <t>The aim of this study was to determine the bud dormancy progression in apricot at different latitudes and altitudes. Six locations in regions with a Mediterranean climate in South Africa (SA) and Spain were chosen. The study was carried out during two consecutive years, 2007 and 2008, in SA and results were compared to those obtained in Spain in 2008. Locations ranged from low-chill areas, such as Ladismith and Villiersdorp in SA and Campotejar in Spain, to high-chill areas, such as Ceres in SA and Barranda in Spain. A number of apricot cultivars comprising the range of chilling requirements in both countries were selected. In addition, a second, parallel study was performed to evaluate the paradormancy progression in 'Palsteyn' (SA) and 'Rojo Pasion' (Spain). Deeper dormancy was not observed in high-chill cultivars located in cold areas than in low-chill cultivars in warm areas. However, low-chill cultivars located in warm areas entered and released from dormancy earlier than high chill cultivars in warm areas. Thus, a clinal variation in dormancy progression under warm temperatures in apricot cultivars is suggested. The role of photoperiod and minimum temperatures is proposed to have a key role in dormancy onset. Paradoxically, an earlier maximum depth of dormancy was found in those areas with higher minimum temperatures at the end of summer. Before the beginning of winter, all cultivars showed an important increase of budburst rate, which indicated the end of endodormancy. Afterwards an ecodormancy period followed during winter, while chilling continued to accumulate. These results contrast with the assumed concept of the breaking of dormancy through chilling accumulation during winter and suggest a possible mediation by photoperiod in overcoming of dormancy. On the other hand, paradormancy exerted a reduction in budburst rate during dormancy entry, whereas decapitation increased the budburst rate throughout the dormant season, indicating interaction between different plant parts during this period. (C) 2010 SAAB. Published by Elsevier B.V. All rights reserved.</t>
  </si>
  <si>
    <t>10.1016/j.sajb.2010.12.006</t>
  </si>
  <si>
    <t>Cao, D; Takeshima, R; Zhao, C; Liu, BH; Jun, A; Kong, FJ</t>
  </si>
  <si>
    <t>Molecular mechanisms of flowering under long days and stem growth habit in soybean</t>
  </si>
  <si>
    <t>JOURNAL OF EXPERIMENTAL BOTANY</t>
  </si>
  <si>
    <t>Precise timing of flowering is critical to crop adaptation and productivity in a given environment. A number of classical E genes controlling flowering time and maturity have been identified in soybean [Glycine max (L.) Merr.]. The public availability of the soybean genome sequence has accelerated the identification of orthologues of Arabidopsis flowering genes and their functional analysis, and has allowed notable progress towards understanding the molecular mechanisms of flowering in soybean. Great progress has been made particularly in identifying genes and modules that inhibit flowering in long-day conditions, because a reduced or absent inhibition of flowering by long daylengths is an essential trait for soybean, a short-day (SD) plant, to expand its adaptability toward higher latitude environments. In contrast, the molecular mechanism of floral induction by SDs remains elusive in soybean. Here we present an update on recent work on molecular mechanisms of flowering under long days and of stem growth habit, outlining the progress in the identification of genes responsible, the interplay between photoperiod and age-dependent miRNA-mediated modules, and the conservation and divergence in photoperiodic flowering and stem growth habit in soybean relative to other legumes, Arabidopsis, and rice (Oryza sativa L.).</t>
  </si>
  <si>
    <t>10.1093/jxb/erw394</t>
  </si>
  <si>
    <t>CAO, WX; MOSS, DN</t>
  </si>
  <si>
    <t>PHYLLOCHRON CHANGE IN WINTER-WHEAT WITH PLANTING DATE AND ENVIRONMENTAL-CHANGES</t>
  </si>
  <si>
    <t>The phyllochron (degree-days/leaf) of wheat (Triticum aestivum L.) differs with planting dates and latitudes. An understanding of the causes for these differences is needed to model the development of wheat crop canopies. Stephens and Yamhill winter wheat cultivars were planted on a range of dates in outdoor pots and in field plantings to study the relationship of phyllochron to the daylength and mean air temperature at seedling emergence. Both cultivars had a nearly constant phyllochron for a given planting in both pot and field plantings until 600 cumulated degree-days (CDD), which was about the time of double ridge formation. Phyllochron values were different, however, for the different planting dates. At about 600 CDD the phyllochron increased in 18 of 20 cultivar-planting date combinations. Fifty to 60% of the variation in phyllochron prior to double ridge formation could be normalized by either the thermo/photo ratio at seedling emergency (mean temperature to photoperiod) or by the rate of change of photoperiod. These two methods have been suggested previously to normalize phyllochron for differences due to different planting dates. After 600 CDD the phyllochron was not related to thermo/photo ratio, the rate of change of photoperiod, maximum or minimum temperatures, photoperiod or its inverse, or the intensity of solar radiation. Thus, use of a constant value for phyllochron in dynamic crop models of wheat leaf development is not appropriate for all circumstances.</t>
  </si>
  <si>
    <t>10.2134/agronj1991.00021962008300020027x</t>
  </si>
  <si>
    <t>Cappai, MG; Lunesu, MGA; Accioni, F; Liscia, M; Pusceddu, M; Burrai, L; Nieddu, M; Dimauro, C; Boatto, G; Pinna, W</t>
  </si>
  <si>
    <t>Blood serum retinol levels in Asinara white donkeys reflect albinism-induced metabolic adaptation to photoperiod at Mediterranean latitudes</t>
  </si>
  <si>
    <t>ECOLOGY AND EVOLUTION</t>
  </si>
  <si>
    <t>Previous works on albinism form of Asinara white donkeys (Equus asinus) identified the mutation leading to the peculiar phenotype spread to all specimens of the breed. Inbreeding naturally occurred under geographic isolation, on Asinara Island, in the Mediterranean Sea. Albino individuals can be more susceptible to develop health problems when exposed to natural sun radiation. Alternative metabolic pathways involved in photoprotection were explored in this trial. Nutrition-related metabolites are believed to contribute to the conservation of Asinara donkeys, in which melanin, guaranteeing photoprotection, is lacking. Biochemical profiles with particular focus on blood serum beta-carotene and retinol levels were monitored. Identical natural grazing conditions for both Asinara (albino) and Sardo (pigmented) donkey breeds were assured on same natural pastures throughout the experimental period. A comparative metabolic screening, with emphasis on circulating retinol and nutrient-related metabolites between the two breeds, was carried out over one year. Potential intra-and interspecimen fluctuations of metabolites involved in photoprotection were monitored, both during negative and positive photoperiods. Differences (p=.064) between blood serum concentrations of retinol from Asinara versus Sardo breed donkeys (0.630 vs. 0.490 mu g/ml, respectively) were found. Retinol levels of blood serum turned out to be similar in the two groups (0.523 vs. 0.493 mu g/ml, respectively, p=.051) during the negative photoperiod, but markedly differed during the positive one (0.738 vs. 0.486, respectively, p=.016). Blood serum beta-carotene levels displayed to be constantly around the limit of sensitivity in all animals of both breeds. Variations in blood serum concentrations of retinol in Asinara white donkeys can reflect the need to cope with seasonal exposure to daylight at Mediterranean latitudes, as an alternative to the lack of melanin. These results may suggest that a pulsed mobilization of retinol from body stores occurs to increase circulating levels during positive photoperiod.</t>
  </si>
  <si>
    <t>10.1002/ece3.2613</t>
  </si>
  <si>
    <t>Caprioli, M; Ambrosini, R; Boncoraglio, G; Gatti, E; Romano, A; Romano, M; Rubolini, D; Gianfranceschi, L; Saino, N</t>
  </si>
  <si>
    <t>Clock Gene Variation Is Associated with Breeding Phenology and Maybe under Directional Selection in the Migratory Barn Swallow</t>
  </si>
  <si>
    <t>PLOS ONE</t>
  </si>
  <si>
    <t>Background: In diverse taxa, photoperiodic responses that cause seasonal physiological and behavioural shifts are controlled by genes, including the vertebrate Clock orthologues, that encode for circadian oscillator mechanisms. While the genetic network behind circadian rhythms is well described, relatively few reports exist of the phenological consequences of and selection on Clock genes in the wild. Here, we investigated variation in breeding phenology in relation to Clock genetic diversity in a long-distance migratory bird, the barn swallow (Hirundo rustica). Methodology/Principal Findings: In a sample of 922 adult barn swallows from a single population breeding in Italy we found one very common (Q(7)) and three rare (Q(5), Q(6), Q(8)) length variants of a functionally significant polyglutamine repeat. Rare (2.9%) Q(7)/Q(8) heterozygous females, but not males, bred significantly later than common (91.5%) Q(7)/Q(7) females, consistent with the expectation that 'long' alleles cause late breeding, as observed in a resident population of another bird species. Because breeding date depends on arrival date from migration, present results suggest that the association between breeding date and Clock might be mediated by migration phenology. In addition, fecundity selection appears to be operating against Q(7)/Q(8) because late migrating/breeding swallows have fewer clutches per season, and late breeding has additional negative selection effects via reduced offspring longevity. Genotype frequencies varied marginally non-significantly with age, as Q(7)/Q(8) frequency showed a 4-fold reduction in old individuals. This result suggests negative viability selection against Q(7)/Q(8), possibly mediated by costs of late breeding. Conclusions/Significance: This is the first study of migratory birds showing an association between breeding phenology and Clock genotype and suggesting that negative selection occurs on a phenologically deviant genotype. Low polymorphism at Clock may constrain microevolutionary phenological response to changing climate, and may thus contribute to the decline of barn swallow populations.</t>
  </si>
  <si>
    <t>10.1371/journal.pone.0035140</t>
  </si>
  <si>
    <t>Caputo, V; Giovannotti, M; Splendiani, A</t>
  </si>
  <si>
    <t>Pattern of gonad maturation in a highly stocked population of brown trout (Salmo trutta L., 1758) from Central Italy</t>
  </si>
  <si>
    <t>ITALIAN JOURNAL OF ZOOLOGY</t>
  </si>
  <si>
    <t>This study deals with the gonadal development and breeding season of a brown trout population in the river Metauro (Central Italy), a typical Apennine river with a short course and a highly unpredictable water flow. The results obtained showed that most individuals spawn between November and January, with a peak in December. This trend is similar to that observed in populations from Central Europe, but differs considerably from other populations at similar latitudes, which show a spawning peak between February and March. As brown trout in the river Metauro are heavily stocked with farmed strains of Atlantic origin, it is likely that in this population the reproductive characteristics have changed according to the pattern of North European populations. On the other hand, the unusual presence of mature trout in June could be the result of stocking with farmed individuals whose reproductive characteristics have been modified by breeders.</t>
  </si>
  <si>
    <t>10.1080/11250000802589576</t>
  </si>
  <si>
    <t>CARBERRY, PS; MUCHOW, RC; HAMMER, GL</t>
  </si>
  <si>
    <t>MODELING GENOTYPIC AND ENVIRONMENTAL-CONTROL OF LEAF-AREA DYNAMICS IN GRAIN-SORGHUM .2. INDIVIDUAL LEAF LEVEL</t>
  </si>
  <si>
    <t>Development of leaf area on tiller axes of grain sorghum (Sorghum bicolor (L.) Moench) has previously either been ignored or treated with over-simplifications in crop simulation models. This paper describes a framework to simulate total leaf area of tillering sorghums based on the prediction of the appearance and expansion of individual leaves. Data were collated from experiments on grain sorghum hybrids grown at locations ranging in latitude from 39-degrees-11'N to 27-degrees-33'S. A leaf area model was developed which simulated axes within plants independently, such that the production and expansion of individual leaves were simulated on the main culm and each developing tiller. The model simulates total leaf area per plant (TPLA) (without losses due to senescence) using functions to predict: (i) the appearance of successive axes on plants as a function of thermal time from emergence; (ii) a constant rate of mature leaf production per axis per unit of thermal time; (iii) the profile of mature leaf areas for leaves on each axis as a function of total number of leaves produced per axis; and (iv) the leaf area contribution of immature leaves at any time as equivalent to that for a constant number of mature leaves. For seven sorghum hybrids grown at three locations, a general model simulated TPLA over time, accounting for 90% of observed variation with a root mean square deviation of 905 cm2 for observed values of TPLA ranging from 161 cm2 to 10584 cm2.</t>
  </si>
  <si>
    <t>10.1016/0378-4290(93)90088-5</t>
  </si>
  <si>
    <t>CARBERRY, PS; MUCHOW, RC; WILLIAMS, R; STURTZ, JD; MCCOWN, RL</t>
  </si>
  <si>
    <t>A SIMULATION-MODEL OF KENAF FOR ASSISTING FIBER INDUSTRY PLANNING IN NORTHERN AUSTRALIA .1. GENERAL INTRODUCTION AND PHENOLOGICAL MODEL</t>
  </si>
  <si>
    <t>AUSTRALIAN JOURNAL OF AGRICULTURAL RESEARCH</t>
  </si>
  <si>
    <t>The feasibility of utilizing kenaf (Hibiscus cannabinus L.) as a fibre crop and potential source of paper pulp is being investigated. This paper is the first in a series which develops and validates a simulation model of kenaf, and applies it to assessing the potential for dryland production in regions of tropical Australia. The duration from sowing to flowering is an important determinant of fibre yield in kenaf. Accordingly, the effect of temperature and photoperiod on the phenology of kenaf was examined. Data were collated from sowing-date experiments on kenaf cultivars Guatemala 4 and Everglades 71 at six locations in tropical Australia, ranging in latitude from 12-degrees-54'S. to 19-degrees-32'S. Data from one site, Kununurra, W.A. (15-degrees-39'S.), was used to develop a model which described the duration from sowing to flowering in kenaf based on four stages: (1) sowing to emergence; (2) emergence to the end of the basic vegetative phase (BVP); (3) a photoperiod-induced phase (PIP) which ends at floral initiation, and (4) a flower development phase (FDP). Both kenaf cultivars responded as qualitative short-day plants where flowering did not occur above a critical photoperiod of 12.9 h. Assuming a base photoperiod of 12.0 h, the thermal time required to complete the BVP for the two cultivars was similar. However, photoperiod sensitivity during PIP, and the thermal time required for FDP, were greater for Guatemala 4 than for Everglades 71. Validation of the model against independently observed data for both cultivars at other sites resulted in close predictions in the thermal time required for flowering. This phenological model for kenaf can be used to assess the effect of sowing date on phenology at different locations in tropical environments, and is a key component of a crop growth simulation model to assess the environmental constraints to productivity in these regions.</t>
  </si>
  <si>
    <t>10.1071/AR9921501</t>
  </si>
  <si>
    <t>Carcangiu, V; Vacca, GM; Mura, MC; Dettori, ML; Pazzola, M; Luridiana, S; Bini, PP</t>
  </si>
  <si>
    <t>Relationship between MTNR1A melatonin receptor gene polymorphism and seasonal reproduction in different goat breeds</t>
  </si>
  <si>
    <t>The reproductive activity of goats bred in temperate latitude follow a seasonal pattern, influenced by annual variation in day length. Daily variation in pineal mealtonin secretion is the neuroendocrine signal recognized by animals through the link between this hormone and melatonin receptor la (MTNR1A). A total of 345 goats of different breeds (225 Sarda, 30 Saanen, 30 Chamois Coloured, 30 Maltese and 30 Nubian) with a kidding period in October-December of January-March were analysed to verify if a link exists between the structure of the receptor gene and reproductive activity. The main part of exon II of MTNR1A gene was amplified by PCR and then digested with MnII and RsaI to prove the presence of restriction sites. Sequencing of 20 cloned samples and 20 purified samples permitted comparison with previously published sequences. No polymorphism was found using MnII enzyme, as all 345 samples showed the cleavage site in position 605 and all the goats were MM genotype. However, using RsaI enzyme, some Sarda goats, showed a polymorphic site in position 53. Nine Sarda and the other breeds, presented the cleavage site in both the alleles and were thus R/R genotype. No r/r genotype was found in any of the breeds. In Sarda goats the allelic frequency was 0.98 for R allele and 0.02 for r allele; genotypic frequency was 96.00% for R/R genotype and 4.00% for R/r genotype. A strong link emerged from statistical analysis (P &lt; 0.001) between R/r genotype and reproductive activity, which was strongly influenced by photoperiod. Sequencing indicated six nucleotide changes that did not induce any amino acid change. Data showed that polymorphism was present and that it influences reproductive activity only in the Sarda breed. (C) 2007 Elsevier B.V. All rights reserved.</t>
  </si>
  <si>
    <t>10.1016/j.anireprosci.2007.12.014</t>
  </si>
  <si>
    <t>Caro, SP; Lambrechts, MM; Balthazart, J; Perret, P</t>
  </si>
  <si>
    <t>Non-photoperiodic factors and timing of breeding in blue tits: Impact of environmental and social influences in semi-natural conditions</t>
  </si>
  <si>
    <t>BEHAVIOURAL PROCESSES</t>
  </si>
  <si>
    <t>The seasonal development of life-history traits is influenced by many environmental factors. The impact of photoperiodic and non-photoperiodic factors on nest building and egg laying has been rarely investigated in non-domesticated avian species for which long term field data sets are available. Former investigations showed that blue tits originating from geographically close populations in the Mediterranean region do not respond in the same way to photoperiodic factors in semi-natural outdoor conditions. Here we show experimentally that nest building and onset of egg laying in captive blue tits is also proximately influenced by non-photoperiodic factors, including aspects related to aviary characteristics and social interactions between birds of the two sexes originating from different local Mediterranean study populations. In two successive experiments, we show that (1) increasing the volume of the aviary advanced the egg laying period of one specific population by almost I month, and (2) crossing pairs of birds from different origins strongly reduced the nest building and egg laying behaviours. These results indicate that obtaining biologically relevant breeding results in captivity with wild birds requires the control and experimental manipulation of a wide array of complex environmental cues. (c) 2007 Elsevier B.V All rights reserved.</t>
  </si>
  <si>
    <t>10.1016/j.beproc.2007.02.011</t>
  </si>
  <si>
    <t>Carpentieri-Pipolo, V; de Almeida, LA; Kiihl, RAD; Pagliosa, ES</t>
  </si>
  <si>
    <t>Inheritance of late flowering in natural variants of soybean cultivars under short-day conditions</t>
  </si>
  <si>
    <t>PESQUISA AGROPECUARIA BRASILEIRA</t>
  </si>
  <si>
    <t>The objective of this work was to determine the inheritance of the long juvenile period trait in natural variants of the Doko, BR 9 (Savana), Davis, Embrapa 1 (IAS 5RC), and BR 16 soybean cultivars. Complete diallel crosses were made between the Doko and BR 16 cultivars and their variants. A 3:1 segregation ratio was observed in the F-2 populations of the 'Doko' x Doko-18T, 'Doko' x Doko-Milionaria, 'Davis' x Sao Carlos, and 'BR 9 (Savana)' x MABR92-836 (Savanao) crosses, indicating that the long juvenile period trait is controlled by a pair of recessive genes. The difference in late flowering between the Doko cultivar and both of its variants was caused by a recessive spontaneous mutation at the same genetic locus. However, the variants Doko-18T and Doko-Milionaria are identical mutants that share a pair of genes that control the long juvenile period under short-day conditions. These mutants can be used in breeding programs to develop cultivars adapted to low-latitude tropical regions.</t>
  </si>
  <si>
    <t>10.1590/S0100-204X2014001000006</t>
  </si>
  <si>
    <t>Carrillo, E; Meza-Herrera, CA; Veliz, FG</t>
  </si>
  <si>
    <t>Reproductive seasonality of young French-Alpine goat bucks adapted to subtropical conditions in Mexico</t>
  </si>
  <si>
    <t>REVISTA MEXICANA DE CIENCIAS PECUARIAS</t>
  </si>
  <si>
    <t>Limited data is available on reproductive seasonality in French Alpine goat bucks raised under intensive conditions in northern Mexico, at subtropical latitude (26 degrees N). A study was done of eleven young French Alpine bucks subject to natural, regional photoperiod variations (13:41 h/light at summer solstice; 10:19 h/light at winter solstice). Animals were fed alfalfa hay (17% CP) ad libitum and a commercial supplement (14% CP) at 200 g animal(-1) day(-1) during the experimental period (December to September). Sperm motility increased (P&lt;0.05) from 1.5 units from January to May to 2.5 units from July to September. Sperm viability also increased, from 25 % in January to May to 40 % in July to September. Ejaculate volume was 0.1 +/- 0.03 ml ejaculate(-1) from January to July, lower (P&lt;0.05) than the 0.5 +/- 0.04 ml ejaculate(-1) recorded in August, September and December. Latency to ejaculate in an artificial vagina decreased (P&lt;0.05) from 102 +/- 7 sec in December to July, to 52 +/- 1 sec in August and September. The studied French Alpine bucks exhibited seasonality in semen quality characteristics, body and testicular variables and sexual response, with generally lower variable values and less sexual activity from January to July followed by increased values and activity.</t>
  </si>
  <si>
    <t>Carrillo, J; Gonzalez-Davila, E</t>
  </si>
  <si>
    <t>Geo-environmental influences on breeding parameters of the Eurasian Kestrel (Falco tinnunculus) in the Western Palaearctic</t>
  </si>
  <si>
    <t>ORNIS FENNICA</t>
  </si>
  <si>
    <t>Geographic location largely determines environmental factors such as photoperiod and primary productivity. Breeding effort in birds may reflect different responses to these geographic-related conditions. We studied geographic variation in mean laying date (LD) and mean clutch size (CS) of the Eurasian Kestrel (Falco tinnunculus) in relation to photoperiod, seasonality of resources, temperature and rainfall during the previous winter and breeding season. We assumed that actual evapotranspiration (AE) varies in direct proportion to primary plant production and food resources. Using published data on 23 Western Palaearctic regions (28-65 degrees N) we found that variation in LD was related to photoperiod. Also, Kestrels bred earlier where winter and spring temperatures were higher, spring rainfall was lower and winter AE was higher. The variables that most affected CS were nest type (box/natural), winter AE and spring temperature. CS was directly related to the ratio between spring and winter AE. Moreover, CS was unrelated with spring AE but inversely related to winter A E. The effect of scarce resources (low AE) during the previous winter on CS supports Ashmole's hypothesis (Ashmole 1961). The data available are not sufficient to verify the influence of density of breeding adults on CS.</t>
  </si>
  <si>
    <t>Carter, TE; Hymowitz, T; Nelson, RL</t>
  </si>
  <si>
    <t>Biogeography, local adaptation, vavilov, and genetic diversity in soybean</t>
  </si>
  <si>
    <t>BIOLOGICAL RESOURCES AND MIGRATION</t>
  </si>
  <si>
    <t>It is the purpose of this paper to illustrate the impact of geography, climate, and humankind in shaping the present-day genetic diversity in soybean [Glycine max (L.) Merr.]. Examination of soybean germplasm collections around the globe reveals that an enormous phenotypic range in genetic traits exists in soybean, which is well beyond the phenotypic range observed in the wild progenitor (Glycine soja Seib. et Zucc.). Maturity date, seed coat color, plant height, seed size, and seed yield are noted examples of traits which have a wider phenotypic range in G. max than in the wild G. soja. The diversity found in domesticated soybean is the result of over 3,000 years of cultivation in which Chinese farmers selected more than 20,000 landraces (defined as cultivars that predate scientific breeding). The extensive range in phenotype embodied in landraces today is the result of the slow spread of soybean throughout geographically diverse Asia (China first, then Korea and Japan), the continual occurrence of natural mutations in the crop, and both conscious and unconscious selection for local adaptation. The more recent spread of soybean out of Asia in the past 250 years, coupled with modem breeding efforts of the past 70, has intensified and globalized the process of local adaptation and increased the phenotypic range in soybean beyond that of landraces. The increased range in phenotype for modem cultivars includes increases in seed yield, elevation of seed protein/oil concentration, and development, only within the past 20 years, of commercial cultivars that are sufficiently tall and adapted to be grown profitably near the equator. The phenotypic range and distribution observed in modem cultivars and antecedent landraces have clear biogeographical interpretations which relate primarily to genetic alteration of photoperiod response (a prerequisite to adaptation to diverse latitudes) and tolerance to climate extremes. Although the phenotypic range in genetic traits has been expanded in modem soybean through global dispersal and genetic recombination, it is perhaps surprising that that these factors have not had a corresponding positive impact on genetic diversity of modem breeding programs outide of China.. Genetic diveresity in breeding programs is important as a concept, because it is a measure of the potential of a country to develop new and substantially improved cultivars. For the purposes of this paper, genetic diversity in breeding programs is defined, as genetic variation among cultivars found within a particular country or country subregion. Empirical analysis of DNA marker and pedigree diversity in modem cultivars indicates that diversity is greatest in cultivars developed in China, less in Japan and least in North America. Phenotypic analysis of modem Chinese and North American cultivars follows the same pattern of diversity. Pedigree analyses of Latin American breeding programs, although incomplete, show that these programs are derived primarily from a subset of North American breeding stock and are, thus, likely to be less diverse than the North American breeding program. Decreased diversity of cultivars outside of China was also correlated with a reduction in the number of founding stock used to establish the breeding programs from which the cultivars arose. Although conscious breeding choices, the high economic costs of breeding, and historical factors can be used to explain the reduced diversity in breeding programs outside of China vs. within, it is important to note that these results, obtained from modem breeding programs, are consistent with (1) Vavilov's principle of crop domestication, which states that genetic diversity will be greatest at the center of domestication (China in the case of soybean), and (2) the concept of Darwinian genetic drift which can be used to infer that genetic relatedness or uniformity will increase within breeding populations that are derived from relatively few founding members. A precaution gleaned from the observed trend in diversity is that all soybean breeding programs outside China, regardless of the phenotypic superiority of their genetic breeding materials, should be examined to determine the adequacy of genetic diversity. The impact of the transgenic glyphosate resistance on genetic diversity in soybean is assessed briefly.</t>
  </si>
  <si>
    <t>Casas, AM; Djemel, A; Ciudad, FJ; Yahiaoui, S; Ponce, LJ; Contreras-Moreira, B; Gracia, MP; Lasa, JM; Igartua, E</t>
  </si>
  <si>
    <t>HvFT1 (VrnH3) drives latitudinal adaptation in Spanish barleys</t>
  </si>
  <si>
    <t>In barley, three genes are responsible for the vernalization requirement: VrnH1, VrnH2 and VrnH3. The winter growth habit of barley requires the presence of a recessive VrnH1 allele, together with an active VrnH2 allele. The candidate for VrnH3 (HvFT1) has been recently identified, with evidences pointing at a central role in the integration of the vernalization and photoperiod pathways. Functional polymorphisms have been proposed, but experimental evidence of their role on agronomic performance and adaptation is needed. We examined allelic variation at the promoter and intron 1 of the HvFT1 gene in a landrace collection of barley, finding a high diversity level, with its geographic distribution correlated with latitude. Focusing on genotypes with winter alleles in VrnH1 and VrnH2, an association analysis of the four main HvFT1 haplotypes found in the landrace collection detected differences in time to flowering. Landraces with the intron 1 TC allele, prevalent in the south, flowered 6-7 days earlier than those with the AG allele, under natural conditions. These results were validated in an independent F(2) population. In both data sets, the effect found was similar, but in opposite direction to that described in literature. The polymorphism reported at intron 1 contributes to variation in flowering time under field conditions. We have found that polymorphisms at the promoter also contribute to the effect of the gene on flowering time under field and controlled conditions. The variety of HvFT1 alleles described constitutes an allelic series that may have been a factor in agro-ecological adaptation of barley.</t>
  </si>
  <si>
    <t>10.1007/s00122-011-1531-x</t>
  </si>
  <si>
    <t>Casler, MD</t>
  </si>
  <si>
    <t>Ecotypic variation among switchgrass populations from the northern USA</t>
  </si>
  <si>
    <t>Switchgrass (Panicum virgatum L.) is a widely adapted warm-season perennial that has considerable potential as a biofuel crop. Broad species adaptation, natural selection, and photoperiodism have combined to create considerable ecotypic differentiation in switchgrass. The objective of this study was to characterize phenotypic variability among switchgrass ecotypes collected from prairie remnants in the northern USA. Thirty-eight switchgrass collections from 33 prairie-remnant sites and 11 switchgrass cultivars were evaluated for 2 yr at two locations (Arlington and Marshfield, WI) for nine variables: biomass yield, survival, dry matter, lodging, maturity, plant height, holocellullose, lignin, and ash. Autocorrelations, measuring spatial variation, and correlations between phenotypic distances and geographic distances were all nonsignificant. A small amount of variation for maturity, lodging, holocellulose, lignin, and ash could be attributed to latitude and/or longitude of the collection site. Populations from several of the westernmost collection sites clustered with cultivars from the Great Plains, suggesting an ecological basis for some of the phenotypic variation observed. However, there was a considerable amount of phenotypic variability between populations from collection sites in close proximity to each other. Hardiness zones (defined largely by temperature extremes) and ecoregions (defined largely by soil type and historic vegetation) partly define the phenotypic characteristics for many switchgrass populations collected from prairie remnants. Most switchgrass populations can be utilized for conservation and restoration projects throughout a combined ecoregion and hardiness zone without undue concern over contaminating, diluting, or swamping the local switchgrass gene pool.</t>
  </si>
  <si>
    <t>10.2135/cropsci2005.0388</t>
  </si>
  <si>
    <t>Cave, RL; Birch, CJ; Hammer, GL; Erwin, JE; Johnston, ME</t>
  </si>
  <si>
    <t>Juvenility and flowering of Brunonia australis (Goodeniaceae) and Calandrinia sp (Portulacaceae) in relation to vernalization and daylength</t>
  </si>
  <si>
    <t>Background and Aims The time at which plants are transferred to floral inductive conditions affects the onset of flowering and plant morphology, due to juvenility. Plants of Brunonia australis and Calandrinia sp. were used to investigate whether Australian native ephemeral species show a distinct juvenile phase that can be extended to increase vegetative growth and flowering. Methods The juvenile phase was quantified by transferring seedlings from less inductive (short day and 30/20 degrees C) to inductive (vernalization or long day) conditions at six different plant ages ranging from 4 to 35 d after seed germination. An increase in days to first visible floral bud and leaf number were used to signify the and of juvenility. Key Results Brunonia australis was receptive to floral inductive long day conditions about 18-22 d after seed germination, whereas plants aged 4-35 d appeared vernalization sensitive. Overall, transferring plants of B. australis from short to long day conditions reduced the time to anthesis compared with vernalization or constant short day conditions. Calandrinia sp. showed a facultative requirement for vernalization and an insensitive phase was not detected. Floral bud and branch production increased favourably as plant age at time of transfer to inductive conditions increased. Younger plants showed the shortest crop production time. Conclusions Both species can perceive the vernalization floral stimulus from a very young age, whereas the photoperiodic stimulus is perceived by B. australis after a period of vegetative growth. However, extending the juvenile phase can promote foliage development and enhance flower production of both species.</t>
  </si>
  <si>
    <t>10.1093/aob/mcr116</t>
  </si>
  <si>
    <t>Cebulj-Kadunc, N; Skibin, A; Jenko, Z</t>
  </si>
  <si>
    <t>Annual reproductive activity of ewes from Jezersko-Solchava, Bovec and Istrian breeds under variable field conditions</t>
  </si>
  <si>
    <t>The aim of this study was to establish the time course of the annual reproductive cycle in ewes of the Jezersko-Solchava, Bovec and Istrian breeds (n = 24, 8 of each breed) with various production features in the sub-Mediterranean region under field conditions. The ewes were followed over a period of 2.5 years, starting at the age of 3 months. Serum progesterone concentrations used for the evaluation of ovarian activity were measured twice monthly with a 10-day interval. The studied ewes displayed a general pattern of annual reproductive activity known for sheep breeds of moderate latitudes, correlating negatively with photoperiod (P &lt; 0.0001), but some differences were observed between them regarding puberty onset and the resumption of ovarian activity after lambing. In the Jezersko-Solchava and Bovec breeds, puberty started in the first autumn after their birth, at the average ages of 7.7 +/- 1.4 and 8.5 +/- 11.5 months, respectively. The majority of the Istrian ewes entered puberty in the following autumn, at the age of 18 months, confirming the late sexual maturity of this breed. Ovarian activity continued until the early spring, lasting on average 3.9 +/- 0.6 moths in Jezersko-Solchava, 4.0 +/- 1 0.6 months in Bovec and 3.7 +/- 0.6 months in Istrian ewes. Breeding season in mature Jezersko-Solchava and Bovec ewes started in early autumn and ended rapidly with pregnancies in all studied ewes of these breeds. Spring lambing in mature Jezersko-Solchava ewes was followed by the resumption of ovarian activity in June 2011, indicating an early timing of the breeding season in this sheep breed. Pregnancies in Jezersko-Solchava ewes were confirmed from August 2011 on with a 100% pregnancy rate in October 2011. Ovarian activity was detected in August 2011 in 75% of the Bovec ewes and 100% of the Istrian ewes. In November 2011, all of the Bovec ewes were pregnant, while in Istrian ewes, pregnancy rate only reached 75%. Our results indicate important differences in the patterns of annual reproductive activity in various native sheep breeds that are bred under identical environmental and geographical conditions. (C) 2017 Elsevier B.V. All rights reserved.</t>
  </si>
  <si>
    <t>10.1016/j.smallrumres.2017.02.011</t>
  </si>
  <si>
    <t>Cebulj-Kadunc, N; Skibin, A; Kosec, M</t>
  </si>
  <si>
    <t>Long-term leptin fluctuations in female donkeys</t>
  </si>
  <si>
    <t>EQUINE VETERINARY JOURNAL</t>
  </si>
  <si>
    <t>Reasons for performing studyThe interest in donkeys is growing due to their integration in the systems of ecological farming, among other reasons. ObjectivesDue to limited reports on leptin concentrations in donkeys, the aim of the present study was to examine age-dependent and seasonal changes in the circulating leptin concentration in female donkeys (jennies) and thus contribute to knowledge about the physiological characteristics of this species. Study designProspective longitudinal study. MethodsThe study was performed over a year (September 2008 to September 2009) on 20 yearling and young adult (pregnant, lactating or barren) jennies aged 1-5 years at the onset of the study; the animals were kept on pasture from May to September and stabled for the rest of the year. Blood samples were taken monthly and analysed for serum leptin concentrations by a commercial radioimmunoassay kit. ResultsCirculating leptin concentrations in studied jennies were lower than those reported for donkeys and horses. Despite the tendency for lower values in yearling vs. young adult jennies, the age range of the examined animals was insufficient to confirm any age-related leptin variations. Significant seasonal leptin fluctuations with peak levels in late spring and the lowest levels in autumn months, correlated with photoperiod, were detected in yearling, barren as well as pregnant jennies. Therefore, it was impossible to identify any effects of gestation or lactation on leptin concentrations of jennies. ConclusionsThe results of this study cannot be used as evidence of a causal relationship between the photoperiod and seasonal circulating leptin fluctuations in donkeys, but could reflect changes induced by various external or internal factors enabling adaptations of grazing animals in variable submediterranean environments.</t>
  </si>
  <si>
    <t>10.1111/evj.12365</t>
  </si>
  <si>
    <t>Cera, JC; Streck, NA; Yang, HS; Zanon, AJ; de Paula, GM; Lago, I</t>
  </si>
  <si>
    <t>Extending the evaluation of the SoySim model to soybean cultivars with high maturation groups</t>
  </si>
  <si>
    <t>SoySim is a dynamic process-based model for soybean that requires fewer genotype-specific parameters compared to other soybean models such as the CROPGRO-Soybean model. The SoySim model was originally developed and evaluated using cultivars with maturity group (MG) ratings from 0.8 to 4.2 in temperate climate and mid latitudes. The objective of this study was to evaluate the SoySim model for simulating growth, development and yield of soybean cultivars with MG greater than 4.2 grown in the subtropics of Southern Brazil. The range of maturity groups used in this study was from 4.8 to 8.2, including indeterminate and semi-determinate soybean cultivars. Data for model evaluation were from well-managed twelve field experiments across the Rio Grande do Sul State, including on-farm experiments, during five growing seasons (2010/2011-2014/2015), with sowing dates before, during and after the recommended period, and yield ranging from 1.5 to 5.9 Mg ha(-1). The errors in the prediction of final node number, R-stages, LAI and seed yield were high mainly for soybean cultivars with maturation group greater than 6, indicating weaknesses of the model in simulating growth and development of cultivars in environment outside the range where the model was calibrated. We conclude that there is a need to review parameters and relationships in the SoySim model to better describe the effect of environment factors, such as temperature and photoperiod, on growth and development of soybean cultivars with maturity group greater than 6, typically used in the tropics and subtropics. (C) 2016 Elsevier B.V. All rights reserved.</t>
  </si>
  <si>
    <t>10.1016/j.fcr.2016.11.006</t>
  </si>
  <si>
    <t>Cerna, C; Porras, A; Valencia, MJ; Perera, G; Zarco, L</t>
  </si>
  <si>
    <t>Effect of an inverse subtropical (19 degrees 13 ' N) photoperiod on ovarian activity, melatonin and prolactin secretion in Pelibuey ewes</t>
  </si>
  <si>
    <t>Twenty-one Pelibuey ewes were used from December 21, 1996 to December 21, 1998. Fourteen of them had never been exposed to artificial photoperiod, and they were maintained on natural photoperiod until March 21, 1997, when they were assigned to natural photoperiod (control group, n = 8) or to inverse photoperiod (n = 6). The other seven animals had been kept on a long photoperiod (16L:8D) from October 21, 1996 to December 21, 1996, when they entered the present study and were subjected to a gradual decrease in photoperiod, so that they reached an equinox photoperiod (12L:12 D) on March 21, 1997. At that time, they were assigned to natural photoperiod (n = 3) or to inverse photoperiod (n = 4). Blood samples for progesterone determination were taken twice a week from all the animals. During the second year of the study, prolactin was measured in the samples from five animals in inverse photoperiod and from five control ewes. Hourly samples were obtained to determine the 24-h melatonin profile of five animals from each group on September 21, 1997, December 21, 1997, March 21, 1997, and June 21, 1997. Exposure to inverse photoperiod resulted in a gradual shift on the annual reproductive cycle, so that the second ovulatory season was advanced by 5 months in the ewes kept on inverse photoperiod as compared to the control ewes (P &lt; 0.05). There were wide variations in the dates for the onset and the end of the ovulatory season within the inverse photoperiod groups, and three animals in this groups maintained ovulatory activity for at least 18 consecutive months. The duration of melatonin secretion was directly related to the length of the dark period (P ( 0.05), and this response was not affected by the calendar date. Prolactin concentrations were directly related to daylength, however, they were also affected by calendar date, being lower in the inverse group as compared to the corresponding time of the annual photoperiodic cycle of ewes on natural photoperiod. It is concluded that reproductive activity, melatonin secretion and prolactin secretion of Pelibuey ewes respond to the small variations in photoperiod that are present at 19 degrees 13'N, and that under natural conditions, photoperiod appears to be the main regulator of ovarian activity at this latitude. However, other factors such as temperature or humidity may act as modulators, and their relative importance could increase at more equatorial latitudes. (C) 2000 Elsevier Science B.V. All rights reserved.</t>
  </si>
  <si>
    <t>10.1016/S0378-4320(00)00127-5</t>
  </si>
  <si>
    <t>Ceusters, J; Borland, AM; Ceusters, N; Verdoodt, V; Godts, C; De Proft, MP</t>
  </si>
  <si>
    <t>Seasonal influences on carbohydrate metabolism in the CAM bromeliad Aechmea 'Maya': consequences for carbohydrate partitioning and growth</t>
  </si>
  <si>
    <t>Photosynthetic plasticity in response to a range of environmental factors that include [CO(2)], water availability, light intensity and temperature, is ubiquitous among plants with crassulacean acid metabolism (CAM). The present study examined how seasonal changes in light availability, as experienced by greenhouse CAM crops in northern latitude regions, influence diel carboxylation patterns and impact on carbon gain and seasonal accumulation of biomass. In the CAM bromeliad Aechmea 'Maya' integrated measurements of leaf gas exchange, diel metabolite dynamics (e.g. malate, soluble sugars and starch) and biomass accumulation were made four times a year, i.e. in winter, spring, summer and autumn. During the brighter seasons (spring and summer) daytime Phases II and IV were dominated by C(4) carboxylation, whilst the higher diurnal uptake in the autumn and winter was characterized by equal contributions of both Rubisco and PEPC. As a consequence, net CO(2) uptake showed a significant depression at the end of the day in the darker months when supplementary illumination was turned off. Remarkable seasonal consistency was found in the amount of storage reserves available for nocturnal carboxylation, a consequence of predominantly daytime export of carbohydrate in spring and summer whilst nocturnal export was the major sink for carbohydrate in autumn and winter. Throughout the different seasons Aechmea 'Maya' showed considerable plasticity in the timing and magnitude of C(3) and C(4) carboxylation processes over the diel cycle. Under low PPFD (i.e. winter and autumn) it appears that there was a constraint on the amount of carbohydrate exported during the day in order to maintain a consistent pool of transient carbohydrate reserves. This gave remarkable seasonal consistency in the amount of storage reserves available at night, thereby optimizing biomass gain throughout the year. The data have important practical consequences for horticultural productivity of CAM plants and suggest a scenario for reconciling carbohydrate partitioning between competing sinks of nocturnal acidification and export for growth.</t>
  </si>
  <si>
    <t>10.1093/aob/mcp275</t>
  </si>
  <si>
    <t>Chacur, MGM; Mizusaki, KT; Gabriel, LRA; Oba, E; Ramos, AA</t>
  </si>
  <si>
    <t>Seasonal Effects on Semen and Testosterone in Zebu and Taurine Bulls</t>
  </si>
  <si>
    <t>ACTA SCIENTIAE VETERINARIAE</t>
  </si>
  <si>
    <t>Background: In Brazil, a higher percentage of abnormal sperm after high temperature and relative humidity observed a higher semen volume in the rainy. The semen quality may be significantly affected by environment, by fluctuations in temperature, humidity and photoperiod. The objective of this study was to evaluate the seasons influence (spring, summer, autumn and winter) on semen characteristics and testosterone levels in Nellore and Simmental bulls raised on field. Materials, Methods &amp; Results: The city of Presidente Prudente-SP-Brazil, where the experiment was realize, presents latitude 21 degrees 29'50 '' S, longitude 49 degrees 14'2 '' W and altitude of 475 meters. In 2008/2009, the climatic factors measured for Spring - SP; Summer - SU; Autumn - A and the Winter - W were: average temperature (SP - 25.9; SU - 26.6; A - 21.9 and W - 21.1 degrees C), stroke (SP - 400.9; SU - 464.0; A - 721.3 and W - 142.6 hours), cumulative rainfall (SP - 291.8; SU - 925,0; A - 273.0; and W - 191.8 mm) and average relative humidity (SP - 65.9; SU - 71.7; A - 70.1 and W - 66.7%). Five Nellore and five Simmental bulls with 48-72 months old, extensively managed were evaluated for sexual soundness using physical and morphological characteristics of semen and testosterone serum levels. Sixteen semen samples by automatic electroejaculation were carried out in each of 10 bulls, totaling 160 samples. The experiment was conducted from September to August and made four harvests in each of the four seasons. The analysis of testosterone concentration (ng/dL) were performed with commercial kits and quantification of the hormone made by radioimmunoassay (RIA) totalizing eight replicates per bull, 2 per season, totalizing 80 samples. Data on characteristics of semen and testosterone evaluation were subjected to analysis of variance, considering the study as a factorial experiment, and the differences between means compared by Tukey test at 5%. There was decreased motility and vigor semen (P &lt; 0.05) during winter in Simmental bulls. There was correlation between serum testosterone (P &lt; 0.01) to motility and vigor in Nellore and Simmental bulls. In relation to sperm morphology, major and total defects were different (P &lt; 0.05) between breeds in the spring, with higher percentages observed in the Simmental breed. In the winter, for minor and total defects, there were differences between breeds (P &lt; 0.05) being major to the Simmental. For the Simmental breed, there was difference (P &lt; 0.05) between summer and winter seasons for the major sperm defects and total quality with better morphology in the summer. The sperm concentration, between breeds, in spring and autumn showed differences (P &lt; 0.05), being higher for the Simmental. There was difference (P &lt; 0.05) between breeds for testosterone, in the summer season. In the Simmental breed there was a significant correlation between testosterone and semen characteristics, being mass movement (0.31), concentration (0.37) and total defects (-0.26). For the major and total defects in the Simmental, average correlations were obtained in relation to testosterone. Discussion: The seasonal variation has been studied with a focus on physical characteristics and sperm morphology in cattle in the tropics, describing the decline in semen quality can occur due to thermal discomfort of the animals. Based on the data it is possible to conclude that the results showed a hormonal and semen characteristics variation throughout the season change the semen quality. Bulls from Nellore breed differed from Simmental, demonstrating adaptability to the field conditions.</t>
  </si>
  <si>
    <t>Charmantier, A; Doutrelant, C; Dubuc-Messier, G; Fargevieille, A; Szulkin, M</t>
  </si>
  <si>
    <t>Mediterranean blue tits as a case study of local adaptation</t>
  </si>
  <si>
    <t>While the study of the origins of biological diversity across species has provided numerous examples of adaptive divergence, the realization that it can occur at microgeographic scales despite gene flow is recent, and scarcely illustrated. We review here evidence suggesting that the striking phenotypic differentiation in ecologically relevant traits exhibited by blue tits Cyanistes caeruleus in their southern range-edge putatively reflects adaptation to the heterogeneity of the Mediterranean habitats. We first summarize the phenotypic divergence for a series of life history, morphological, behavioural, acoustic and colour ornament traits in blue tit populations of evergreen and deciduous forests. For each divergent trait, we review the evidence obtained from common garden experiments regarding a possible genetic origin of the observed phenotypic differentiation as well as evidence for heterogeneous selection. Second, we argue that most phenotypically differentiated traits display heritable variation, a fundamental requirement for evolution to occur. Third, we discuss nonrandom dispersal, selective barriers and assortative mating as processes that could reinforce local adaptation. Finally, we show how population genomics supports isolation - by - environment across landscapes. Overall, the combination of approaches converges to the conclusion that the strong phenotypic differentiation observed in Mediterranean blue tits is a fascinating case of local adaptation.</t>
  </si>
  <si>
    <t>10.1111/eva.12282</t>
  </si>
  <si>
    <t>Chasles, M; Chesneau, D; Moussu, C; Delgadillo, JA; Chernineau, P; Keller, M</t>
  </si>
  <si>
    <t>Sexually active bucks are efficient to stimulate female ovulatory activity during the anestrous season also under temperate latitudes</t>
  </si>
  <si>
    <t>Goats are seasonal breeders and photoperiod is the main cue controlling the onset and offset of the breeding season. Nevertheless introducing a sexually active buck in a group of females during anestrous can stimulate their reproductive function and induce ovulation. This "male-effect" is very efficient under subtropical latitudes, when using sexually active males previously stimulated by a photoperiodic treatment. However, there is less evidence of its feasibility under temperate latitudes where the more important variation in day length could be responsible for a stronger inhibition of female sexual activity. The aim of this study was therefore to determine whether intense sexual activity can be induced in alpine bucks during the non-breeding season by a long-day treatment under temperate latitude and if these males could be used to produce an efficient male-effect. Bucks (n = 21) were divided in two groups, one submitted to a photoperiodic treatment from November 1st to January 15th and then switched to natural photoperiod, while the other group remained entirely under the natural photoperiod. The ones submitted to this light treatment exhibit higher testicular volume and testosterone level 6 weeks after the end of the treatment. At the end of March, bucks were used to stimulate anestrous does (n = 41) continuously for 15 days. We showed that (a) light treatment was efficient to induce an increase of sexual activity in bucks and (b) that the introduction of stimulated bucks among females induced a significantly higher proportion of ovulation in anestrous does than control bucks (86% vs 5%). Our results indicate that under temperate latitudes induction of ovulation in females during the anestrous season is feasible using bucks treated with long-days during winter. (C) 2016 Elsevier B.V. All rights reserved.</t>
  </si>
  <si>
    <t>10.1016/j.anireprosci.2016.02.030</t>
  </si>
  <si>
    <t>Chauhan, YS; Johansen, C; Moon, JK; Lee, YH; Lee, SH</t>
  </si>
  <si>
    <t>Photoperiod responses of extra-short-duration pigeonpea lines developed at different latitudes</t>
  </si>
  <si>
    <t>There is interest in growing pigeonpea [Cajanus cajan (L.) Millsp.], a tropical grain legume crop, in temperate regions. A few extrashort-duration lines were developed in Minnesota (similar to45degrees N), USA, to improve the crop's adaptation to temperate regions. We investigated whether photoperiod responses of the Minnesota lines (MN #) differed with lines (ICPL #) bred in the tropics. Five ICPL lines and three MN lines were grown under artificially extended daylength (ED) simulating 45degrees N and normal daylength (ND) at Patancheru, India, (17degrees N) during the 1995 and 1996 rainy seasons. Six ICPL and two MN lines were also tested at Suwon (37degrees N), Korea, in 1998. At Patancheru, the line X photoperiod interactions were highly significant for grain yield, total dry matter (TDM), harvest index (HI), days to flowering (1317), and maturity (DM). Under ND, yield was significantly more for ICPL lines and correlated with TDM (r = 0.892 and 0.902, n = 8), DF, and DM, but not with HI. Under ED, yield was more for MN lines and correlated positively with HI and negatively with DF and DM (in 1996), but not with TDM. The additive main effects and multiplicative interaction (AMMI) analysis suggested a distinct interaction pattern for MN lines. Yield was correlated negatively with DF and DM in Korea also where a MN line gave the highest yield. The results suggest that there has been a selection for a high HI potential and early flowering in MN lines for better adaptation to longer days and a high TDM production potential in ICPL lines to shorter days.</t>
  </si>
  <si>
    <t>10.2135/cropsci2002.1139</t>
  </si>
  <si>
    <t>Chemineau, P; Bodin, L; Migaud, M; Thiery, JC; Malpaux, B</t>
  </si>
  <si>
    <t>Neuroendocrine and Genetic Control of Seasonal Reproduction in Sheep and Goats</t>
  </si>
  <si>
    <t>REPRODUCTION IN DOMESTIC ANIMALS</t>
  </si>
  <si>
    <t>Contents Goats and sheep generally express seasonal variations in their sexual behaviour, spermatogenic activity (from moderate decrease to very low sperm production), gamete quality (variations in fertilization rates and embryo survival), ovulation frequency (presence or absence of ovulation), and ovulation rate (number of eggs shed per ovulation period). This induces seasonal availability of derived, fresh animal products (meat, milk and cheese) because of a more or less marked seasonal distribution of births. A complex combination of an endogenous circannual rhythm driven and synchronized by light and melatonin, which controls the pulsatile activity of GnRH neurons in the preoptic-mediobasal hypothalamus, is responsible for these changes. Dramatic and long-term neuroendocrine changes, involving different neuromediator systems and neuronal plasticity, have been shown to play a role in these processes. A strong variability between breeds exists in both species regarding the dates of onset and end of the breeding season, with a gradient of seasonality from southern to northern latitudes. Within a breed, seasonal traits are heritable; thus, genetic selection could be one way to decrease seasonality in sheep and goats in the future.</t>
  </si>
  <si>
    <t>10.1111/j.1439-0531.2010.01661.x</t>
  </si>
  <si>
    <t>Chemineau, P; Malpaux, B; Brillard, JP; Fostier, A</t>
  </si>
  <si>
    <t>Seasonal reproduction and production in fish, birds and farm mammals</t>
  </si>
  <si>
    <t>PRODUCTIONS ANIMALES</t>
  </si>
  <si>
    <t>large majority of farm animals express seasonal variations in their production traits, thus inducing seasonal availability of fresh derived animal products (meat, milk, cheese and eggs). This pattern is in part the consequence of the farmer's objective to market his/her products during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the animal producer's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that fully respect animal welfare.</t>
  </si>
  <si>
    <t>Seasonality of reproduction and production in farm fishes, birds and mammals</t>
  </si>
  <si>
    <t>ANIMAL</t>
  </si>
  <si>
    <t>A very large majority of farm animals express seasonal variations in their production traits, thus inducing seasonal availability of fresh derived animal products (meat, milk, cheese and eggs). This pattern is in part the consequence of the farmer's objective to market his products in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animal producer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which fully respect animal welfare.</t>
  </si>
  <si>
    <t>10.1017/S1751731107691873</t>
  </si>
  <si>
    <t>CHEMINEAU, P; MALPAUX, B; DELGADILLO, JA; GUERIN, Y; RAVAULT, JP; THIMONIER, J; PELLETIER, J</t>
  </si>
  <si>
    <t>CONTROL OF SHEEP AND GOAT REPRODUCTION - USE OF LIGHT AND MELATONIN</t>
  </si>
  <si>
    <t>Breeds of sheep and goats from temperate latitudes exhibit seasonal variations of breeding activity which are controlled by annual photoperiodic changes. Short days (SD) stimulate sexual activity, but prolonged exposure results in refractoriness to short days and subsequent cessation of reproductive activity. Refractoriness can be broken by exposing the animals to long days (LD), thus alternations between LD and SD are essential for the photoperiodic control of seasonal reproduction. Light pulses during the dark period can mimic a long day ('LD') and melatonin treatments can mimic a short day. For out-of-season control of sexual activity, treatments using the succession 'LD'-decreasing days or 'LD'-melatonin were very effective in advancing puberty in young rams in which sperm production was increased, permitting these animals to be submitted earlier for progeny testing, using artificial insemination (AI). In adult rams, such treatments also caused an important increase in testicular weight and sperm production in the spring. In the female goat, the succession 'LD'-melatonin treatment efficiently induces and maintains oestrous and ovulatory activities in spring, leading to high fecundity after natural mating. This treatment so far appears to be less effective in the seasonal sheep breeds of Northern Europe than in goats. However, melatonin alone can be used after the end of May to advance the breeding season and to increase fecundity. Induction of permanent reproductive activity in rams and bucks was made possible by the observation that monthly alternations between LD and SD (short light cycles) abolished seasonality of behavioural and spermatogenic activities. These males could be used all the year round to produce a high number of Al doses without variations in sperm quality and with no variation in fertility. Short light cycles can be used in open barns by alternating 'LD' and melatonin. In contrast, in the ewe, such short light cycles were unable to abolish seasonality of ovulatory activity. Knowledge of the different effects of photoperiod on neuroendocrine pathways and the reproductive activity in sheep and goats has therefore allowed us to successfully apply light treatments to control seasonal reproductive activity in field conditions and in males raised in Al centres.</t>
  </si>
  <si>
    <t>10.1016/0378-4320(92)90010-B</t>
  </si>
  <si>
    <t>CHEMINEAU, P; MALPAUX, B; GUERIN, Y; MAURICE, F; DAVEAU, A; PELLETIER, J</t>
  </si>
  <si>
    <t>LIGHT AND MELATONIN FOR THE CONTROL OF SHEEP AND GOAT REPRODUCTION</t>
  </si>
  <si>
    <t>ANNALES DE ZOOTECHNIE</t>
  </si>
  <si>
    <t>Breeds of sheep and goats from temperate latitudes present seasonal variations in breeding activity which limit their productivity. These variations are controlled by annual photoperiodic changes. Short days (SD) are stimulatory to sexual activity, but, if used for a long time, they cause the appearance of refractoriness which stops reproductive activity. Refractoriness can be ''broken' by exposing the animals to the opposite photoperiod ie long days, (LD), leading to the principle that alternations between LD and SD are essential for the photoperiodic control of seasonal reproduction. The interruption of night by light can mimic an LD (''LD'') and melatonin treatments can mimic an SD (SD). All these observations are important for practical applications. For out-of-season control of sexual activity, treatments using the succession ''LD''-decreasing days or ''LD''-melatonin were demonstrated to be very efficient in advan-cing puberty in young rams. They caused a dramatic increase in sperm production, allowing earlier use of these animals in progeny tests for artificial insemination (Al). In adult rams, such treatments also caused an important increase in testicular weight (significantly different from control rams for 100 d in the spring). In the female goat, the succession ''LD''-melatonin is very efficient in inducing and maintaining oestrous and ovulatory activities in spring, leading to an unusually high fertility after natural mating during this period of the year. In the seasonal breeds of ewes from Northern Europe, such a treatment has so far appeared less efficient than in she-goats. However, melatonin alone can be used after the end of May to advance sexual season and increase fecundity. Induction of permanent reproductive activity in rams and he-goats was made possible by the observation that monthly alternations between LD and SD (= short light cycles) abolished seasonality of behavioural and spermatogenetic activities. Such treatment greatly improved quantitative and qualitative sperm production in both species. The males could be used all year round to produce AI doses without variations in sperm quality and no alteration in fertility. Short light cycles can be used in open barns by alternating ''LD'' and melatonin which abolishes seasonal testicular weight variations. This last result, obtained in Ile-de-France rams, is the first record of induction of a permanently high sexual activity in normally seasonal males kept under normal husbandry conditions. On the contrary, in the ewe, such short light cycles were unable to abolish seasonality of ovulatory activity. The knowledge of the different effects of photoperiod on the neuroendocrine pathways and the reproductive activity in sheep and goats has therefore allowed light treatments to be successfully tested to control seasonal reproductive activity under field conditions and in males raised in Al centres.</t>
  </si>
  <si>
    <t>10.1051/animres:19920302</t>
  </si>
  <si>
    <t>Chen, B; Zhang, B; Xu, LL; Li, Q; Jiang, F; Yang, PC; Xu, YA; Kang, L</t>
  </si>
  <si>
    <t>Transposable Element-Mediated Balancing Selection at Hsp90 Underlies Embryo Developmental Variation</t>
  </si>
  <si>
    <t>MOLECULAR BIOLOGY AND EVOLUTION</t>
  </si>
  <si>
    <t>Understanding the roles of transposable elements (TEs) in the evolution of genome and adaptation is a long-sought goal. Here, we present a new model of TE co-option, in which a TE is harnessed by an essential gene and confers local adaptation through heterozygote advantage. We characterized a human Alu-like TE family, the Lm1 elements, in the genome of the migratory locust Locusta migratoria that harbors 0.7 million copies of the elements. Scanning Lm1 insertions in the natural locust populations revealed the widespread high polymorphism of Lm1. An Lm1 was recruited into the coding region of Heat-shock protein 90 (Hsp90), an important molecular chaperone for diverse signal transduction and developmental pathways. Only heterozygotes of the allele are present in natural populations. Allele frequency increases with decreased latitudes in east coastal China, even increasing up to 76% in southern populations. Regions flanking the Lm1 insertion display clear signatures of a selective sweep linked to Lm1. The Lm1-mediated Hsp90 mutation is consequential for the embryonic development of locust. Heterozygous embryos develop faster than the wild type, particularly when cued by long-day parental photoperiod. The heterozygotes also present a reduced within-population variation in embryonic development, i.e., high developmental synchrony of embryos. The naturally occurring Hsp90 mutation could facilitate multivoltinism and developmental synchronization of the locust in southern tropical region. These results revealed a genetic mechanism behind microevolutionary changes in which balancing selection may have acted to maintain the heterozygote advantage through TE co-option in essential genes.</t>
  </si>
  <si>
    <t>10.1093/molbev/msx062</t>
  </si>
  <si>
    <t>Chen, C; Wei, XT; Xiao, HJ; He, HM; Xia, QW; Xue, FS</t>
  </si>
  <si>
    <t>Diapause Induction and Termination in Hyphantria cunea (Drury) (Lepidoptera: Arctiinae)</t>
  </si>
  <si>
    <t>The fall webworm, Hyphantria cunea (Drury), enters facultative diapause as a pupa in response to short-day conditions during autumn. Photoperiodic response curves showed that the critical day length for diapause induction was 14 h 30 min, 14 h 25 min and 13 h 30 min at 22, 25 and 28 degrees C, respectively. The photoperiodic responses under non-24 h light-dark cycles demonstrated that night length played an essential role in the determination of diapause. Experiments using a short day length interrupted by a 1-h light pulse exhibited two troughs of diapause inhibition and the effect of diapause inhibition was greater in the early scotophase than in the late scotophase. The diapause-inducing short day lengths of 8, 10 and 12 h evoked greater intensities of diapause than did 13 and 14 h. Diapause can be terminated without exposure to chilling, but chilling at 5 degrees C for 90 and 120 d significantly accelerated diapause development, reduced mortality, and synchronized adult emergence. Additionally, the potential for H. cunea from the temperate region (Qingdao) to emerge and overwinter under field conditions in subtropical regions (Nanchang) of China was evaluated. Pupae that were transferred to Nanchang in early July showed a 60% survival rate and extremely dispersed pupal period (from 12 to 82 days), suggesting that some pupae may undergo summer diapause. Diapausing temperate region pupae that were moved out-of-doors in Nanchang during October showed approximately 20% overwintering survival; moreover, those pupae that overwintered successfully emerged the next spring during a period when their host plants would be available. The results indicate that this moth has the potential to expand its range into subtropical regions of China.</t>
  </si>
  <si>
    <t>10.1371/journal.pone.0098145</t>
  </si>
  <si>
    <t>Chen, C; Xia, QW; Chen, YS; Xiao, HJ; Xue, FS</t>
  </si>
  <si>
    <t>Inheritance of photoperiodic control of pupal diapause in the cotton bollworm, Helicoverpa armigera (Hubner)</t>
  </si>
  <si>
    <t>Pupae of the cotton bollworm, Helicoverpa armigera display a diapause in response to the exposure of their larvae to short photoperiods and relatively low temperatures. Due to geographic variation in photoperiodic response, moths from a northern population, Langfang (39 degrees 32'N, 116 degrees 41'E), enter diapause in response to short daylengths (D strain) while moths from a southern population, Ledong (18 degrees 28'N, 108 degrees 53'E), exhibit no diapause under the same conditions (N strain). In the present study, crosses between the two strains are utilized to evaluate the inheritance of diapause under different photoperiods at temperatures 20, 22 and 25 degrees C. The moths in both reciprocal crosses and backcrosses to D strain showed a clear long-day response, similar to that of the D strain, suggesting that the photoperiodic response controlling diapause in this moth is heritable. The incidences of diapause for all F-1 hybrids were intermediate between those of their parents. However, the incidences of diapause at 20 degrees C in F-1 (N x D) strain were significantly higher than those in F-1 (D x N) strain, indicating that the male parent plays a more important role in the determination of diapause. The N strain also showed a short-day photoperiodic response at the lower temperature of 20 degrees C, indicating that the N strain still has the capability to enter a photoperiodically induced diapause, depending on the rearing temperature. Results from all crosses under photoperiods LD 12:12 or LD 13:11 at 22 degrees C showed that inheritance of diapause in H. armigera did not fit an additive hypothesis and that the capacity for diapause was transmitted genetically in the manner of incomplete dominance with non-diapause characteristic partially dominant over the diapausing. Diapause duration in hybrid pupae was also influenced by their inheritance from both parents. Diapause duration in hybrid pupae was intermediate between those of their parents. These results reveal that both diapause induction and duration are under the control of polygene. (C) 2012 Elsevier Ltd. All rights reserved.</t>
  </si>
  <si>
    <t>10.1016/j.jinsphys.2012.09.013</t>
  </si>
  <si>
    <t>Chen, C; Xiao, L; He, HM; Xu, J; Xue, FS</t>
  </si>
  <si>
    <t>A genetic analysis of diapause in crosses of a southern and a northern strain of the cabbage beetle Colaphellus bowringi (Coleoptera: chrysomelidae)</t>
  </si>
  <si>
    <t>BULLETIN OF ENTOMOLOGICAL RESEARCH</t>
  </si>
  <si>
    <t>As a consequence of geographical variation in diapause mechanism in the cabbage beetle, Colaphellus bowringi, the southern strains enter diapause as an adult in response to long photoperiod, whereas the northern strains enter diapause in response to temperature. In the present study, we examined the inheritance of diapause by crossing a southern Xiushui strain (XS) with a most-northern Harbin strain (HB). The southern XS strain showed a clear short-day response for the induction of diapause, whereas the most-northern strain entered diapause regardless of photoperiod. Interestingly, the XS x HB progeny showed a short-day response, but the HB x XS progeny had no photoperiodic response, indicating that photoperiodic induction of diapause is influenced by maternal genotype. The incidence of diapause of F-1 progeny was intermediate between their parents under short daylengths of 12 and 13 h. However, there was a sexual asymmetry, with the female parent exerting a greater effect on diapause incidence than the male parent, indicating a sex linkage in the inheritance of diapause induction. The chi(2) test in C. bowringi revealed that the inheritance of diapause does not fit an additive hypothesis and also that the capacity for diapause is transmitted genetically (or possibly epigenetically) in a manner of incomplete dominance. These results suggest that a number of genetic factors are associated with differences in diapause capability in this beetle.</t>
  </si>
  <si>
    <t>10.1017/S0007485314000352</t>
  </si>
  <si>
    <t>Chen, J; Tsuda, Y; Stocks, M; Kallman, T; Xu, NN; Karkkainen, K; Huotari, T; Semerikov, VL; Vendramin, GG; Lascoux, M</t>
  </si>
  <si>
    <t>Clinal Variation at Phenology-Related Genes in Spruce: Parallel Evolution in FTL2 and Gigantea?</t>
  </si>
  <si>
    <t>GENETICS</t>
  </si>
  <si>
    <t>Parallel clines in different species, or in different geographical regions of the same species, are an important source of information on the genetic basis of local adaptation. We recently detected latitudinal clines in SNPs frequencies and gene expression of candidate genes for growth cessation in Scandinavian populations of Norway spruce (Picea abies). Here we test whether the same clines are also present in Siberian spruce (P. obovata), a close relative of Norway spruce with a different Quaternary history. We sequenced nine candidate genes and 27 control loci and genotyped 14 SSR loci in six populations of P. obovata located along the Yenisei river from latitude 56 N to latitude 67 N. In contrast to Scandinavian Norway spruce that both departs from the standard neutral model (SNM) and shows a clear population structure, Siberian spruce populations along the Yenisei do not depart from the SNM and are genetically unstructured. Nonetheless, as in Norway spruce, growth cessation is significantly clinal. Polymorphisms in photoperiodic (FTL2) and circadian clock (Gigantea, GI, PRR3) genes also show significant clinal variation and/or evidence of local selection. In GI, one of the variants is the same as in Norway spruce. Finally, a strong cline in gene expression is observed for FTL2, but not for GI. These results, together with recent physiological studies, confirm the key role played by FTL2 and circadian clock genes in the control of growth cessation in spruce species and suggest the presence of parallel adaptation in these two species.</t>
  </si>
  <si>
    <t>10.1534/genetics.114.163063</t>
  </si>
  <si>
    <t>Chen, JY; Guo, L; Ma, H; Chen, YY; Zhang, HW; Ying, JZ; Zhuang, JY</t>
  </si>
  <si>
    <t>Fine mapping of qHd1, a minor heading date QTL with pleiotropism for yield traits in rice (Oryza sativa L.)</t>
  </si>
  <si>
    <t>A minor QTL for heading date located on the long arm of rice chromosome 1 was delimitated to a 95.0-kb region using near isogenic lines with sequential segregating regions. Heading date and grain yield are two key factors determining the commercial potential of a rice variety. In this study, rice populations with sequential segregating regions were developed and used for mapping a minor QTL for heading date, qHd1. A total of 18 populations in six advanced generations through BC2F6 to BC2F11 were derived from a single BC2F3 plant of the indica rice cross Zhenshan 97 (ZS97)///ZS97//ZS97/Milyang 46. The QTL was delimitated to a 95.0-kb region flanked by RM12102 and RM12108 in the terminal region of the long arm of chromosome 1. Results also showed that qHd1 was not involved in the photoperiodic response, having an additive effect ranging from 2.4 d to 2.9 d observed in near isogenic lines grown in the paddy field and under the controlled conditions of either short day or long day. The QTL had pleiotropic effects on yield traits, with the ZS97 allele delaying heading and increasing the number of spikelets per panicle, the number of grains per panicle and grain yield per plant. The candidate region contains ten annotated genes including two genes with functional information related to the control of heading date. These results lay a foundation for the cloning of qHd1. In addition, this kind of minor QTLs could be of great significance in rice breeding for allowing minor adjustment of heading date and yield traits.</t>
  </si>
  <si>
    <t>10.1007/s00122-014-2395-7</t>
  </si>
  <si>
    <t>Chen, MJ; Ni, M</t>
  </si>
  <si>
    <t>RED AND FAR-RED INSENSITIVE 2, a RING-domain zinc finger protein, mediates phytochrome-controlled seedling deetiolation responses</t>
  </si>
  <si>
    <t>Light is arguably the most important resource for plants, and an array of photosensory pigments enables plants to develop optimally in a broad range of ambient-light conditions. The red- and far-red-light-absorbing photosensory pigments or phytochromes (phy) regulate seedling deetiolation responses, photoperiodic flowering, and circadian rhythm. We have identified a long hypocotyl mutant under red and far-red light, rfi2-1 (red and far-red insensitive 2 to 1). rfi2-1 was also impaired in phytochrome-mediated end-of-day far-red light response, cotyledon expansion, far-red light block of greening, and light-induced expression of CHLOROPHYLL A/B BINDING PROTEIN 3 and CHALCONE SYNTHASE. Introduction of rfi2-1 mutation into phyB-9 or phyA-211 did not enhance or suppress the long hypocotyl phenotype of phyB-9 or phyA-211 under red or far-red light, respectively, and RFI2 likely functions downstream of phyB or phyA. RFI2 was identified through the segregation of two T-DNA insertions into different recombinant lines, genetic rescue, and phenotypic characterization of a second mutant allele rfi2-2. RFI2 encodes a protein with a C3H2C3-type zinc finger or RING domain known to mediate protein-protein or protein-DNA interactions, and RFI2 is localized to the nucleus. RFI2 therefore reveals a signaling step that mediates phytochrome control of seedling deetiolation.</t>
  </si>
  <si>
    <t>10.1104/pp.073163</t>
  </si>
  <si>
    <t>Chen, N; Wu, Q; Xiong, YL; Chen, G; Song, DD; Xu, CL</t>
  </si>
  <si>
    <t>Circadian Rhythm and Sleep During Prolonged Antarctic Residence at Chinese Zhongshan Station</t>
  </si>
  <si>
    <t>WILDERNESS &amp; ENVIRONMENTAL MEDICINE</t>
  </si>
  <si>
    <t>Objective.-Residence at Zhongshan Station (69 degrees 22'24 '' S, 76 degrees 22'40 '' E) for over 1 year exposes winter-over members to marked changes of light dark cycle, ranging from the constant daylight of polar days to the constant darkness of polar nights, in addition to geographic and social isolation. This extreme photoperiodic environment may increase the risk of sleep disturbances and circadian desynchrony. The aim of this study was to investigate the circadian rhythm and sleep phase of Chinese winter-over expeditioners at Zhongshan Station. Methods.-This study was conducted on 17 healthy male participants before departure from Shanghai and during residence at Zhongshan Station for 1 year (before winter, mid-winter, and end of winter). Sequential urine samples over 48 hours were obtained, 6-sulphatoxymelatonin in urine was assessed, and the circadian rhythm was analyzed by a cosine curve-fitting method. Participants' sleep parameters were obtained from wrist actigraphy and sleep logs. Morningness-Eveningness Questionnaire and Seasonal Pattern Assessment Questionnaire were completed. Results.-The acrophase of 6-sulphatoxymelatonin rhythm, sleep onset, sleep offset, and mid-sleep time were delayed significantly (P &lt; .05) in Antarctica relative to departure values. The subjects had greater eveningness preference (P &lt; .05) in mid-winter in Antarctica. The Global Seasonality Score and the prevalence of subsyndromal seasonal affective disorder increased (P &lt; .05) during winter. Conclusions.-Our results indicate that during polar nights Chinese expeditioners experienced the following problems: delayed circadian rhythm and sleep phase, later chronotype, and incidence of subsyndromal seasonal affective disorder. An appropriate combination of artificial bright light during dark winter months and a strict social schedule are recommended in a winter-over station in Antarctica.</t>
  </si>
  <si>
    <t>10.1016/j.wem.2016.07.004</t>
  </si>
  <si>
    <t>Chen, YS; Chen, C; He, HM; Xia, QW; Xue, FS</t>
  </si>
  <si>
    <t>Geographic variation in diapause induction and termination of the cotton bollworm, Helicoverpa armigera Hubner (Lepidoptera: Noctuidae)</t>
  </si>
  <si>
    <t>Overwintering diapause in Helicoverpa armigera, a multivoltine species, is controlled by response to photoperiod and temperature. Photoperiodic responses from 5 different geographical populations showed that the variation in critical photoperiod for diapause induction was positively related to the latitudinal origin of the populations at 20, 22 and 25 degrees C. Diapause response to photoperiod and temperature was quite different between northern and southern populations, being highly sensitive to photoperiod in northern populations and temperature dependence in southern populations. Diapause pupae from southern population showed a significantly shorter diapause duration than from northern-most populations when they were cultured at 20, 22, 25, 28 and 31 degrees C; by contrast, overwintering pupae from southern populations emerged significantly later than from northern populations when they were maintained in natural conditions, showing a clinal latitudinal variation in diapause termination. Diapause-inducing temperature had a significant effect on diapause duration, but with a significant difference between southern and northern populations. The higher rearing temperature of 22 degrees C evoked a more intense diapause than did 20 degrees C in northern populations; but a less intense diapause in southern population. Cold exposure (chilling) is not necessary to break the pupal diapause. The higher the temperature, the quicker the diapause terminated. Response of diapause termination to chilling showed that northern populations were more sensitive to chilling than southern population. All results demonstrate that H. armigera is not genetically homogeneous throughout its range, but rather is composed of distinct populations genetically adapted to local environmental conditions despite the potential for gene flow via seasonal migration of adults. (C) 2013 Elsevier Ltd. All rights reserved.</t>
  </si>
  <si>
    <t>10.1016/j.jinsphys.2013.06.002</t>
  </si>
  <si>
    <t>Chentouf, M; Bister, JL; Boulanouar, B</t>
  </si>
  <si>
    <t>Reproduction characteristics of North Moroccan indigenous goats</t>
  </si>
  <si>
    <t>Goat production in North Morocco represents a livelihood base for resource-poor producers in need of technological change. Considering that reproduction aspects of these animals have not been assessed yet, this study characterized their main reproduction characteristics under the prevailing photoperiod at latitude 35 degrees N: seasonal variation in females (n = 18)and bucks (n = 6), female puberty attainment (n = 18) and gestation (n = 22). Nutritional effects on female seasonality and age at puberty of female kids were tested under two levels of nutrition: L (low) and H (high), respectively. The L does (n = 9) were fed at maintenance requirements for adult goats whereas the H does (n = 9) at twice the maintenance requirements. The H female kids (n = 9) and the L female kids (n = 9) were fed with diets to support fast and slow average daily gains, respectively. Blood samples were regularly collected from does and female kids for progesterone assay to assess ovulation occurrence; from bucks to assess seasonal testosterone changes; from pregnant does to assess progesterone profiles during pregnancy. Does displayed a marked reproductive seasonality influenced by the photoperiod. Their ovulation and estrus occurrence diminished progressively starting at the winter solstice, was completely halted from April to June and progressively resumed at the summer solstice. The seasonal pattern was uninfluenced by the feeding level. In bucks, significant seasonal changes were observed in testis measurements (scrotal circumference, testicular diameter and length), sperm characteristics (volume of the ejaculate and sperm concentration) and plasmatic testosterone, with low values in winter that increased during the spring and peaked in the summer. Puberty in females was attained at an average body weight of 17.6 kg, regardless of the feeding level provided (P &gt; 0.05) and with high incidence of abnormal estrus cycles (60%). However, improved feeding reduced significantly puberty age by 19 days (278 +/- 8 vs. 297 +/- 2 days, P &lt; 0.05). Average pregnancy length was 149.7 days and slightly longer in does kidding singles than those kidding twins (151.0 +/- 1.4 days vs. 148.3 +/- 1.7 days; P &lt; 0.05). Litter size did not affect progesterone plasma concentrations. The results obtained, offer important information to consider managerial changes to improve the productivity of the prevailing production systems under extensive and intensive production plans. (C) 2011 Elsevier B.V. All rights reserved.</t>
  </si>
  <si>
    <t>10.1016/j.smallrumres.2011.03.037</t>
  </si>
  <si>
    <t>Chesneau, D; Guillaume, D; Chemineau, P; Malpaux, B</t>
  </si>
  <si>
    <t>Continuous light after 2 months of long days stimulates ram testis volume and increases fertility in spring</t>
  </si>
  <si>
    <t>Seasonal reproduction is one of the major biotechnical and economic constraints of sheep production in temperate latitudes. Treatments using extra light followed by melatonin implants have been used satisfactorily in open barns, farms and artificial insemination centres to produce out-of-season sexual activity in rams. The aim of the present study is to explore the possibility of replacing melatonin implants with continuous light (LL), which was recently shown to increase LH secretion similar to melatonin and/or pinealectomy. Four experiments during 4 consecutive years were conducted in Ile-de-France' rams. In each study, one group was systematically exposed to permanent light after a first photoperiodic treatment of 60 long days (LD-LL) during the winter and compared with various other control groups subjected either to a natural photoperiod or the classical LD-melatonin treatment. As expected, blood nocturnal melatonin secretion was suppressed by LL. In all four experiments, LL treatment produced a highly significant and robust increase in ram testicular volume in the spring compared with the testicular volume of control rams or of that of treated rams at the end of the LD. For the two experiments in which fertility was tested, fertility after hand-mating was significantly higher in LD-LL rams than in control rams (76% v. 64%). Therefore, permanent light after an LD treatment may be an interesting alternative to LD-melatonin treatment to induce out-of-season sexual activity in rams.</t>
  </si>
  <si>
    <t>10.1017/S1751731116002299</t>
  </si>
  <si>
    <t>Chew, YH; Smith, RW; Jones, HJ; Seaton, DD; Grima, R; Halliday, KJ</t>
  </si>
  <si>
    <t>Mathematical Models Light Up Plant Signaling</t>
  </si>
  <si>
    <t>PLANT CELL</t>
  </si>
  <si>
    <t>Plants respond to changes in the environment by triggering a suite of regulatory networks that control and synchronize molecular signaling in different tissues, organs, and the whole plant. Molecular studies through genetic and environmental perturbations, particularly in the model plant Arabidopsis thaliana, have revealed many of the mechanisms by which these responses are actuated. In recent years, mathematical modeling has become a complementary tool to the experimental approach that has furthered our understanding of biological mechanisms. In this review, we present modeling examples encompassing a range of different biological processes, in particular those regulated by light. Current issues and future directions in the modeling of plant systems are discussed.</t>
  </si>
  <si>
    <t>10.1105/tpc.113.120006</t>
  </si>
  <si>
    <t>Chilton, NB; Bull, CM; Andrews, RH</t>
  </si>
  <si>
    <t>Unique biological rhythm in the reproductive behaviour of female ticks of reptiles</t>
  </si>
  <si>
    <t>PARASITOLOGY</t>
  </si>
  <si>
    <t>We report the discovery of a biological rhythm in the reproductive behaviour of the tick Bothriocroton hydrosauri that was absent in Amblyomma limbalum, it species that occurs on the same species of reptile host. Female B. hydrosauri mated in autumn or winter delayed oviposition until the following spring, while there was no diapause in conspecific females inated in spring or early summer, Initiation of ovipositional diapause in ticks is usually related to photoperiodic stimuli, but this was not the case for B. hydrosauri. The sinusoidal pattern in pre-oviposition times of B. hydrosauri females mated in different months in the laboratory Suggests an internal seasonal time-keeping mechanism. We hypothesize that hormones imbibed by females during their bloodmeal may provide environmental cues associated with the induction of diapause. Irrespective of the mechanism underlying the rhythm, diapause by B. hydrosauri females mated during autumn or winter is of adaptive advantage because it synchronizes oviposition with favourable environmental conditions for egg hatching and increases the chance of larvae finding a host. The lack of a similar biological rhythm in A. limbatum may be a reflection of the different environmental conditions this species experiences throughout most of its range as compared with B. hydrosauri.</t>
  </si>
  <si>
    <t>10.1017/S0031182008005234</t>
  </si>
  <si>
    <t>Chin, HN; Loh, R; Hong, YC; Gibson-Kueh, S</t>
  </si>
  <si>
    <t>Case studies of spinal deformities in ornamental koi, Cyprinus carpio L.</t>
  </si>
  <si>
    <t>JOURNAL OF FISH DISEASES</t>
  </si>
  <si>
    <t>This is a study of vertebral deformities in ornamental koi based on computed radiography and skeletons cleaned by dermestid beetles (Dermestes maculatus). All koi developed gradual onset of swimming abnormalities as adults. Extensive intervertebral osteophyte formation correlated with age of fish and was associated with hindquarter paresis in one koi. Vertebral compression and fusion were the most common spinal deformities occurring at multiple sites, similar to findings in other farmed fish. Site-specific spinal deformities were thought to develop due to differences in swimming behaviour and rates of vertebral growth. One koi had offspring with spinal deformities. Spinal deformities are significant problems in both European and Australian food fish hatcheries. The heritability of vertebral deformities in farmed fish is reportedly low unless there is concurrent poor husbandry or nutritional deficiencies. The specific aetiologies for vertebral deformities in koi in this study could not be ascertained. Current knowledge on spinal deformities in the better studied European food fish species suggests multifactorial aetiologies. Future research should include prospective longitudinal studies of larger numbers of koi from hatch and consideration of all potential risk factors such as husbandry, nutrition, temperature, photoperiod and genetics.</t>
  </si>
  <si>
    <t>10.1111/jfd.12496</t>
  </si>
  <si>
    <t>Chin, K; Bloch, J; Sweet, A; Tweet, J; Eberle, J; Cumbaa, S; Witkowski, J; Harwood, D</t>
  </si>
  <si>
    <t>Life in a temperate Polar sea: a unique taphonomic window on the structure of a Late Cretaceous Arctic marine ecosystem</t>
  </si>
  <si>
    <t>PROCEEDINGS OF THE ROYAL SOCIETY B-BIOLOGICAL SCIENCES</t>
  </si>
  <si>
    <t>As the earth faces a warming climate, the rock record reminds us that comparable climatic scenarios have occurred before. In the Late Cretaceous, Arctic marine organisms were not subject to frigid temperatures but still contended with seasonal extremes in photoperiod. Here, we describe an unusual fossil assemblage from Devon Island, Arctic Canada, that offers a snapshot of a ca 75 Myr ago marine palaeoecosystem adapted to such conditions. Thick siliceous biogenic sediments and glaucony sands reveal remarkably persistent high primary productivity along a high-latitude Late Cretaceous coastline. Abundant fossil faeces demonstrate that this planktonic bounty supported benthic invertebrates and large, possibly seasonal, vertebrates in short food chains. These ancient organisms filled trophic roles comparable to those of extant Arctic species, but there were fundamental differences in resource dynamics. Whereas most of the modern Arctic is oligotrophic and structured by resources from melting sea ice, we suggest that forested terrestrial landscapes helped support the ancient marine community through high levels of terrigenous organic input.</t>
  </si>
  <si>
    <t>10.1098/rspb.2008.0801</t>
  </si>
  <si>
    <t>Chmura, HE; Meddle, SL; Wingfield, JC; Hahn, TP</t>
  </si>
  <si>
    <t>Effects of a social cue on reproductive development and pre-alternate molt in seasonally breeding migrant and resident female songbirds (Zonotrichia leucophrys)</t>
  </si>
  <si>
    <t>To time reproduction optimally, birds have evolved diverse mechanisms by which they respond to environmental changes that help them anticipate and prepare for the breeding season. While residents initiate reproductive preparation and breed in the same geographic location, migrant birds simultaneously prepare for breeding and migration far from their breeding grounds. As a result, it is hypothesized that migrant and resident birds use environmental cues differently to prepare to breed and that there is adaptive specialization in mechanisms regulating reproductive preparation. Specifically, residents are expected to rely more on non-photic cues (e.g. food, temperature, social cues) than migrants. We tested this general prediction using a social cue manipulation. First, we compared the effects of subspecies-appropriate recorded male song on reproductive development in migrants and residents on a naturally increasing photoperiod. Second, we tested the sensitivity of migrant-specific life history events (fattening and pre-alternate molt) to song treatment. After 82 days, residents had higher luteinizing hormone and greater ovarian development than migrants, but song treatment had no effect on these metrics in either subspecies. Song advanced pre-alternate molt but had no effect on fattening in migrants. While our study does not support specialization in social cue use in migrants and residents, it is consistent with findings in the literature of specialization in photoperiodic response. It also demonstrates for the first time that social cues can influence molt in a migrant species. Additional findings from a pilot study looking at responses to a live male suggest it is important to test other kinds of social cues.</t>
  </si>
  <si>
    <t>10.1242/jeb.160994</t>
  </si>
  <si>
    <t>CHYZIK, R; KLEIN, M; BENDOV, Y</t>
  </si>
  <si>
    <t>OVERWINTERING BIOLOGY OF THE PREDATORY BUG ORIUS-ALBIDIPENNIS (HEMIPTERA, ANTHOCORIDAE) IN ISRAEL</t>
  </si>
  <si>
    <t>BIOCONTROL SCIENCE AND TECHNOLOGY</t>
  </si>
  <si>
    <t>The predatory bug Orius albidipennis (Hemiptera: Anthocoridae) overwinters in Israel as adults. Oviposition continues irrespective of day length, but stops almost completely when the mean temperature drops below 15 degrees C (beginning in December). During winter months, the outdoor females enter reproductive diapause, and resume oviposition in during March and April. All first instar nymphs die at low temperatures, whereas approximately 20% of the nymphs of later instars may survive and mature. Dense populations of the western flower thrips, Frankliniella occidentalis, develop outdoors in Israel about a month before the peak in population of O. albidipennis, and have the opportunity to cause much damage. Since the Israeli O. albidipennis does not enter diapause under short day photophase, it might be an efficient predator of F. occidentalis in greenhouses in countries of northern latitude.</t>
  </si>
  <si>
    <t>10.1080/09583159550039747</t>
  </si>
  <si>
    <t>Ciarleglio, CM; Ryckman, KK; Servick, SV; Hida, A; Robbins, S; Wells, N; Hicks, J; Larson, SA; Wiedermann, JP; Carver, K; Hamilton, N; Kidd, KK; Kidd, JR; Smith, JR; Friedlaender, J; McMahon, DG; Williams, SM; Summar, ML; Johnson, CH</t>
  </si>
  <si>
    <t>Genetic differences in human circadian clock genes among worldwide populations</t>
  </si>
  <si>
    <t>The daily biological clock regulates the timing of sleep and physiological processes that are of fundamental importance to human health, performance, and well-being. Environmental parameters of relevance to biological clocks include (1) daily fluctuations in light intensity and temperature, and (2) seasonal changes in photoperiod (day length) and temperature; these parameters vary dramatically as a function of latitude and locale. In wide-ranging species other than humans, natural selection has genetically optimized adaptiveness along latitudinal clines. Is there evidence for selection of clock gene alleles along latitudinal/photoperiod clines in humans? Anumber of polymorphisms in the human clock genes Per2, Per3, Clock, and AANAT have been reported as alleles that could be subject to selection. In addition, this investigation discovered several novel polymorphisms in the human Arntl and Arntl2 genes that may have functional impact upon the expression of these clock transcriptional factors. The frequency distribution of these clock gene polymorphisms is reported for diverse populations of African Americans, European Americans, Ghanaians, Han Chinese, and Papua New Guineans ( including 5 subpopulations within Papua New Guinea). There are significant differences in the frequency distribution of clock gene alleles among these populations. Population genetic analyses indicate that these differences are likely to arise from genetic drift rather than from natural selection.</t>
  </si>
  <si>
    <t>10.1177/0748730408320284</t>
  </si>
  <si>
    <t>Ciereszko, A; Ottobre, JS; Glogowski, J</t>
  </si>
  <si>
    <t>Effects of season and breed on sperm acrosin activity and semen quality of boars</t>
  </si>
  <si>
    <t>Acrosin activity and semen quality (sperm concentration, ejaculate volume and number of spermatozoa) were assessed from March 1997 to March 1998 in semen of Large White, Pietrain and Duroc x Pietrain boars. Semen quality varied with season, including high production of spermatozoa in autumn and winter and low production in summer. Semen quality also differed across breeds. Acrosin activity of boar spermatozoa was not affected by breed (range 3.16-3.32 mU/10(6) spermatozoa), but exhibited distinct seasonal changes. Monthly changes in acrosin activity were parallel to changes in number of sperm in the ejaculate from November to March. On the other hand, dramatic changes in acrosin activity between July and October (range 1.85-4.59mU/10(6) spermatozoa) were not paralleled by similar changes in number of ejaculated sperm. These fluctuations in acrosin activity may reflect either changes in sperm acrosin production or disturbances to sperm membranes, probably related to effects of high summer temperatures during spermatogenesis. Results confirmed seasonal and breed-related differences in boar semen quality characteristics. (C) 2000 Elsevier Science B.V. All rights reserved.</t>
  </si>
  <si>
    <t>10.1016/S0378-4320(00)00194-9</t>
  </si>
  <si>
    <t>Clapham, DH; Dormling, I; Ekberg, I; Eriksson, G; Qamaruddin, M; Vince-Prue, D</t>
  </si>
  <si>
    <t>Latitudinal cline of requirement for far-red light for the photoperiodic control of budset and extension growth in Picea abies (Norway spruce)</t>
  </si>
  <si>
    <t>PHYSIOLOGIA PLANTARUM</t>
  </si>
  <si>
    <t>To test for the effects of far-red light on preventing budset in Picea abies, seedlings of six populations originating from latitudes between 67 degrees N and 47 degrees N were grown for 4-8 weeks in continuous incandescent (metal halogen) light at 300 mu mol m(-2) s(-1) and 20 degrees C and then transferred, at the same temperature, to a daily regime of 8 h incandescent light (300 mu mol m(-2) s(-1)) followed by 16 h cool white fluorescent light (40 mu mol m(-2) s(-1)). (Cool white lamps are deficient in far-red light, with a R/FR ratio of 7.5 compared with 2.0 for the incandescent lamps.) All the seedlings from 67 degrees and 80% of those from 64 degrees stopped extension growth and set terminal buds within 28 days of the change of regime. The seedlings from 61 degrees and further south continued growing, as did control seedlings from 67 degrees grown as above but with incandescent light at 20 mu mol m(-2) s(-1) replacing cool white illumination. To distinguish between a clinal and ecotypic pattern of variation, the interval between 64 degrees and 59 degrees was investigated by growing populations originating from that area in the same regimes as before. After 28 days in the cool white day-extension regime, the percentage budset was 86 for the population from 64 degrees, 0 for the population from 59 degrees and 25-50 for the intermediate populations; i.e. the populations showed a clinal variation in requirement for far-red light according to latitude. Thus northern populations of Picea abies appear to behave as 'light-dominant' plants for the photoperiodic control of extension growth and budset, whereas the more southern populations behave as 'dark-dominant' plants.</t>
  </si>
  <si>
    <t>10.1034/j.1399-3054.1998.1020110.x</t>
  </si>
  <si>
    <t>Clapham, DH; Ekberg, I; Eriksson, G; Norell, L; Vince-Prue, D</t>
  </si>
  <si>
    <t>Requirement for far-red light to maintain secondary needle extension growth in northern but not southern populations of Pinus sylvestris (Scots pine)</t>
  </si>
  <si>
    <t>Extension growth of secondary needles is under photoperiodic control in Pinus sylvestris. To test for the effects of far-red light on maintaining this extension growth, seedlings of six populations originating from latitudes between 57degrees and 67degreesN were raised for 11 weeks in continuous incandescent (metal halogen) light at 300 mumol m(-2) s(-1) and 20degreesC and then transferred at the same temperature to a daily regime of 8 h incandescent light (230 mumol m(-2) s(-1)) followed by a 16 h day extension with cool white fluorescent light (40 mumol m(-2) s(-1), R/FR ratio 7.5) or with incandescent lamps (20 mumol m(-2) s(-1), R/FR ratio 2.0). For the seedlings from the three populations north of 64degrees, needle extension growth over 42 days in the FR-poor day extension treatment was lower by up to 40% than in the FR-rich day extension treatment, whereas for the seedlings from the three southern populations the needle extension growth was similar in both day extension treatments. The requirement for FR in day extensions is characteristic of 'light-dominant' photoperiodic control mechanisms. It appears that P. sylvestris changes from dark-dominant night timekeeping to light-dominant day timekeeping with increasing latitude, as with the photoperiodic control of budset in Picea abies.</t>
  </si>
  <si>
    <t>10.1034/j.1399-3054.2002.1140206.x</t>
  </si>
  <si>
    <t>Clark, RW; Henderson-Arzapalo, A; Sullivan, CV</t>
  </si>
  <si>
    <t>Disparate effects of constant and annually-cycling daylength and water temperature on reproductive maturation of striped bass (Morone saxatilis)</t>
  </si>
  <si>
    <t>Adult striped bass (Morone saxatilis) were exposed to various combinations of constant or anually-cycling daylength and water temperature. Constant conditions (15 h days, 18 degrees C) were those normally experienced at spawning and cycling conditions simulated natural changes at Chesapeake Bay latitude. Females exposed to constant long (15 h) days and cycling water temperature (TEMPERATURE group) had blood plasma levels of sex steroids (testosterone [T] and estradiol-17 beta [E-2]) and vitellogernin (Vg), and profiles of oocyte growth, that were nearly identical to those of females held under a natural photothermal cycle (CONTROL group). Several fish from these two groups were induced to spawn fertile eggs. Females constantly exposed to warm water (18 degrees C), with or without a natural photoperiod cycle (PHOTOPERIOD and STATIC groups, respectively), had diminished circulating levels of gonadal steroid hormones and Vg, impaired deposition of yolk granules in their ooplasm, and decreased oocyte growth, and they underwent premature ovarian atresia. Males exposed to cycling water temperature (CONTROL and TEMPERATURE groups) spermiated synchronously during the natural breeding season, at which time they also had had high plasma androgen (T and 11-ketotestosterone [11-KTI) levels. The timing of spermiation was highly asynchronous among males in groups of fish held constantly at 18 degrees C (STATIC and PHOTOPERIOD groups) and this asynchrony was associated with diminished plasma androgen levels. Termination of spermiation by males exposed to cycling water temperature coincided with a sharp decline in levels of plasma androgens about a month after water temperature rose above 18 degrees C. In contrast, most males held constantly at 18 degrees C sustained intermediate levels of plasma androgens and spermiated until the end of the study in late July. The annual cycle of water temperature clearly plays a prominent role in the initiation, maintenance, and termination of the striped bass reproductive cycle. In females, a decrease in water temperature below values experienced at spawning appears to be required for vitellogenesis and oocyte growth to proceed normally. Constant exposure of males to spawning temperature disrupts synchronous spermiation but also delays testicular regression, which may be useful for spawning fish after the natural reproductive season. (c) 2005 Published by Elsevier B.V.</t>
  </si>
  <si>
    <t>10.1016/j.aquaculture.200.04.001</t>
  </si>
  <si>
    <t>CLERKE, RB; ALFORD, RA</t>
  </si>
  <si>
    <t>REPRODUCTIVE-BIOLOGY OF 4 SPECIES OF TROPICAL AUSTRALIAN LIZARDS AND COMMENTS ON THE FACTORS REGULATING LIZARD REPRODUCTIVE-CYCLES</t>
  </si>
  <si>
    <t>JOURNAL OF HERPETOLOGY</t>
  </si>
  <si>
    <t>We examined the reproductive cycles of four species of lizards through one year in the middle-latitude (19-degrees-S) seasonal Australian tropics. The gonads of male Cryptoblepharus virgatus were active all year except during mid-summer (January-March), while female gonads were active August through January. The reproductive condition of male Carlia pectoralis peaked during September through November, while female condition peaked in November through February. Male Heteronotia binoei reached peak reproductive condition in July-September, but appeared to be capable of reproduction in April through November. Female gonadal activity in H. binoei commenced in July, and continued through January. Lampropholis delicata males were in reproductive condition in all months, while females were reproductive September-February. Female reproductive activity in all species except C. pectoralis commenced earlier in the year than in related species at higher latitudes. Because female reproductive activity in two of the species commenced in mid-winter, which is also the middle of the dry season, we do not believe that it is triggered by increasing temperature, photoperiod, or rainfall. Instead, reproductive activity may be controlled by total exposure to solar radiation, either across the spectrum or concentrated in the ultraviolet.</t>
  </si>
  <si>
    <t>10.2307/1564826</t>
  </si>
  <si>
    <t>Cober, ER; Morrison, MJ</t>
  </si>
  <si>
    <t>Regulation of seed yield and agronomic characters by photoperiod sensitivity and growth habit genes in soybean</t>
  </si>
  <si>
    <t>Soybean genotypes are adapted to narrow bands of latitude due to photoperiod sensitivity. There are several photoperiod-sensitive loci (E1, E2, E3, E4, E5, E6, E7, E8). Determinate and indeterminate growth habits are controlled by a single locus. The objective of our research was to examine the effects of photoperiod sensitivity and growth habit alleles on seed yield and other agronomic characters using isogenic lines. Twenty 'Harosoy' isolines with 11 photoperiod-sensitive genotypes many with both indeterminate and determinate growth habits were grown in the field at Ottawa, ON, from 2003 to 2007. Maturity ranged from 97 to 127 days, and seed yield increased linearly with maturity until about 112 days when it plateaued. Determinate lines were always shorter than indeterminate lines of equivalent maturity. Seed yield was associated with plant height, maturity, seed sugar concentration, seed weight and lodging. Effects of alleles at individual loci, and additive and epistatic effects across multiple loci were examined. At a single locus, photoperiod-insensitive alleles produced isolines that matured 8-11 days earlier, yielded less, and had shorter plants with reduced lodging. In multiple loci analyses, additive effects explained most of the variation in agronomic characters since additive models with E1, E3, E4, E7 and Dt1 loci included compared well to additive plus epistatic models and genotype-based models. Variation in photoperiod sensitivity and growth habit alleles results in a range of maturity, with pleiotropic effects on seed yield and agronomic characteristics, and play an important role in providing adaptation across latitudes.</t>
  </si>
  <si>
    <t>10.1007/s00122-009-1228-6</t>
  </si>
  <si>
    <t>Cockell, CS; Horneck, G; Rettberg, P; Arendt, J; Scherer, K; Facius, R; Gugg-Helminger, A</t>
  </si>
  <si>
    <t>Human exposure to ultraviolet radiation at the Antipodes - a comparison between an Antarctic (67 degrees S) and Arctic (75 degrees N) location</t>
  </si>
  <si>
    <t>POLAR BIOLOGY</t>
  </si>
  <si>
    <t>We used ultraviolet radiation dosimeters to investigate human exposure at two polar latitudes with a 24-h photoperiod: at Rothera Station (UK) (67degreesS) and at a field camp in the Haughton impact structure in the Canadian High Arctic (75degreesN). Mean personal UV radiation exposure in the Antarctic location was 4.3 times greater than that in the Arctic location, even in the abence of ozone depletion. More than zenith angle accounted for the higher UV exposure. Widespread snow and ice covers, and probably less atmospheric pollution, caused higher personal exposures. Although the mean exposures were higher in the Antarctic location, the mean exposure ratio in the Antarctic (0.20 +/- 0.09) was similar to the value measured in the Arctic (0.27 +/- 0.09) on clear days. We use the Antarctic ratio to provide quantitative estimates of UV-radiation exposure for workers at the Geographical South Pole for the winter solstice under a constant 24-h photoperiod. Exposure ratios can be used to translate measurements of UV radiation by horizontally fixed spectroradiometers into estimates of the mean exposures expected in populations at polar latitudes, although variations between individuals are large. The data have implications for determining the UV exposures of indigenous high-latitude populations.</t>
  </si>
  <si>
    <t>10.1007/s00300-002-0381-z</t>
  </si>
  <si>
    <t>Cockell, CS; Scherer, K; Horneck, G; Rettberg, P; Facius, R; Gugg-Helminger, A; Driscoll, C; Lee, P</t>
  </si>
  <si>
    <t>Exposure of arctic field scientists to ultraviolet radiation evaluated using personal dosimeters</t>
  </si>
  <si>
    <t>PHOTOCHEMISTRY AND PHOTOBIOLOGY</t>
  </si>
  <si>
    <t>During, July 2000 we used an electronic personal dosimeter (X-2000) and a biological dosimeter (Deutsches Zentrum, fur Luft- und Raumfahrt: Biofilm) to characterize the UV radiation exposure of arctic field scientists involved in biological and geological fieldwork. These personnel were working at the Haughton impact structure on Devon Island (75 degreesN) in the Canadian High Arctic under a 24 h photoperiod. During a typical day of field activities under a clear sky, the total daily erythermally weighted exposure,. as, measured by electronic dosimetry, was up to 5.8 standard erythemal dose (SED). Overcast skies. (typically 7-8 okta of stratus); reduced exposures by a mean of 54%. We estimate that during a month of field activity in July a typical field scientist at this latitude could potentially receive similar to 80 SED to the face. Because of body movements the upper body was exposed to a UV regimen that often changed on second-to-second timescales as assessed by electronic dosimetry. Over a typical 10 min period on vehicle traverse, we found that erythemal exposure could vary to up to 87% of the mean exposure. Time-integrated exposures showed that the type of outdoor field activities in the treeless expanse of the polar desert had little effect on the exposure received. Although absolute exposure changed in accordance with the time of day, the exposure ratio (dose received over horizontal dose) did not vary much over the day. Under clear skies the mean exposure ratio was 0.35 +/- 0.12 for individual activities at different times of the day assessed using electronic dosimetry. Biological dosimetry showed that the occupation was important in determining daily exposures. In our study, scientists in the field received an approximately two-fold higher dose than individuals, such as, medics, and computer scientists, who spent the majority of their time in tents.</t>
  </si>
  <si>
    <t>10.1562/0031-8655(2001)074&lt;0570:EOAFST&gt;2.0.CO;2</t>
  </si>
  <si>
    <t>COCKFIELD, SD; MAHR, DL</t>
  </si>
  <si>
    <t>HATCH OF EGGS OF OVERWINTERING BLACKHEADED FIREWORM (LEPIDOPTERA, TORTRICIDAE) IN RESPONSE TO DURATION OF WINTER</t>
  </si>
  <si>
    <t>JOURNAL OF ECONOMIC ENTOMOLOGY</t>
  </si>
  <si>
    <t>Eggs of overwintering blackheaded fireworm, Rhopobota naevana (Hubner), were collected from cranberry marshes in Wisconsin and Washington. Eggs were held at a naturally progressing photoperiod (for 45-degrees latitude) and constant cold temperatures representing winter conditions in the two states: -2-degrees-C for Wisconsin and 5-degrees-C for Washington. On five different dates in March, April, and May, sets of eggs were incubated at 18-degrees-C while natural photoperiod was maintained. The first three groups of eggs from Wisconsin showed no difference in development rate upon incubation. The fourth group, transferred about mid-April, developed faster than previous groups. The fifth group developed fastest. The first group of eggs from Washington, incubated in early March, developed slowest. The remaining groups, incubated about mid-March and thereafter, developed and hatched at the same, more rapid, rate.</t>
  </si>
  <si>
    <t>10.1093/jee/86.1.117</t>
  </si>
  <si>
    <t>COCKREM, JF</t>
  </si>
  <si>
    <t>TIMING OF SEASONAL BREEDING IN BIRDS, WITH PARTICULAR REFERENCE TO NEW-ZEALAND BIRDS</t>
  </si>
  <si>
    <t>A model to explain the timing of seasonal breeding in birds is presented. It is assumed that, despite the wide range in egg-laying seasons, there are common physiological mechanisms which underlie seasonality in birds and that most, if not all, birds are photoperiodic. Birds are considered to possess an internal rhythm of reproduction which is synchronized with seasonal changes in the environment by external factors, particularly the annual cycle of daylength. The rhythm consists, at least in part, of regular changes in the photoperiodic response between states of photosensitivity and photorefractoriness. Avian breeding seasons effectively start in autumn when birds become photosensitive, regardless of when egg-laying occurs. The timing of breeding is then influenced by the rate of increase of hypothalamic 'drive' and by the sensitivity of the hypothalamus and pituitary gland to inhibitory feedback from gonadal steroids. If sensitivity is high, gonadal growth will not occur until the threshold daylength for photostimulation is exceeded after the winter solstice. Egg-laying then starts in late winter, spring or summer. Alternatively, steroid feedback may be relatively low and gonadal growth may be sufficiently rapid once the birds become photosensitive that breeding occurs in late autumn or winter. The time of egg-laying in birds may also be strongly influenced by supplementary information, such as social cues, food availability, temperature and rainfall and, in some species, this information is more important than daylength in determining the timing of breeding. The review also includes the first summary of the breeding seasons of New Zealand birds. The pattern of egg-laying is exactly the same in native birds, in birds introduced to New Zealand and in other Southern hemisphere birds from similar latitudes, with a broad peak of egg-laying occurring from September to December. In addition, annual cycles of steroid hormone concentrations in the North Island brown kiwi, the yellow-eyed penguin and the kakapo are consistent with results from many studies on Northern hemisphere birds. This model for the timing of breeding in birds can be applied to New Zealand birds and it is concluded that the physiological control mechanisms for the timing of seasonal breeding in New Zealand birds are similar to those of other birds.</t>
  </si>
  <si>
    <t>10.1071/RD9950001</t>
  </si>
  <si>
    <t>Coelho, LA; Rodrigues, PA; Nonaka, KO; Sasa, A; Balieiro, JCC; Vicente, WRR; Cipolla-Neto, J</t>
  </si>
  <si>
    <t>Annual pattern of plasma melatonin and progesterone concentrations in hair and wool ewe lambs kept under natural photoperiod at lower latitudes in the southern hemisphere</t>
  </si>
  <si>
    <t>JOURNAL OF PINEAL RESEARCH</t>
  </si>
  <si>
    <t>To study the annual pattern of plasma melatonin and progesterone concentrations in hair [Santa Ines (SI)] and wool [Romney Marsh (RM) and Suffolk (SU)] ewe lambs kept under natural photoperiods at 21 degrees 59'S, 12 ewe lambs (four/breed) were used. For melatonin, blood samples were collected monthly throughout the year at the onset (17:00, 19:00 and 21:00 hr) and end (04:00, 06:00 and 08:00 hr) of the night, and for progesterone the samples were collected in the morning, two to three times a week throughout the year. Plasma melatonin concentrations at different times of the day changed according to the season. In diurnal periods (17:00 and 8:00 hr) no seasonal differences were observed but they became evident in the nocturnal intervals (21:00 and 4:00 hr) and transitional night-day (6:00 hr) times. The patterns of melatonin secretion were higher in winter and autumn than in spring and summer. The patterns of plasma progesterone secretion were affected by interaction between breed and season. There was no seasonal variation in plasma progesterone concentrations for SI females. The progesterone pattern for RM and SU females varied with season. The plasma levels were higher in autumn and winter than in spring and summer. At 21 degrees 59'S hair and wool ewe lambs showed the same annual pattern of plasma melatonin concentration while the annual progesterone profiles were quite different. For SI females this pattern was constant along all seasons and for RM and SU females this pattern was higher during autumn and winter than spring and summer.</t>
  </si>
  <si>
    <t>10.1111/j.1600-079X.2006.00333.x</t>
  </si>
  <si>
    <t>Cohen, Y; Farkash, S; Reshit, Z; Balder, A</t>
  </si>
  <si>
    <t>Oospore production of Phytophthora infestans in potato and tomato leaves</t>
  </si>
  <si>
    <t>PHYTOPATHOLOGY</t>
  </si>
  <si>
    <t>Fungal, host, and environmental factors affecting sexual reproduction of Phytophthora infestans in planta were studied. Intact and detached leaves were coinoculated with sporangia of various combinations of A(1) and A(2) mating-type isolates; leaves were incubated under various conditions, and oospore production was estimated microscopically within whole, clarified leaflets. Some A(1) + A(2) isolate combinations were more reproductive than others, whereas some potato genotypes better supported oospore formation than others. Tomato usually supported more oospore formation than potato. To induce oospore formation, A(1) and A(2) sporangia were usually mixed at a 1:1 ratio. Ratios of 1:19 to 19:1, however, also allowed abundant production of oospores. Optimal temperatures for sexual sporulation ranged from 8 to 15 degrees C, but oospores also were produced at 23 degrees C. Oogonia developed 5 to 6 days after sporangial coinoculation, and oospores developed after 8 to 10 days. Light had little effect an oospore formation in both tomato and potato leaves provided that initial lesions were established under photoperiodic conditions. Although A(1) and A(2) sporangia usually were mixed before inoculation on leaves to obtain oospores, we found that discrete A(1) and A(2) lesions produced on opposite sides of the midvein of tomato leaves also induced oospore formation in the midvein and adjacent tissues. Oospores also formed when the two halves of the leaves were cut and separated at 3 days after sporangial coinoculation, which corresponded with the appearance of late blight lesions. The continuous supply of moisture to infected leaves was essential to oospore production. No oospores or oogonia formed in severely diseased plants kept at 50 to 80% relative humidity. Such plants did allow some oospore formation when kept continuously wet far 2 weeks in plastic boxes or tents. Detached leaves floated on water supported the highest sexual sporulation. Under optimal conditions of wetness and temperature, as many as 100 oospores per mm(2) of tissue were observed.</t>
  </si>
  <si>
    <t>10.1094/PHYTO.1997.87.2.191</t>
  </si>
  <si>
    <t>Collantes-Alegre, JM; Mattenberger, F; Barbera, M; Martinez-Torres, D</t>
  </si>
  <si>
    <t>Characterisation, analysis of expression and localisation of the opsin gene repertoire from the perspective of photoperiodism in the aphid Acyrthosiphon pisum</t>
  </si>
  <si>
    <t>Organisms exhibit a wide range of seasonal responses as adaptions to predictable annual changes in their environment. These changes are originally caused by the effect of the Earth's cycles around the sun and its axial tilt. Examples of seasonal responses include flotation, migration, reproduction and diapause. In temperate climate zones, the most robust variable to predict seasons is the length of the day (i.e. the photoperiod). The first step to trigger photoperiodic driven responses involves measuring the duration of the light-dark phases, but the molecular clockwork performing this task is poorly characterized. Photopigments such as opsins are known to participate in light perception, being part of the machinery in charge of providing information about the luminous state of the surroundings. Aphids (Hemiptera: Aphididae) are paradigmatic photoperiodic insects, exhibiting a strong induction to diapause when the light regime mimics autumn conditions. The availability of the pea aphid (Acyrthosiphon pisum) genome has facilitated molecular approaches to understand the effect of light stimulus in the photoperiodic induction process. We have identified, experimentally validated and characterized the expression of the full opsin gene repertoire in the pea aphid. Among identified opsin genes in A. pisum, arthropsin is absent in most insects sequenced to date (except for dragonflies and two other hemipterans) but also present in a crustacean, an onychophoran and chelicerates. We have quantified the expression of these genes in aphids exposed to different photoperiodic conditions and at different times of the day and localized their transcripts in the aphid brain. Clear differences in expression patterns were found, thus relating opsin expression with the photoperiodic response.</t>
  </si>
  <si>
    <t>10.1016/j.jinsphys.2017.11.009</t>
  </si>
  <si>
    <t>Colpo, KD; Lopez-Greco, LS</t>
  </si>
  <si>
    <t>Temperature influences the reproduction of fiddler crabs at the southern edge of their distribution</t>
  </si>
  <si>
    <t>INVERTEBRATE BIOLOGY</t>
  </si>
  <si>
    <t>Understanding the spatial patterns of reproductive biology might provide predictions about fitness and population stability in different locations within the geographical range of a particular species. Leptuca uruguayensis is a fiddler crab that breeds year round in tropical estuaries but only in summer months in temperate salt marshes. In this study, we examined several reproductive attributes of the southernmost population of L. uruguayensis, including the proportion of ovigerous females, the proportion of surface-active crabs, the developmental status of the gonads and hepatopancreas, and the fullness of seminal receptacles, and related them to environmental factors such as temperature, photoperiod, and sediment organic matter content. We found that temperature was the environmental factor that was most correlated with the reproductive process of the southernmost fiddler crab, since this environmental factor was related to ovarian development, to the fullness of seminal receptacles, and to the hepatosomatic index. At the southern edge of its distribution, the low temperatures of winter restricted reproduction in L. uruguayensis. These winter temperatures might represent the lower limit of the thermal window of this fiddler crab, limiting its extension toward higher latitudes.</t>
  </si>
  <si>
    <t>10.1111/ivb.12168</t>
  </si>
  <si>
    <t>Comas, M; Hut, RA</t>
  </si>
  <si>
    <t>Twilight and Photoperiod Affect Behavioral Entrainment in the House Mouse (Mus musculus)</t>
  </si>
  <si>
    <t>The effect of twilight transitions on entrainment of C57BL/6JOlaHsd mice (Mus musculus) was studied using light-dark cycles of different photoperiods (6, 12, and 18 h) and twilight transitions of different durations (0, 1, and 2 h). Phase angle differences of the onset, center of gravity, and offset of activity, activity duration (a), as well as free-running period (tau) in continuous darkness were analyzed. The main finding was that for all conditions the onset of activity was close to dusk or lights-off except for the short photoperiod with 2 h of twilight where activity onset was on average 5.3 (SEM 1.07) h after lights-off. This finding contrasts with the results of Boulos and Macchi for Syrian hamsters where a 5.9-h earlier activity onset was observed when similar photoperiod and twilight conditions are compared with a rectangular LD cycle. The authors suggest the opposite effects of 2 h of twilight in the 2 species may be related to their different free-running periods under DD conditions following entrainment to short photoperiod with 2-h twilight conditions. Since the authors observed larger variation in phase angle of entrainment in longer twilight conditions, twilight does not necessarily form a stronger zeitgeber.</t>
  </si>
  <si>
    <t>10.1177/0748730409343873</t>
  </si>
  <si>
    <t>Comeau, LA; Mayrand, E; Mallet, A</t>
  </si>
  <si>
    <t>Winter quiescence and spring awakening of the Eastern oyster Crassostrea virginica at its northernmost distribution limit</t>
  </si>
  <si>
    <t>To test the hypothesis that oysters, Crassostrea virginica, from the northernmost part of the species range in the Gulf of St. Lawrence (48A degrees N) open their valves at lower temperatures than those reported for more southern oysters, Hall element sensors were used to monitor their gaping behaviour. These observations were made in a flow-through system and the temperature, salinity and relative fluorescence of unfiltered seawater were monitored. Photoperiod was controlled (15 h dark:9 h light) and light levels were measured but not closely controlled. Gaping behaviour was followed from February to June 2010 (113 days) and from April to May 2011 (34 days) and was classified into three successive phases: quiescent, awakening and active. Although valves were either closed or slightly open during the quiescent phase (maximum gape angle = 0.49A degrees, SE = 0.04), they abruptly opened to maximum angles of about 5.88A degrees (SE = 0.29) during the awakening phase. Moreover, there was noticeable synchrony amongst individuals, since approximately one-half of the monitored population awoke within a 6.6-h period in both study years. Correlative analyses identified temperature as a factor influencing valve movement, and oysters awakened when temperatures were 0.2-4.0 A degrees C (mean = 2.2, SE = 0.2). Oysters exerted their maximal gape angle as soon as temperatures reached 2.8-6.6 A degrees C (mean = 4.8, SE = 0.2). During the active phase, valves remained open 68.6 % (2010) and 79.7 % (2011) of the time. An unexpected result was the observation of a diurnal rhythm in valve openness whereby the openness was greatest near the end of the afternoon and least in the early morning.</t>
  </si>
  <si>
    <t>10.1007/s00227-012-2012-8</t>
  </si>
  <si>
    <t>Concannon, P; Roberts, P; Baldwin, B; Tennant, B</t>
  </si>
  <si>
    <t>Long-term entrainment of circannual reproductive and metabolic cycles by Northern and Southern Hemisphere photoperiods in woodchucks (Marmota monax)</t>
  </si>
  <si>
    <t>Woodchucks were exposed to simulated Northern Hemisphere (boreal) or Southern Hemisphere (austral) natural photoperiods in groups of 17 males and 17-18 females at 20-23 degrees C for 69 mo and examined monthly. Photoentrainment of endogenous cycles was evaluated based on dates of peak body weight, peak testis volume, increased serum testosterone in males, and increased serum progesterone in females. Boreal photoperiods entrained and synchronized annual cycles in 15 of 17 males and in all 17 females; 2 males never entrained and free-ran at 9- to Ii-mo intervals. Austral photoperiods phase-advanced cycles by approximately 6 mo after 2.5 yr in 34 of 35 animals. Four entrained males became refractory after 4 yr, free-running at 6- to 10-mo intervals. Photoentrained boreal animals became phase-advanced by 1 mo during the first 2 yr, and then had 12-mo cycles for 4 yr. In Year 5, on average, boreal cycles included initial testosterone elevations in mid-January (vs. mid-July in australs), parturition in early March (vs. early September in australs), and peak body weight in mid-July (vs. late January in australs). The results confirm that endogenous circannual cycles of woodchucks can be entrained and synchronized for 6 yr by daily changes in photoperiod similar to those of midnorthern latitudes, and can be re-entrained and phase-advanced 6 mo by photoperiods of midsouthern latitudes.</t>
  </si>
  <si>
    <t>10.1095/biolreprod57.5.1008</t>
  </si>
  <si>
    <t>Condon, CH; Chenoweth, SF; Wilson, RS</t>
  </si>
  <si>
    <t>Zebrafish take their cue from temperature but not photoperiod for the seasonal plasticity of thermal performance</t>
  </si>
  <si>
    <t>Organisms adjust to seasonal variability in the environment by responding to cues that indicate environmental change. As most studies of seasonal phenotypic plasticity test only the effect of a single environmental cue, how animals may integrate information from multiple cues to fine-tune plastic responses remains largely unknown. We examined the interaction between correlated (seasonally matching) and conflicting (seasonally opposite) temperature and photoperiod cues on the acclimation of performance traits in male zebrafish, Danio rerio. We acclimated fish for 8. weeks and then tested the change in thermal dependence of maximum burst swimming and feeding rate between 8 and 38 degrees C. We predicted that correlated environmental cues should induce a greater acclimation response than uncorrelated cues. However, we found that only temperature was important for the seasonal acclimation of performance traits in zebrafish. Thermal acclimation shifted the thermal performance curve of both traits. For maximum burst swimming, performance increased for each group near the acclimation temperature and reduced in environments that were far from their acclimation temperature. The feeding rate of cold-acclimated zebrafish was reduced across the test temperature range compared with that of warm-acclimated fish. Our study is the first that has found no effect of the covariation between temperature and photoperiod acclimation cues on locomotor performance in fishes. Our results support the intuitive idea that photoperiod may be a less important seasonal cue for animals living at lower latitudes.</t>
  </si>
  <si>
    <t>10.1242/jeb.046979</t>
  </si>
  <si>
    <t>CONDON, RG</t>
  </si>
  <si>
    <t>BIRTH SEASONALITY, PHOTOPERIOD, AND SOCIAL-CHANGE IN THE CENTRAL CANADIAN ARCTIC</t>
  </si>
  <si>
    <t>HUMAN ECOLOGY</t>
  </si>
  <si>
    <t>Birth seasonality at high latitudes is a complex phenomenon which is undoubtedly affected by a subtle interaction between environmental rhythmicity (most notably in photoperiod and temperature) and cultural adaption. There is intriguing evidence that human gonadotrophic activity (and hence fertility) may be affected by seasonal fluctuations in light intensity and duration. Nevertheless, cultural factors are important insofar as they mediate between environmental rhythmicity and human fertility/birth patterns. This article examines the distribution of births over several decades in an Inuit community located 300 miles north of the Arctic Circle. Several shifts in birth seasonality are noted, the most significant of which is a dramatic shift from pronounced seasonality in the 1970s to non-seasonality in the 1980s. Longitudinal ethnographic fieldwork has allowed an examination of social and economic changes accounting for the rather sudden disappearance of birth seasonality. These include increasing reliance upon wage employment and social assistance, decreased dependence upon subsistence hunting and trapping, changing attitudes on the part of young people entering their prime reproductive years, and the introduction of television, radio, and southern-style recreational activities.</t>
  </si>
  <si>
    <t>10.1007/BF00888980</t>
  </si>
  <si>
    <t>Cooper, CB; Hochachka, WM; Dhondt, AA</t>
  </si>
  <si>
    <t>Latitudinal trends in within-year reoccupation of nest boxes and their implications</t>
  </si>
  <si>
    <t>Multiple brooding can substantially increase the annual reproductive output of birds, and the propensity for Multiple brooding can vary geographically. Thus, studies attempting to understand the evolution of geographic variation in nesting success need to account for variation in re-nesting potential. However, direct assessment of rates of multiple brooding requires individually recognizable breeding adults, which are not generally available. We explore the possibility of comparing relative indices of multiple broodedness across a latitudinal gradient from Studies of un-banded birds locally restricted to nest boxes. We analyzed nest box reoccupation by a multiple-brooding species, the eastern bluebird Sialia sialis, reported by volunteers in a citizen-participation project (1998-2002) in which nest boxes were monitored throughout much of the breeding range of the bluebirds. We found nest boxes in the southern portion of the bluebird range (30degrees latitude) had, on average 17-33% higher likelihood of repeated egg-laying, brooding, and successful fledging events than boxes in the north (48degrees latitude). Latitudinal variation in the reoccupation of nest boxes may indicate that either (1) the number of broods per female varies with latitude, (2) female breeding dispersal/site fidelity varies with latitude, (3) the density, distribution, and/or availability of suitable nest sites varies with latitude, or (4) observer bias varies with latitude. Various lines of evidence Suggest that nest re-occupancy is a useful index of latitudinal variation in re-nesting. During the time-frame of second attempts, first-time box occupancy was as likely as second occupancy and approximately 45% more likely in the South than north, suggesting that, despite considerable breeding dispersal, observed trends in box reoccupation conservatively reflect latitudinal trends in the number of nest attempts/broods per female. Furthermore, despite a compressed nesting cycle in the north (shorter incubation and re-nesting interval), the shorter duration of the breeding season in the north restricted the potential number of broods. Studies of banded birds are necessary to confirm the behavior underlying the latitudinal trends in box reoccupation.</t>
  </si>
  <si>
    <t>10.1111/j.0908-8857.2005.03319.x</t>
  </si>
  <si>
    <t>Cooper, CB; Voss, MA; Ardia, DR; Austin, SH; Robinson, WD</t>
  </si>
  <si>
    <t>Light increases the rate of embryonic development: implications for latitudinal trends in incubation period</t>
  </si>
  <si>
    <t>FUNCTIONAL ECOLOGY</t>
  </si>
  <si>
    <t>1. In wild birds, incubation period shortens and the general pace of life quickens with distance from the equator. Temperature and various biotic factors, including adult behaviours, cannot fully account for longer incubation periods of equatorial birds and only explain some of the variation between tropical and temperate life histories. Here we consider the role of differences in light in driving variation in incubation period. In poultry, incubation periods can be experimentally shortened by exposing eggs to light. The positive influence of light on embryonic growth, called photoacceleration, can begin within hours after an egg is laid. 2. We artificially incubated house sparrow (Passer domesticus) eggs under photoperiods similar to those found at temperate (18Light : 6Dark) and tropical (12L : 12D) latitudes. We also measured embryonic metabolic rate during light and dark phases. 3. Eggs of house sparrows collected from the wild developed more rapidly under 'temperate' than 'tropical' photoperiods and had higher metabolic rates during phases of light exposure than during phases of darkness. Metabolic rates during light phases were high enough to account for a 1 day difference in incubation periods between temperate and tropical birds. 4. Based on a synthesis of photoacceleration studies on domesticated galliformes and our experimental results on a wild passerine, we provide the first support for the testable hypothesis that differences in photoperiod may influence variation in the rate of embryonic development across latitudes in birds.</t>
  </si>
  <si>
    <t>10.1111/j.1365-2435.2011.01847.x</t>
  </si>
  <si>
    <t>Cooper, RL</t>
  </si>
  <si>
    <t>A delayed flowering barrier to higher soybean yields</t>
  </si>
  <si>
    <t>A long term maximum yield soybean [Glycine max (L.) Merr.] research project was initiated at Wooster, OH (40degreesN latitude) in 1977 with the specific objectives of determining the yield potential of soybeans and identifying yield limiting factors. Results from this research suggest there is a delayed flowering barrier to higher soybean yields in the higher latitudes where the light intensity (sun angle) is highest and the day length is longest early in the growing season, declining as the growing season progresses. At Wooster, OH, the average 24 It total solar radiation declines from 474 Langleys (cal/cm(2)) in June to 351 Langleys in September. The maximum daily solar energy declines from 680 Langleys (15-30 June) to 444 Langleys 15-30 September. Under normal spring temperatures in May, soybeans planted during the first week of May normally bloom during the first week of July. However, in 1982, 1985, 1998, and 1999, unusually early warm spring temperatures in May resulted in the soybeans flowering around 15 June, 2 weeks earlier than normal. In a maximum yield environment, where all manageable yield limiting factors were minimized, test average yields were 5963 kg/ha in 1982, 5549 kg/ha in 1985, 5383 kg/ha in 1998, and 5416 kg/ha in 1999, with individual lines producing replicated yields in the 6000-7000 kg/ha range. In the intervening years, 1983 and 1984 and from 1986 to 1997, with more normal spring temperatures, test average yields in the maximum yield environment ranged from 3575 to 4862 kg/ha, with highest yielding individual lines producing yields in the 4200-5500 kg/ha range. These results indicate there is a temperature by photoperiod interaction in soybeans that results in soybeans flowering up to 2 weeks earlier than normal in response to above normal temperatures in early spring (in May at Wooster, CH). This results in the soybeans entering the reproductive cycle earlier in the growing season when the days are longer and the light intensity is higher (greater total solar radiation is available). Also the length of the reproductive cycle was increased since maturity was similar to years of more normal spring temperatures. This resulted in a significant increase in the yield potential of soybeans in years of unusually early warm spring temperatures. These results suggest if breeders can develop full season soybean cultivars that will bloom earlier under more normal spring temperatures, the yield potential of soybeans in the higher latitudes could be significantly increased. Published by Elsevier Science B.V.</t>
  </si>
  <si>
    <t>10.1016/S0378-4290(03)00003-0</t>
  </si>
  <si>
    <t>Coppack, T</t>
  </si>
  <si>
    <t>Experimental determination of the photoperiodic basis for geographic variation in avian seasonality</t>
  </si>
  <si>
    <t>JOURNAL OF ORNITHOLOGY</t>
  </si>
  <si>
    <t>Geographic variation in the timing of breeding, moult and migration of birds reflects adjustment of their annual cycles to regional differences in environmental conditions. Understanding to what degree this variation results from phenotypic plasticity or from genetic adaptation is important both as a goal of primary research and especially because we need to understand the potential for species to adapt to global environmental change. The annual change in day-length remains invariant, year after year, and birds depend primarily on this environmental information to match breeding and migration schedules with the changing seasons. Here, I review what is known about the role of photoperiodic responses in shaping geographic variation in avian life cycles, focussing on intra-specific comparative studies in passerine birds. Experiments with hand-raised individuals from different populations kept under identical conditions (common-garden experiments) suggest that differences in the timing of events are not photoperiodically determined when trait differences persist. A single common-garden experiment has no neutral testing ground, however. Thus, if birds breeding at different latitudes have evolved (or retained) non-parallel reaction norms, a single test environment is not sufficient to quantify genetic and environmental influences. While reciprocal transplantation may control for this problem, such an extended experimental design has only rarely been considered. More recently, population-specific reaction norms have been studied by assigning full siblings to various photoperiodic regimes. Through this approach, the extent of genotype-by-environment interaction can be estimated, which is essential information when interpreting trait differences among populations under natural conditions and predicting how species or populations will respond to photoperiodic conditions outside present-day geographical ranges.</t>
  </si>
  <si>
    <t>10.1007/s10336-007-0158-9</t>
  </si>
  <si>
    <t>Coppack, T; Pulido, F</t>
  </si>
  <si>
    <t>Proximate control and adaptive potential of protandrous migration in birds</t>
  </si>
  <si>
    <t>INTEGRATIVE AND COMPARATIVE BIOLOGY</t>
  </si>
  <si>
    <t>Migration determines where, when, and in which order males and females converge for reproduction. Protandry, the earlier arrival of males relative to females at the site of reproduction, is a widespread phenomenon found in many migratory organisms. Detailed knowledge of the determinants of protandry is becoming increasingly important for predicting how migratory species and populations will respond to rapid phenological shifts caused by climatic change. Here, we review and discuss the potential mechanisms underlying protandrous migration in birds, focusing oil evidence from passerine species. Latitudinal segregation during the non-breeding period and differences in the initiation of spring migration are probably the key determinants of protandrous arrival at the breeding sites, while sexual differences in speed of migration appear to play a minor role. Experimental evidence suggests that differences between the sexes in the onset of spring migratory activity are caused by differences in circannual rhythmicity or by photoperiodic responsiveness. Both of these mechanisms are hardwired and could prevent individuals from responding plastically to chronic changes in temperature at the breeding grounds. As a consequence, adaptive changes in both the timing of arrival in spring and of reproduction will require evolutionary (genetic) changes of the cue-response systems underlying the initiation and extent of migration in both males and females.</t>
  </si>
  <si>
    <t>10.1093/icb/icp029</t>
  </si>
  <si>
    <t>Photoperiodic response and the adaptability of avian life cycles to environmental change</t>
  </si>
  <si>
    <t>BIRDS AND CLIMATE CHANGE</t>
  </si>
  <si>
    <t>In birds, the annual change in daylength is the most important environmental cue used for synchronising breeding, moult, and migration with recurrent seasonal fluctuation in environmental conditions. Human-caused environmental changes may affect photo-responsive birds in two ways: (1) The photoperiod may become an unreliable predictor of favourable conditions if the phase relationship between temperature-dependent resource availability and daylength changes. For example, advances in the timing of breeding in response to increased spring temperature expose juvenile birds to altered photoperiodic conditions, which may result in unseasonably early autumn migration. (2) Range shifts and expansions may expose birds to novel photoperiodic conditions. Extant responses to these conditions could limit the potential of birds to evade increasingly unsuitable habitats and to establish new breeding and wintering grounds. However, if birds respond to novel photoperiodic conditions in an adaptive way-i.e., the elicited phenotypic change is in accord with the direction of selection-then adaptation of avian life cycles to global environmental change will be facilitated. In the course of environmental change, we expect the photoperiodic response itself to be the target of selection. However, adaptive evolution of the response to daylength may not keep pace with rapid environmental changes because of unfavourable genetic correlations among life-cycle stages or the lack of within-population genetic variation in phenotypic plasticity.</t>
  </si>
  <si>
    <t>10.1016/S0065-2504(04)35007-5</t>
  </si>
  <si>
    <t>Coppack, T; Pulido, F; Czisch, M; Auer, DP; Berthold, P</t>
  </si>
  <si>
    <t>Photoperiodic response may facilitate adaptation to climatic change in long-distance migratory birds</t>
  </si>
  <si>
    <t>Recent climatic change is causing spring events in northern temperate regions to occur earlier in the year. As a result, migratory birds returning from tropical wintering sites may arrive too late to take full advantage of the food resources on their breeding grounds. Under these conditions, selection will favour earlier spring arrival that could be achieved by overwintering closer to the breeding grounds. However, it is unknown how daylength conditions at higher latitudes will affect the timing of life cycle stages. Here, we show in three species of Palaearctic-African migratory songbirds that a shortening of migration distance induces an advancement of springtime activities. Birds exposed to daylengths simulating migration to and wintering in southern Europe considerably advanced their spring migratory activity and testicular development. This response to the novel photoperiodic environment will enable birds wintering further north to advance spring arrival and to start breeding earlier. Thus, phenotypic flexibility in response to the photoperiod may reinforce selection for shorter migration distance if spring temperatures continue to rise.</t>
  </si>
  <si>
    <t>10.1098/rsbl.2003.0005</t>
  </si>
  <si>
    <t>Coppack, T; Tindemans, I; Czisch, M; Van der Linden, A; Berthold, P; Pulido, F</t>
  </si>
  <si>
    <t>Can long-distance migratory birds adjust to the advancement of spring by shortening migration distance? The response of the pied flycatcher to latitudinal photoperiodic variation</t>
  </si>
  <si>
    <t>Many organisms use day length as a cue for synchronizing their life cycles with seasonal changes in environmental productivity. Under rapid climate change, however, responses to day length may become maladaptive, and photo-responsive organisms may only be able to evade increasingly unsuitable habitats if they can accommodate to a wide range of photoperiodic conditions. A previous experiment showed that the pied flycatcher, Ficedula hypoleuca, a Palaearctic-Afrotropical migratory bird, would strongly advance the timing of spring migration and reproductive maturation if it shifted its wintering area from sub-Saharan Africa to the Mediterranean region. However, it is unknown whether this marked response to latitudinal variation in photoperiodic conditions is continuous over the entire range of potential wintering areas, and if a shortening of migration distance would be an effective mechanism to adjust the timing of migration to rapidly changing climatic conditions. Here, we experimentally show that a moderate northward displacement of the pied flycatcher's current wintering grounds by 10 degrees would result in a clear advancement of the termination of prenuptial moult and the initiation of spring migratory activity and gonadal growth. However, we found no further advancement under conditions simulating higher wintering latitudes, suggesting the existence of a critical photoperiodic threshold or a steep gradual response within a narrow geographical range between 10 degrees and 20 degrees northern latitude. Because habitat conditions in this area are deteriorating rapidly, the potential for pied flycatchers to adjust their life cycle to changing climatic conditions by shortening the migration distance may be limited in the future.</t>
  </si>
  <si>
    <t>10.1111/j.1365-2486.2008.01668.x</t>
  </si>
  <si>
    <t>Corbesier, L; Coupland, G</t>
  </si>
  <si>
    <t>Photoperiodic flowering of Arabidopsis: integrating genetic and physiological approaches to characterization of the floral stimulus</t>
  </si>
  <si>
    <t>PLANT CELL AND ENVIRONMENT</t>
  </si>
  <si>
    <t>In many plants the transition from vegetative growth to flowering is controlled by environmental cues. One of these cues is day length or photoperiod, which synchronizes flowering of many species with the changing seasons. Recently, advances have been made in understanding the molecular mechanisms that confer photoperiodic control of flowering and, in particular, how inductive events occurring in the leaf, where photoperiod is perceived, are linked to floral evocation that takes place at the shoot apical meristem. We discuss recent data obtained using molecular genetic approaches on the function of regulatory proteins that control flowering time in Arabidopsis thaliana. These data are compared with the results of physiological analyses of the floral transition, which were performed in a range of species and directed towards identification of the transmitted floral singals.</t>
  </si>
  <si>
    <t>10.1111/j.1365-3040.2005.01283.x</t>
  </si>
  <si>
    <t>Cossi, PF; Boy, CC; Gimenez, J; Perez, AF</t>
  </si>
  <si>
    <t>Reproductive biology and energy allocation of the sea star Cosmasterias lurida (Echinodermata: Asteroidea) from the Beagle Channel, Tierra del Fuego, Argentina</t>
  </si>
  <si>
    <t>Seasonal fluctuations in environmental factors at high-latitude marine regions have a strong influence on the reproductive cycles of echinoderms. The purposes of this study on a population of Cosmasterias lurida in the Beagle Channel are to describe the reproductive cycle through histological analyses, to characterize the pattern of gonad and somatic indices, to determine the energy content of different organs and their temporal variation and to establish the pattern of energy allocation. During the study period, from August 2010 to June 2011, four seasonal samplings were performed in the subtidal zone of Ushuaia Bay. Indices (gonad, pyloric caeca and stomach), gonadal histology, organic matter and calorimetric measurements were determined. Gametogenesis begins in February and continues until June when oocyte size increases. The gonadal maximum development and gamete releasing take place between August and December. Temporal variation of energetic reserves in gonads occurs through the variation in gonad mass, with a GI major peak and energy content during August. Stomach and pyloric caeca show their maximum energy accumulation during June, while decrease of organic matter of the body wall takes place from August to December. The population of C. lurida from Beagle Channel suggests an annual reproductive cycle with two maturation events and the influence of water temperature on maturation and releasing of gametes. Different patterns of energy allocation to gonads between sexes were observed, with a greater energy investment in females than in males. Pyloric caeca, stomach and body wall were proposed as energy reservoirs for gonadal maturation and spawning.</t>
  </si>
  <si>
    <t>10.1007/s00300-015-1696-x</t>
  </si>
  <si>
    <t>Costanzo, KS; Dahan, RA; Radwan, D</t>
  </si>
  <si>
    <t>Effects of photoperiod on population performance and sexually dimorphic responses in two major arbovirus mosquito vectors, Aedes albopictus and Aedes aegypti (Diptera: Culicidae)</t>
  </si>
  <si>
    <t>INTERNATIONAL JOURNAL OF TROPICAL INSECT SCIENCE</t>
  </si>
  <si>
    <t>The Asian tiger mosquito, Aedes albopictus (Skuse) and the yellow fever mosquito, Aedes aegypti (Linnaeus) are medically important species that vector several arboviruses. Globally, populations of both species experience (and are sensitive to) photoperiodic variations. The present study aims to test if photoperiod regimes affect the population performance of Ae. albopictus and Ae. aegypti. Since mosquitoes have sex-specific strategies to maximize fitness, we also tested the hypothesis that Ae. albopictus and Ae. aegypti would exhibit differences in the male and female response (sexually dimorphic response) to various photoperiod treatments. We reared cohorts of first instar larvae to adulthood in three photoperiod treatments: short day (10 h light), control (12 h light) and long day (14 h light). We measured and compared survival to adulthood, population growth, development time of males and females, and wing length across treatments. Although we detected no effects of photoperiod on the population performance of both species, we found evidence of a sexual dimorphic response to photoperiod in Ae. albopictus, but not in Ae. aegypti, with Ae. albopictus females being more sensitive to variations in photoperiod. The observed differences between sexes of Ae. albopictus are consistent with sex-specific developmental constraints. The absence of a sexually dimorphic response to photoperiod in Ae. aegypti can be attributed to different strategies evolved in this species to prepare for unfavourable conditions associated with shorter day length. We discuss the ecological and medical implications of our findings.</t>
  </si>
  <si>
    <t>10.1017/S1742758416000163</t>
  </si>
  <si>
    <t>Coupland, G</t>
  </si>
  <si>
    <t>Mechanisms controlling time measurement in plants and their significance in natural populations</t>
  </si>
  <si>
    <t>FROM MOLECULES TO LIVING ORGANISMS: AN INTERPLAY BETWEEN BIOLOGY AND PHYSICS</t>
  </si>
  <si>
    <t>Plants, in common with many other organisms, measure time across different scales. Such time measurement is essential for the adaptation of plants to a wide range of environments. This chapter describes several of the mechanisms by which plants measure the time of day and the time of year. The circadian clock and its significance in regulating thousands of genes that control daily rhythms and contribute to a wide range of processes are described. How plants measure day length or the duration of winter cold to synchronize developmental decisions with the changing seasons is also discussed. Many of these processes have been deciphered in controlled environments in the laboratory, and the final section considers how predictive these results have been for the variation that is found in nature to allow plants to adapt to different environments.</t>
  </si>
  <si>
    <t>Coursolle, C; Bigras, FJ; Margolis, HA</t>
  </si>
  <si>
    <t>Frost tolerance and hardening capacity during the germination and early developmental stages of four white spruce (Picea glauca) provenances</t>
  </si>
  <si>
    <t>CANADIAN JOURNAL OF BOTANY-REVUE CANADIENNE DE BOTANIQUE</t>
  </si>
  <si>
    <t>Frost tolerance during the germination stages of four white spruce (Picea glauca (Moench) Voss) provenances (between 45 degrees 37' and 50 degrees 17'N) was studied at four different developmental stages (imbibed seed, radicle, cotyledon, and young seedling), and their hardening capacity was determined for the latter three stages. Hardening capacity was examined by submitting radicle-stage germinants to two temperature-photoperiod treatments (20:15 degrees C - 16-h photoperiod or 5:5 degrees C-8 h) for 14 days and by submitting cotyledon and young seedling stage germinants to four treatments (20:15 degrees C - 16 h; 20:15 degrees C - 8 h; 5:5 degrees C - 16 h; 5:5 degrees C -8 h). Frost tolerance was determined immediately after these treatments. Latitude of origin showed no clear pattern with respect to either frost tolerance or hardening capacity at any of the developmental stages. Imbibed seeds had the greatest degree of frost tolerance. With the exception of the most northern provenance, radicle-stage germinants did not respond to a 5:5 degrees C day:night temperature and 8-h photoperiod hardening treatment. A low-temperature treatment of 5:5 degrees C increased the frost tolerance of cotyledon and young seedling stage germinants, while their response to a shortened photoperiod (8 h) was quite variable. However, an 8-h photoperiod did enhance the effect of the low-temperature treatment at the young-seedling stage. Thus, the timing of germination in the field appears to be an important factor in the ability of germinants to tolerate freezing stress.</t>
  </si>
  <si>
    <t>10.1139/b97-168</t>
  </si>
  <si>
    <t>Coursolle, C; Bigras, FJ; Margolis, HA; Hebert, C</t>
  </si>
  <si>
    <t>Growth and hardening of four provenances of containerized white spruce (Picea glauca (Moench) Voss) seedlings in response to the duration of 16 h long-night treatments</t>
  </si>
  <si>
    <t>NEW FORESTS</t>
  </si>
  <si>
    <t>Long-night treatments of 16 h were applied to four provenances of 10-week-old Picea glauca (Moench) Voss seedlings for durations of 0 (control), 4, 8, 12 and 16 d. Their effects on growth and on the development of frost hardiness were determined during the fall. Height growth cessation was hastened by long-night treatments, with 4, 8, 12 and 16 d treatment seedlings ceasing growth approximately 5, 10, 13 and 15 d earlier than control seedlings. The rate of hardening was affected by the duration of the long-night treatment while the level of hardening was affected by both treatment duration and the latitude of origin of the seedlings. Specifically, seedlings receiving the 8, 12 and 16 d treatments had achieved approximately the same level of hardiness by mid-October, which was greater than the 0 and 4 d treatments. However, hardiness levels of the 12 and 16 d treatments were higher in late September than with the 8 d treatment. The level of frost hardiness in late November increased with both increasing duration of long-night treatments (0 to 8 d) and increasing latitude of origin.</t>
  </si>
  <si>
    <t>10.1023/A:1006574102868</t>
  </si>
  <si>
    <t>Dehardening and second-year growth of white spruce provenances in response to duration of long-night treatments</t>
  </si>
  <si>
    <t>CANADIAN JOURNAL OF FOREST RESEARCH-REVUE CANADIENNE DE RECHERCHE FORESTIERE</t>
  </si>
  <si>
    <t>Long-night treatments (16 h) of 0 (control), 4, 8, 12, and 16 days duration were applied, in August 1994, to four provenances of 10-week-old white spruce (Picea glauca (Moench) Voss) seedlings. This was to determine the shortest duration that would produce seedlings having acceptable morphological and physiological characteristics for reforestation. The effects of these treatments and of the latitude of origin of seedlings on the course of dehardening and second-year growth were studied Terminal bud burst, shoot and root dry mass accumulation, and frost tolerance were followed during the spring, and terminal shoot growth was measured until August. Seedlings exposed to 0 (control) or 4 long nights exhibited significant amounts of damage in the spring. This damage had occurred the previous fall or winter. Seedlings receiving 4 to 16 days of long-night treatments did not differ in timing of bud burst the following spring, while the most northern provenance flushed first (May 18) and the most southern flushed last, 4 days later. Seedlings subjected to 8, 12, and 16 long nights exhibited similar amounts of terminal shoot growth, dry matter accumulation, and frost tolerance. Frost tolerance of the 8-, 12-, and 16-d treatments during dehardening was unaffected by the latitude of origin of seedlings. Our results suggest that under the experimental conditions used, an 8-d long-night treatment applied in the fall would produce seedlings with the same morphological and physiological characteristics in the spring as a 12- or 16-d treatment.</t>
  </si>
  <si>
    <t>10.1139/cjfr-27-8-1168</t>
  </si>
  <si>
    <t>COZZOLINO, R; CORDISCHI, C; AURELI, F; SCUCCHI, S</t>
  </si>
  <si>
    <t>ENVIRONMENTAL-TEMPERATURE AND REPRODUCTIVE SEASONALITY IN JAPANESE MACAQUES (MACACA-FUSCATA)</t>
  </si>
  <si>
    <t>PRIMATES</t>
  </si>
  <si>
    <t>This study demonstrates that the reproductive seasonality of Macaca fuscata seems to be more affected by environmental temperature than by photoperiod. Mean conception dates for 25 groups of Japanese macaques species did not correlate with latitude. Instead, they were positively related to mean fall and winter temperatures and negatively related to the magnitude of the decrease in the mean temperature from summer to fall. Evidence from transplanted groups supports the hypothesis that environmental temperature is a decisive factor in determining the timing of mating activities of Japanese macaques. These results are also consistent with the concept that, in temperate zones, environmental temperature is probably the best indicator of local climatic characteristics.</t>
  </si>
  <si>
    <t>10.1007/BF02381194</t>
  </si>
  <si>
    <t>Cragin, J; Serpe, M; Keller, M; Shellie, K</t>
  </si>
  <si>
    <t>Dormancy and Cold Hardiness Transitions in Winegrape Cultivars Chardonnay and Cabernet Sauvignon</t>
  </si>
  <si>
    <t>AMERICAN JOURNAL OF ENOLOGY AND VITICULTURE</t>
  </si>
  <si>
    <t>Cold injury is a major cause of economic loss in winegrapes (Vitis vinifera L.) grown at high latitudes. The objective of this study was to investigate the relationship between dormancy and cold hardiness transitions in two cultivars with differing freeze tolerance (Chardonnay and Cabernet Sauvignon). Cold hardiness was measured by differential thermal analysis, and a bud forcing bioassay was used to measure the stage and depth of dormancy. Canes were sampled from field-grown grapevines in Parma, ID at periodic intervals during two consecutive winters. Both cultivars transitioned into endodormancy each year in September when day length was similar to 12.5 hr. Cold acclimation in both cultivars occurred each year in October during endodormancy and steadily increased during ecodormancy to a max hardiness in December. Effective temperatures for release from endodormancy were lower for Chardonnay (-3 degrees C) than for Cabernet Sauvignon (3 degrees C), and, each year, Chardonnay transitioned to ecodormancy earlier than Cabernet Sauvignon. From October to December, Chardonnay buds were more cold hardy than Cabernet Sauvignon buds. The number of days to budbreak under forcing conditions increased steadily during endodormancy and decreased during ecodormancy. Resistance to deacclimation during ecodormancy was inversely related to the level of bud cold hardiness and the duration of time in ecodormancy, suggesting that the mechanisms that impart hardiness may interact with those involved in resumption of growth. Results from this study show that the influence of autumn weather events on dormancy and cold hardiness transitions can affect vulnerability to subsequent cold injury and have important implications under global climate change. Differences between cultivars in dormancy and cold hardiness transitions can be used to improve cultivar and site selection.</t>
  </si>
  <si>
    <t>10.5344/ajev.2016.16078</t>
  </si>
  <si>
    <t>Craig, DS; Runkle, ES</t>
  </si>
  <si>
    <t>A Moderate to High Red to Far-red Light Ratio from Light-emitting Diodes Controls Flowering of Short-day Plants</t>
  </si>
  <si>
    <t>In protected cultivation of short-day (SD) plants, flowering can be inhibited by lighting from incandescent (INC) lamps during the night. INC lamps are being phased out of production and replaced by light-emitting diodes (LEDs), but an effective spectrum to control flowering has not been thoroughly examined. We quantified how the red [R (600 to 700 nm)] to far red [FR (700 to 800 nm)] ratio (R:FR) of photoperiodic lighting from LEDs influenced flowering and extension growth of SD plants. Chrysanthemum (Chrysanthemum xmorifolium), dahlia (Dahlia hortensis), and african marigold (Tagetes erecta) were grown at 20 degrees C under a 9-hour day with or without a 4-hour night interruption (NI) treatment by INC lamps or LEDs with seven different R:FR ranging from all R to all FR. Flowering in the most sensitive species, chrysanthemum, was not inhibited by an R:FR of 0.28 or lower, whereas an R:FR of 0.66 or above reduced flowering percentage. Flowering in dahlia was incomplete under the FR-only NI and under SDs, but time to flower was similar under the remaining NI treatments. The least sensitive species, african marigold, flowered under all treatments, but flowering was most rapid under the FR-only NI and under SDs. For all species, stem length increased quadratically as the R:FR of the NI increased, reaching a maximum at R:FR of approximate to 0.66. We conclude that in these SD plants, a moderate to high R:FR (0.66 or greater) is most effective at interrupting the long night, blue light is not needed to interrupt the night, and FR light alone does not regulate flowering.</t>
  </si>
  <si>
    <t>Using LEDs to Quantify the Effect of the Red to Far-Red Ratio of Night-Interruption Lighting on Flowering of Photoperiodic Crops</t>
  </si>
  <si>
    <t>VII INTERNATIONAL SYMPOSIUM ON LIGHT IN HORTICULTURAL SYSTEMS</t>
  </si>
  <si>
    <t>Many commercial floriculture growers use incandescent (INC) lamps for photoperiodic lighting because they are inexpensive and emit an effective spectrum. However, since INC lamps are energy inefficient and are being phased out of production, we investigated the use of light-emitting diodes (LEDs) for regulating flowering of the long-day plants petunia (Petunia multiflora 'Easy Wave White') and snapdragon (Antirrhinum majus 'Liberty Classic Cherry'), and the short-day plant marigold (Tagetes erecta 'American Antigua Yellow'). In addition to a 9-h short-day (SD) control, 4-h night interruption (NI) treatments delivered during the 15-h night were provided by INC lamps or LEDs with seven different red (R, 600 to 700 nm) to far-red (FR, 700 to 800 nm) ratios (R: FR) ranging from only R to only FR. Under the LED treatments, the estimated phytochrome photoequilibria (P-FR/PR+FR) in plants ranged from 0.16 (under FR light) to 0.89 (under R light). Seedling height and node number at transplant, date of first visible bud, date of first open flower, flower number, plant height, node number below the first flower, and lateral branch number were recorded. The INC NI (R: FR=0.59) and LEDs with an R: FR of 0.66 to 2.38 and 0.28 to 1.07 promoted flowering the most in petunia and snapdragon, respectively, and LEDs with an R: FR &gt;= 0.66 inhibited flowering the most in marigold. There was little or no effect of NI treatments on inflorescence or flower bud number for marigold and petunia, but the treatments that accelerated flowering of snapdragon the most generally resulted in fewer flower buds. Plant height was greatest under moderate R: FR in marigold and petunia, while snapdragon exhibited the opposite trend. We conclude that the LED treatments with a moderate R: FR were effective both for promoting flowering in petunia and snapdragon and for inhibiting flowering in marigold.</t>
  </si>
  <si>
    <t>Craufurd, PQ; Mahalakshmi, V; Bidinger, FR; Mukuru, SZ; Chantereau, J; Omanga, PA; Qi, A; Roberts, EH; Ellis, RH; Summerfield, RJ; Hammer, GL</t>
  </si>
  <si>
    <t>Adaptation of sorghum: characterisation of genotypic flowering responses to temperature and photoperiod</t>
  </si>
  <si>
    <t>Sorghum [Sorghum bicolor (L.) Moench] is an important cereal crop grown in a wide range of tropical and temperate environments. This study was conducted to characterise the photothermal flowering responses of sorghum genotypes and to examine relationships between photothermal characteristics and environment of origin in order to better understand the phenological basis of adaptation to environment in sorghum. Twenty-four germplasm accessions and one hybrid from 24 major sorghum-growing areas were grown in a wide range of environments varying in temperature and photoperiod in India, Kenya and Mall between 1992 and 1995. Times from sowing to flowering (f) were recorded, and the responsiveness of 1/f to temperature and photoperiod was quantified using photothermal models. Times from sowing to flowering were accurately predicted in a wide range of environments using a multiplicative rate photothermal model. Significant variation in the minimum time to flower (F-m) and photoperiod sensitivity (critical photoperiod, P-c, and photoperiod-sensitivity slope, P-s) was observed among the genotypes; in contrast there was little variation in base temperature (Tb) Adaptation of sorghum to the diverse environments in which it is grown was largely determined by photoperiod sensitivity and minimum time to flower; photoperiod sensitivity determines bread adaptation to latitude (daylength), while variation in the minimum time to flower determines specific adaptation within smaller ranges of latitude, e.g. within the humid and sub-humid tropics.</t>
  </si>
  <si>
    <t>10.1007/s001220051311</t>
  </si>
  <si>
    <t>Craufurd, PQ; Qi, A; Summerfield, RJ; Ellis, RH; Roberts, EH</t>
  </si>
  <si>
    <t>Development in cowpea (Vigna unguiculata) .3. Effects of temperature and photoperiod on time to flowering in photoperiod-sensitive genotypes and screening for photothermal responses</t>
  </si>
  <si>
    <t>EXPERIMENTAL AGRICULTURE</t>
  </si>
  <si>
    <t>Seventeen photoperiod-sensitive genotypes of cowpea (Vigna unguiculata) were grown in approximately 30 photothermal environments in Nigeria. Photoperiods ranged from 10 to 16 h d(-1), mean temperatures from 19 degrees to 30 degrees C and times from sowing to flowering (f) from 32 to 140 d. Rate of progress towards flowering (1/f) was related to mean pre-flowering values of temperature and photoperiod using simple linear rate models comprising one, two or three planes (thermal, photothermal and insensitive). There were no significant differences (P &gt; 0.25) among genotypes in response to temperature within the thermal plane and the common base temperature was estimated to be 7.6 degrees C. Photoperiod-sensitivity varied by a factor of 15 among genotypes, and the critical and ceiling photoperiods varied from 12.2 to 13.4 and from 13.8 to more than 16 h d(-1) at a mean temperature of 27 degrees C, respectively. These simple models satisfactorily predicted f in an independent data set (R(2) = 0.62) for plants grown in the main cowpea growing seasons at latitudes between 7 degrees and 13 degrees N. The utility of photothermal models and methods to screen for photothermal responses are discussed.</t>
  </si>
  <si>
    <t>10.1017/S0014479700025825</t>
  </si>
  <si>
    <t>Craufurd, PQ; Qi, AM</t>
  </si>
  <si>
    <t>Photothermal adaptation of sorghum (Sorghum bicolour) in Nigeria</t>
  </si>
  <si>
    <t>Sorghum is an important crop of the seasonally dry savannas of West Africa adapted to growing periods of &lt; 100 to &gt; 200 days. Locally adapted cvs flower at the end of the rains irrespective of sowing date, Research reported here; (i) reanalysed a sowing date experiment planted at Samaru, Nigeria by Kassam and Andrews in the early seventies to test whether phenology and homeostasis of flowering date in sorghum can be explained by a photothermal model; and (ii) investigated phenological adaptation in Nigeria at four locations between 8 and 13 degreesN by simulating using a photothermal model the duration from sowing to flowering of genotypes originating from latitudes between 6 and 14 degreesN in West Africa using photoperiod and 20 years of daily mean temperature and rainfall data. Phenology was separated into four phases: pre-inductive or juvenile; panicle initiation to flowering; and flowering to maturity, all modulated by temperature; and an inductive phase, modulated by both temperature and photoperiod. The duration of the inductive phase was the major determinant of variation in duration from sowing to maturity. Cultivar SK5912 sown by Kassam and Andrews was acutely sensitive to photoperiod and the thermal duration of the inductive phase was increased by 2115 growing degree days (GDD)/h photoperiod when mean photoperiod is &gt; 13 h. The simulations explained how flowering is timed to occur shortly before the end of the rains at the latitudes of cultivar origin, irrespective of sowing date. (C) 2001 Elsevier Science B.V. All rights reserved.</t>
  </si>
  <si>
    <t>10.1016/S0168-1923(01)00241-6</t>
  </si>
  <si>
    <t>Creber, GT; Francis, JE</t>
  </si>
  <si>
    <t>High latitude fossil forests in greenhouse climates: Influence of the polar light regime on their growth</t>
  </si>
  <si>
    <t>PROCEEDINGS OF THE FOURTH INTERNATIONAL CONIFER CONFERENCE: CONIFERS FOR THE FUTURE?</t>
  </si>
  <si>
    <t>For many millions of years in the geological past, Earth was in a 'greenhouse' condition when the tropical zone was more extensive than now, extending from about 40degrees N to 40degrees S. Within this zone the fossil wood shows no growth rings or only weakly developed ones, as in the tropics today. The temperate zones occupied the remainder of the planet reaching the poles to the exclusion of the present day boreal zones. Consequently, abundant tree growth was possible at the highest latitudes where the annual solar energy input regime is very different from those at lower latitudes. Towards the poles the growing season has 4380h of solar energy input, much of it being received in 24h periods of continuous daylight. That this makes for excellent tree growth is evidenced by the wide growth rings, containing as many as 200 cells between one ring boundary and the next, as recorded in the fossil wood. It is clear that if efforts to prevent global warming are not successful, then the polar regions will become very important for forestry as the ice caps recede. Furthermore there will be a positive feedback effect; as the albedo of tree crowns is so much greater than that of ice, much more solar energy will be retained in the atmosphere.</t>
  </si>
  <si>
    <t>10.17660/ActaHortic.2003.615.4</t>
  </si>
  <si>
    <t>Crowther, MS</t>
  </si>
  <si>
    <t>Morphological variation within Antechinus agilis and Antechinus stuartii (Marsupialia : Dasyuridae)</t>
  </si>
  <si>
    <t>AUSTRALIAN JOURNAL OF ZOOLOGY</t>
  </si>
  <si>
    <t>A study of morphological variation within and between Antechinus stuartii and A. agilis was undertaken to assess whether previously described diagnostic features of these taxa apply across their ranges. This also allowed resolution of the identity of Antechinus populations from southern New South Wales and Victoria, and identification of areas of sympatry between these two taxa. Morphological variation within both of these taxa was also quantified. Both species are extremely variable in size, and the characters used to diagnose the taxa do not appear to be consistent across the species' ranges. It was confirmed that all populations studied within Victoria are A. agilis. In addition to Kioloa on the south coast of New South Wales, another area of sympatry was identified in the Newnes Plateau, west of Sydney. There is some latitudinal and altitudinal variation in morphology and nipple number, which may be related to the seasonal availability of resources between different geographical areas.</t>
  </si>
  <si>
    <t>10.1071/ZO01030</t>
  </si>
  <si>
    <t>Crowther, MS; Spencer, PBS; Alpers, D; Dickman, CR</t>
  </si>
  <si>
    <t>Taxonomic status of the mardo, Antechinus flavipes leucogaster (Marsupialia : Dasyuridae): a morphological, molecular, reproductive and bioclimatic approach</t>
  </si>
  <si>
    <t>This paper uses a combined morphological, molecular and ecological approach to assess the taxonomic status of Antechinus flavipes leucogaster from Western Australia, and its relationship to A. flavipes favipes from eastern Australia. Morphological analyses show that A. favipes leucogaster is smaller and finer than its eastern Australian counterpart in both cranial and dental dimensions. Phylogenetic analyses of partial cytochrome-b sequences showed that A. favipes favipes and A. favipes leucogaster form reciprocally monophyletic clades that have a relatively high level of divergence (approximately 6%). Analysis of the timing of reproduction indicates that the two subspecies show opposite responses to latitude, with A. favipes leucogaster ovulating later at high latitudes and A. favipes favipes ovulating later in more northerly parts of its range. The combined data and the entirely allopatric distributions of the two subspecies confirm their distinctive status. Bioclimatic analysis suggests further that A. favipes leucogaster occupies wetter but seasonally more variable environments than its eastern relative. It is clear from the level of morphological, molecular, reproductive and distributional differences that A. favipes favipes and A. favipes leucogaster should be regarded as separate taxa for the purposes of conservation management, and their current subspecific status should be maintained.</t>
  </si>
  <si>
    <t>10.1071/ZO02030</t>
  </si>
  <si>
    <t>Crumeyrolle-Arias, M; Tournaire, MC; Rabot, S; Malpaux, B; Thiery, JC</t>
  </si>
  <si>
    <t>5-hydroxyoxindole, an indole metabolite, is present at high concentrations in brain</t>
  </si>
  <si>
    <t>JOURNAL OF NEUROSCIENCE RESEARCH</t>
  </si>
  <si>
    <t>5-Hydroxyoxindole has been identified as a urinary metabolite of indole, which is produced from tryptophane via the tryptophanase activity of gut bacteria. We have demonstrated recently that 5-hydroxyoxindole is an endogenous compound in blood and tissues of mammals, including humans. To date, 5-hydroxyoxindole's role is unknown. The aim of this study was to compare 5-hydroxyoxindole levels in plasma and cerebrospinal fluid (CSF) during day-night and seasonal changes, as a common approach to pilot physiological characterization of any compound. Simultaneous blood and CSF sampling was performed in the ewe, because its size allows collection in quantities suitable for 5hydroxyoxindole assay (HPLC-ED) in awake animals, without obvious physiological or behavioral disturbance. 5-Hydroxyoxindole concentration was quite stable in plasma (2-6 nM range), whereas, in CSF, it displayed marked day-night and photoperiodic variations (4-116 nM range). 5-Hydroxyoxindole levels in CSF were twofold higher at night than during the day and at least one order of magnitude higher during the long compared with the short photoperiod. These day/night and photoperiodic variations persisted after pinealectomy, indicating that 5-hydroxyoxindole rhythms in CSF are independent of melatonin formation. In conclusion, high levels of 5-hydroxyoxindole in the CSF during long photoperiod and its daily modulation suggest physiological involvement of 5-hydroxyoxindole in rhythmic adjustments in the brain, independently of the pineal gland. (c) 2007 Wiley-Liss, Inc.</t>
  </si>
  <si>
    <t>10.1002/jnr.21475</t>
  </si>
  <si>
    <t>Cruz-Motta, JJ; Miloslavich, P; Palomo, G; Iken, K; Konar, B; Pohle, G; Trott, T; Benedetti-Cecchi, L; Herrera, C; Hernandez, A; Sardi, A; Bueno, A; Castillo, J; Klein, E; Guerra-Castro, E; Gobin, J; Gomez, DI; Riosmena-Rodriguez, R; Mead, A; Bigatti, G; Knowlton, A; Shirayama, Y</t>
  </si>
  <si>
    <t>Patterns of Spatial Variation of Assemblages Associated with Intertidal Rocky Shores: A Global Perspective</t>
  </si>
  <si>
    <t>Assemblages associated with intertidal rocky shores were examined for large scale distribution patterns with specific emphasis on identifying latitudinal trends of species richness and taxonomic distinctiveness. Seventy-two sites distributed around the globe were evaluated following the standardized sampling protocol of the Census of Marine Life NaGISA project (www.nagisa.coml.org). There were no clear patterns of standardized estimators of species richness along latitudinal gradients or among Large Marine Ecosystems (LMEs); however, a strong latitudinal gradient in taxonomic composition (i.e., proportion of different taxonomic groups in a given sample) was observed. Environmental variables related to natural influences were strongly related to the distribution patterns of the assemblages on the LME scale, particularly photoperiod, sea surface temperature (SST) and rainfall. In contrast, no environmental variables directly associated with human influences (with the exception of the inorganic pollution index) were related to assemblage patterns among LMEs. Correlations of the natural assemblages with either latitudinal gradients or environmental variables were equally strong suggesting that neither neutral models nor models based solely on environmental variables sufficiently explain spatial variation of these assemblages at a global scale. Despite the data shortcomings in this study (e. g., unbalanced sample distribution), we show the importance of generating biological global databases for the use in large-scale diversity comparisons of rocky intertidal assemblages to stimulate continued sampling and analyses.</t>
  </si>
  <si>
    <t>10.1371/journal.pone.0014354</t>
  </si>
  <si>
    <t>Cummings, DR</t>
  </si>
  <si>
    <t>Additional confirmation for the effect of environmental light intensity on the seasonality of human conceptions</t>
  </si>
  <si>
    <t>JOURNAL OF BIOSOCIAL SCIENCE</t>
  </si>
  <si>
    <t>Causality for the seasonality of human births, which affects populations wordwide, has been a profound mystery for nearly two centuries. Most explanations for seasonality fail because of inconsistent global application. In two previous studies, Cummings (2002, 2003) hypothesized that human reproduction has been responsive to changes in both seasonal environmental light intensity (surface luminosity) and photoperiod. Except at higher latitudes, photoperiod is of secondary importance to that of environmental light intensity. Because of a lack of data, the presence or lack of cloud cover is used as a general proxy for environmental light intensity. These studies show a positive correlation between conceptual seasonality and cloud cover on a worldwide basis, and propose that there is a delay between exposure to increased light and the onset of conceptions. This delay is three months at higher latitudes and one to two months for lower latitudes. Both studies suggest that an excellent means of hypothesis confirmation would be to provide one or more examples of how a seasonal change in cloud cover might alter the number of conceptions in subsequent months. The present study tests this hypothesis. The percentage of possible sunshine and averaged sunshine hours are used to investigate their influence on seasonality of births in Germany and the Netherlands. The evidence shows that a seasonal change in environmental light intensity preceded a change in the peak months for conceptions in Germany and the Netherlands. Although secondary influences are possible, the primary reason for this transition in peak conceptual months seems to be related to the seasonal changes in environmental light intensity for both countries. Although this transitional relationship was predicted in Cummings (2002, 2003), further research is required, especially with regard to more precise measurements of environmental light intensity and its physiological effect on the human endocrine system.</t>
  </si>
  <si>
    <t>10.1017/S0021932006001568</t>
  </si>
  <si>
    <t>The influence of latitude and cloud cover on the seasonality of human births</t>
  </si>
  <si>
    <t>SOCIAL BIOLOGY</t>
  </si>
  <si>
    <t>Background. A previous study (Cummings, 2002), hypothesized that human birth seasonality was primarily related to environmental light intensity/photoperiod. Purpose. There are two primary goals: to explain seasonality differences between U.S., Canada, and Europe and to test the influence of environmental light intensity/photoperiod at divergent latitudes. Methodology. Existing seasonality data were extracted from previous studies at various locations throughout the world. Daily cloud cover amounts (clearness) were utilized as indices for environmental light intensity. Discussion. Results were evaluated and discussed for each sub-study. Conclusion. Sub-study results support the hypothesis that human birth seasonality may be influenced by environmental light intensity and photoperiod. This conclusion is supported by logical links between increased light intensity/photoperiod and conceptions at different latitudes. Irrefutable proof may involve correlating long term changes in cloud cover with long term changes in human birth seasonality.</t>
  </si>
  <si>
    <t>CUNNINGHAM, EM; GUIRY, MD; BREEMAN, AM</t>
  </si>
  <si>
    <t>ENVIRONMENTAL-REGULATION OF DEVELOPMENT, LIFE-HISTORY AND BIOGEOGRAPHY OF HELMINTHORA-STACKHOUSEI (RHODOPHYTA) BY DAYLENGTH AND TEMPERATURE</t>
  </si>
  <si>
    <t>JOURNAL OF EXPERIMENTAL MARINE BIOLOGY AND ECOLOGY</t>
  </si>
  <si>
    <t>The marine red alga Helminthora stackhousei (Clemente) Cremades et Perez-Cirera [ = H. divaricata (C. Agardh) J. Agardh] from the west coast of Ireland has a heteromorphic life history in culture. Tetrasporangia are formed on uniseriate, filamentous tetrasporophytes, mainly under short-day conditions, at (7-)9-17-degrees-C. Although photoperiodic induction occurs, night-breaks of 1 h in the middle of a 16-h night are ineffective in suppressing this response. Tetraspores form further uniseriate filaments which produce multiaxial gametophytic thalli, mainly under long-day conditions at (7-)9-17-degrees-C. The critical daylength is not constant over this temperature range. Night-breaks promote the initiation of multiaxial thalli, and nine photoinductive long-day cycles induce a 50% response. At 16-degrees-C, equivalent photon exposures at two irradiance levels promote development of multiaxial thalli in long-day regimes but continue to inhibit induction in short days. Tetrasporophytes and uniseriate gametophytes reproduce asexually by fragmentation and monospores under all conditions. Multiaxial gametophytic thalli form monosporangia, gametangia, and develop carposporophytes regardless of photoperiod. Photoperiod and temperature as factors controlling the developmental life history sequence are used to formulate models to explain the phenology of H. stackhousei. These factors are also considered in relation to the biogeography of the species in the eastern North Atlantic and Mediterranean.</t>
  </si>
  <si>
    <t>10.1016/0022-0981(93)90136-C</t>
  </si>
  <si>
    <t>Dahl, GE; Chastain, JP; Peters, RR</t>
  </si>
  <si>
    <t>Manipulation of photoperiod to increase milk production in cattle: Biological, economic and practical considerations</t>
  </si>
  <si>
    <t>FOURTH INTERNATIONAL DIARY HOUSING CONFERENCE</t>
  </si>
  <si>
    <t>Increasing the duration of daily light exposure increases milk yield in cattle by 8-15%. This response in milk yield is not limited to northern latitudes nor by housing style. Recent evidence supports the concept that the galactopoietic response to long days is mediated through increases in circulating insulin-like growth factor-1. Lighting systems to produce the response are simple in design and installation. The cost of installation of a typical lighting system is recovered in less than 6 months. Profit estimates of $0.35/cow/day are typical under normal conditions. Manipulation of photoperiod offers dairy producers a simple, effective, non-invasive method to increase milk yield and improve profitability.</t>
  </si>
  <si>
    <t>DAHMS, HU</t>
  </si>
  <si>
    <t>DORMANCY IN THE COPEPODA - AN OVERVIEW</t>
  </si>
  <si>
    <t>Dormancy affects copepods in their anatomy, physiology, genetics, population biology, community ecology, evolution and local and geographic distribution. It is known from freeliving representatives of three copepod taxa, namely the Harpacticoida, Cyclopoida and Calanoida. Species showing dormancy occur in various realms and habitats, both freshwater and marine, being benthic, planktic or ice-dwelling. Depending on the taxon, dormancy occurs at various times of the year, prevailing in higher and temperate latitudes. Copepod dormancy is expressed in various ontogenetic stages, such as resting eggs, arrested larval development, juvenile and adult encystment, or arrested development of nonencysted copepodids or adults. Ecologically, dormancy is an energy saving trait, allowing the individual to bridge periods of environmental harshness. Adverse environmental conditions could be abiotic (e.g. desiccation, temperature, oxygen availability) or biotic in nature (e.g. food availability, predation). Diapause s. str. is initiated, maintained and terminated by triggering factors (e.g. photoperiod, temperature, chemical cues, population density/physiological factors). The dormant state and emergence patterns directly affect reproduction, population dynamics, community composition, coexistence and distribution of copepods, as well as the phenology of their predators and living food items. Populations having dormancy, in most cases belong to and affect communities of two realms: the water column and the bottom. Dormant stages may provide means for dispersal as well as for staying in special localities. The variability of dormancy permits flexible and complex life histories. Dormancy is subjected to and on the other hand affects copepod evolution.</t>
  </si>
  <si>
    <t>10.1007/BF00017691</t>
  </si>
  <si>
    <t>Dakhiya, Y; Hussien, D; Fridman, E; Kiflawi, M; Green, R</t>
  </si>
  <si>
    <t>Correlations between Circadian Rhythms and Growth in Challenging Environments</t>
  </si>
  <si>
    <t>In plants, the circadian system controls a plethora of processes, many with agronomic importance, such as photosynthesis, photoprotection, stomatal opening, and photoperiodic development, as well as molecular processes, such as gene expression. It has been suggested that modifying circadian rhythms may be a means to manipulate crops to develop improved plants for agriculture. However, there is very little information on how the clock influences the performance of crop plants. We used a noninvasive, high-throughput technique, based on prompt chlorophyll fluorescence, to measure circadian rhythms and demonstrated that the technique works in a range of plants. Using fluorescence, we analyzed circadian rhythms in populations of wild barley (Hordeum vulgare ssp. spontaneum) from widely different ecogeographical locations in the Southern Levant part of the Fertile Crescent, an area with a high proportion of the total genetic variation of wild barley. Our results show that there is variability for circadian traits in the wild barley lines. We observed that circadian period lengths were correlated with temperature and aspect at the sites of origin of the plants, while the amplitudes of the rhythms were correlated with soil composition. Thus, different environmental parameters may exert selection on circadian rhythms.</t>
  </si>
  <si>
    <t>10.1104/pp.17.00057</t>
  </si>
  <si>
    <t>Dala-Corte, RB; Fialho, CB</t>
  </si>
  <si>
    <t>Reproductive tactics and development of sexually dimorphic structures in a stream-dwelling characid fish (Deuterodon stigmaturus) from Atlantic Forest</t>
  </si>
  <si>
    <t>ENVIRONMENTAL BIOLOGY OF FISHES</t>
  </si>
  <si>
    <t>The reproductive tactics of Deuterodon stigmaturus were investigated in this study, testing whether the species presents a seasonal or opportunistic life-history strategy in a high latitude Atlantic Forest stream in Brazil. The relation between the development of anal-fin spinelets (sexually dimorphic structures in characids) and the reproductive period of D. stigmaturus was also investigated. The species displayed a seasonal life-history strategy, with the reproductive period occurring between austral spring and summer. The reproductive period was related to increase in temperature and photoperiod, corroborating several studies that suggest positive relation between seasonal reproduction and abiotic predictability. The data indicated total spawning occurring in January, coinciding with the month of greatest rainfall (historical and in the study year). However, the observation of postovulatory follicles in previous months suggests small spawning before January. The development of spinelets on the anal-fin was the only sexual dimorphic trait between males and females. Contrasting with several other studies, seasonal development of anal-fin spinelets was observed in adult males, following the reproductive period and regressing afterwards. Thus, some characid species probably retain this structure throughout the year and others do not, which may be related to life-history strategy differences.</t>
  </si>
  <si>
    <t>10.1007/s10641-013-0202-y</t>
  </si>
  <si>
    <t>Dalin, P</t>
  </si>
  <si>
    <t>Diapause induction and termination in a commonly univoltine leaf beetle (Phratora vulgatissima)</t>
  </si>
  <si>
    <t>INSECT SCIENCE</t>
  </si>
  <si>
    <t>The leaf beetle Phratora vulgatissima (Linnaeus 1758) is commonly univoltine in south-central Sweden but may sometimes initiate a partial second generation. The current study was set out to investigate under what abiotic conditions the beetles initiate a second generation. Using climate chamber experiments, the beetles were shown to have a facultative reproductive diapause induced by declining day-length. The critical day-length (CDL) for diapause induction was estimated to be 18 h and 10 min. In the field, first-generation beetles developing to adulthood before August in 2009 became reproductively active and produced a second generation, but most individuals emerged later and were in reproductive diapause. P. vulgatissima overwinter as adults and diapause was shown to be maintained until mid-winter in 2008/2009. The cumulative temperature requirement for oviposition after diapause termination was estimated to be 222 day-degrees with a 5.5 degrees C temperature threshold. Three different day-degree models that were developed to predict the phenology of female oviposition in the spring were validated by comparing model results with field data on the timing of oviposition in previous years. The study suggests that P. vulgatissima may initiate a second generation in Sweden if development of the first generation is completed before August. Warmer spring and summer temperatures due to ongoing climate change may cause advanced insect phenology and faster completion of insect life-cycles at northern latitudes, which will affect the proportion of insects that initiate a second generation.</t>
  </si>
  <si>
    <t>10.1111/j.1744-7917.2011.01417.x</t>
  </si>
  <si>
    <t>Dalin, P; Bean, DV; Dudley, TL; Carney, VA; Eberts, D; Gardner, KT; Hebertson, E; Jones, EN; Kazmer, DJ; Michels, GJ; O'Meara, SA; Thompson, DC</t>
  </si>
  <si>
    <t>Seasonal Adaptations to Day Length in Ecotypes of Diorhabda spp. (Coleoptera: Chrysomelidae) Inform Selection of Agents Against Saltcedars (Tamarix spp.)</t>
  </si>
  <si>
    <t>Seasonal adaptations to daylength often limit the effective range of insects used in biological control of weeds. The leaf beetle Diorhabda carinulata (Desbrochers) was introduced into North America from Fukang, China (latitude 44 degrees N) to control saltcedars (Tamarix spp.), but failed to establish south of 38 degrees N latitude because of a mismatched critical daylength response for diapause induction. The daylength response caused beetles to enter diapause too early in the season to survive the duration of winter at southern latitudes. Using climate chambers, we characterized the critical daylength response for diapause induction (CDL) in three ecotypes of Diorhabda beetles originating from 36,38, and 43 degrees N latitudes in Eurasia. In a field experiment, the timing of reproductive diapause and voltinism were compared among ecotypes by rearing the insects on plants in the field. CDL declined with latitude of origin among Diorhabda ecotypes. Moreover, CDL in southern (&lt;39 degrees N latitude) ecotypes was shortened by more than an hour when the insects were reared under a fluctuating 35-15 degrees C thermoperiod than at a constant 25 degrees C. In the northern (&gt;42 degrees N latitude) ecotypes, however. CDL was relatively insensitive to temperature. The southern ecotypes produced up to four generations when reared on plants in the field at sites south of 38 degrees N, whereas northern ecotypes produced only one or two generations. The study reveals latitudinal variation in how Diorhabda ecotypes respond to daylength for diapause induction and how these responses affect insect voltinism across the introduced range.</t>
  </si>
  <si>
    <t>10.1603/EN09270</t>
  </si>
  <si>
    <t>Dall'Ara, I; Ghirotto, S; Ingusci, S; Bagarolo, G; Bertolucci, C; Barbujani, G</t>
  </si>
  <si>
    <t>Demographic history and adaptation account for clock gene diversity in humans</t>
  </si>
  <si>
    <t>Circadian clocks give rise to daily oscillations in behavior and physiological functions that often anticipate upcoming environmental changes generated by the Earth rotation. In model organisms a relationship exists between several genes affecting the circadian rhythms and latitude. We investigated the allele distributions at 116 000 single-nucleotide polymorphisms (SNPs) of 25 human clock and clock-related genes from the 1000Genomes Project, and at a reference data set of putatively neutral polymorphisms. The global genetic structure at the clock genes did not differ from that observed at the reference data set. We then tested for evidence of local adaptation searching for F-ST outliers under both an island and a hierarchical model, and for significant association between allele frequencies and environmental variables by a Bayesian approach. A total of 230 SNPs in 23 genes, or 84 SNPs in 19 genes, depending on the significance thresholds chosen, showed signs of local adaptation, whereas a maximum of 190 SNPs in 23 genes had significant covariance with one or more environmental variables. Only two SNPs from two genes (NPAS2 and AANAT) exhibit both elevated population differentiation and covariance with at least one environmental variable. We then checked whether the SNPs emerging from these analyses fall within a set of candidate SNPs associated with different chronotypes or sleep disorders. Correlation of five such SNPs with environmental variables supports a selective role of latitude or photoperiod, but certainly not a major one.</t>
  </si>
  <si>
    <t>10.1038/hdy.2016.39</t>
  </si>
  <si>
    <t>Dalmannsdottir, S; Jorgensen, M; Rapacz, M; Ostrem, L; Larsen, A; Rodven, R; Rognli, OA</t>
  </si>
  <si>
    <t>Cold acclimation in warmer extended autumns impairs freezing tolerance of perennial ryegrass (Lolium perenne) and timothy (Phleum pratense)</t>
  </si>
  <si>
    <t>The effect of variable autumn temperatures in combination with decreasing irradiance and daylength on photosynthesis, growth cessation and freezing tolerance was investigated in northern- and southern-adapted populations of perennial ryegrass (Lolium perenne) and timothy (Phleum pratense) intended for use in regions at northern high latitudes. Plants were subjected to three different acclimation temperatures; 12, 6 and 9/3 degrees C (day/night) for 4weeks, followed by 1week of cold acclimation at 2 degrees C under natural light conditions. This experimental setup was repeated at three different periods during autumn with decreasing sums of irradiance and daylengths. Photoacclimation, leaf elongation and freezing tolerance were studied. The results showed that plants cold acclimated during the period with lowest irradiance and shortest day had lowest freezing tolerance, lowest photosynthetic activity, longest leaves and least biomass production. Higher acclimation temperature (12 degrees C) resulted in lower freezing tolerance, lower photosynthetic activity, faster leaf elongation rate and higher biomass compared with the other temperatures. Photochemical mechanisms were predominant in photoacclimation. The northern-adapted populations had a better freezing tolerance than the southern-adapted except when grown during the late autumn period and at the highest temperature; then there were no differences between the populations. Our results indicate that the projected climate change in the north may reduce freezing tolerance in grasses as acclimation will take place at higher temperatures and shorter daylengths with lower irradiance.</t>
  </si>
  <si>
    <t>10.1111/ppl.12548</t>
  </si>
  <si>
    <t>Danko, MJ; Danko, A; Golab, MJ; Stoks, R; Sniegula, S</t>
  </si>
  <si>
    <t>Latitudinal and age-specific patterns of larval mortality in the damselfly Lestes sponsa: Senescence before maturity?</t>
  </si>
  <si>
    <t>EXPERIMENTAL GERONTOLOGY</t>
  </si>
  <si>
    <t>Latitudinal differences in life history traits driven by differences in seasonal time constraints have been widely documented. Yet, latitudinal patterns in (age-specific) mortality rates have been poorly studied. Here, we studied latitudinal differences in pre-adult age-specific mortality patterns in the strictly univoltine damselfly Lestes sponsa. We compared individuals from three latitudes reared from the egg stage in the laboratory at temperatures and photoperiods simulating those at the latitude of origin (main experiment) and under common-garden conditions at a fixed temperature and photoperiod (supplementary experiment). Results from the main experiment showed that the high-latitude population exhibited higher mortality rates than the central and southern populations, likely reflecting a cost of their faster development. Age-specific mortality patterns, also indicated higher ageing rates in the high-latitude compared to the low-latitude population, which likely had a genetic basis. The strong within-population variation in hatching dates in the low-latitude population caused variation in mortality rates; individuals that hatched later showed higher mortality rates presumably due to their shorter development times compared to larvae that hatched earlier. In both experiments, larvae from all three latitudes showed accelerated mortality rates with age, which is consistent with a pattern of senescence before adulthood. (C) 2017 The Authors. Published by Elsevier Inc.</t>
  </si>
  <si>
    <t>10.1016/j.exger.2017.05.008</t>
  </si>
  <si>
    <t>Danks, HV</t>
  </si>
  <si>
    <t>Key themes in the study of seasonal adaptations in insects II. Life-cycle patterns</t>
  </si>
  <si>
    <t>Recent work on selected topics of particular interest for understanding insect life-cycles is reviewed, including habitat patterns, kinds of variation, the spreading of risk and prolonged diapause, trade-offs and developmental plasticity, circannual rhythms, the concept of life cycles as developmental choices, and development or delay as the default response. Seasonal adaptations have a wider range of components than has often been appreciated. Variation in life-cycle traits, including the duration of development and the timing of emergence, can be wide, narrow, or discontinuous. Trade-offs encompass multiple simultaneous traits and are not always structured as might be expected. Diapause, cold hardiness, reproductive pattern, and other traits have evolved many times independently. Such complex interactions can be understood only by examining the detailed features of a species' habitat, because how developmental decisions are made and whether continuous development or delays are programmed reflect the predictability of habitats and the environmental signals they supply. Ecological context is important, not just mechanisms of adaptation. Therefore, although most previous studies have paid more attention to insect response than to habitat, interpreting the seasonal relevance of life-cycle patterns requires measurement and analysis for individual species of habitat characteristics and their variation, on a range of temporal and spatial scales, in much more detail than has been customary.</t>
  </si>
  <si>
    <t>10.1303/aez.2006.1</t>
  </si>
  <si>
    <t>How similar are daily and seasonal biological clocks?</t>
  </si>
  <si>
    <t>Daily and seasonal timing systems in insects have usually been supposed to share similar mechanisms, because both rely in large measure on information from the daily light-dark cycle: daily clocks can ensure that activity coincides with the appropriate time of day,., and seasonal time is indicated most reliably by daylength. However, several lines of evidence suggest that the systems are different. For example, receptor features, photosensitive pigments, clocks, and the effectors that mediate responses to information derived from the clock may have different daily, seasonal and general functions and properties, and several different systems are known. There are many different additional elements in the seasonal response. Therefore, these responses may not rely on similar timing mechanisms, despite the long-standing belief that the seasonal clock has circadian components. Such a difference would be consistent with the fact that temporal responses serve a very wide range of purposes, meeting many different ecological needs on different time frames. Consequently, understanding the seasonal relevance of the photoperiodic responses is more important than revealing any possible involvement with circadian systems. Crown Copyright (c) 2005 Published by Elsevier Ltd. All rights reserved.</t>
  </si>
  <si>
    <t>10.1016/j.jinsphys.2005.01.005</t>
  </si>
  <si>
    <t>Studying insect photoperiodism and rhythmicity: Components, approaches and lessons</t>
  </si>
  <si>
    <t>Components of daily and seasonal timing systems in insects are reviewed. Photoperiod indicates seasonal position reliably, but signals can be much modified by habitat, latitude and season. Several receptor features and pigment systems are known, with different daily, seasonal and general functions, including differences between circadian and seasonal reception. Clocks can serve several different purposes, functioning as daily oscillators, interval timers or through successive requirements. The molecular functioning of circadian clocks is best known, but even so there is considerable complexity and diversity and much remains to be discovered. We know relatively little about the internal states that provide information for timed responses (such as the photoperiodic "counter"), about the central controlling mechanism, or about the effectors that transmit output signals. Nevertheless, temporal responses serve a very great range of purposes in insects, and the reported complexity in all of the components of timing systems reflects complex ecological needs across daily and seasonal intervals. The variety of components and the complexity of interactions reported (even within species), as well as the diversity of such elements as photosensitive pigments, molecular clock function and potential neurotransmitters, suggests that - unlike some earlier expectations - there is no single master clock for all timing functions in insects. Insect photoperiodism and rhythmicity have been studied by both observational or direct approaches (examination of system elements or devices, and qualities such as survival), and by inferential or indirect approaches (such as interpretation of various responses to photoperiod, modelling, and estimating fitness). Many students work with only one approach, but the power of different approaches is not equal, and knowledge at one level may not give answers at another. These difficulties tend to limit our understanding of the linkages among components. This overview suggests several lessons for the study of photoperiodism and rhythmicity. There are multiple elements, complex integration and a diversity of clocks, showing that different processes serve different purposes. The diversity of findings also results from the fact that different investigative approaches, which depend on the question being asked and on the perspective of the investigator, can influence the outcome of the investigation. Given these complexities, I believe that the key to interpreting photoperiodic and circadian responses is their ecological value. Notwithstanding the interest of timing mechanisms or their parts and of specific responses, daily rhythms and seasonal timing are best understood through the essential context provided by the ecological demands on the actual organisms under study.</t>
  </si>
  <si>
    <t>10.14411/eje.2003.036</t>
  </si>
  <si>
    <t>Danusevicius, D; Gabrilavicius, R</t>
  </si>
  <si>
    <t>Variation in juvenile growth rhythm among Picea abies provenances from the Baltic states and the adjacent regions</t>
  </si>
  <si>
    <t>Knowledge on the pattern of variation in growth rhythm among Baltic Picea abies populations is limited. Growth rhythm of 108 Picea abies provenances from the Baltic states, north-eastern Poland. western Russia., north-western Belarus, Sweden and southern Finland was studied for three growth periods in two nursery trials located in central Sweden and in central Lithuania. Damage by natural frost desiccation was assessed at an age of two years in the Swedish trial. Variation among the Baltic provenances in juvenile growth rhythm traits was essentially clinal over latitude and longitude. According to a multiple regression function, a change in 1 degrees of latitude corresponded to 2.4 degrees degree change in longitude. When moving from the north-eastern part of Poland towards north-east, the seedlings became shorter and more tolerant to frost desiccation with earlier budburst and budset. Photoperiod and temperature climate were identified as the main determinants for the clinal variation among the Baltic populations of Picea abies in growth rhythm traits over the ecological gradients from south to north and from coastal to inland sites.</t>
  </si>
  <si>
    <t>10.1080/02827580152496696</t>
  </si>
  <si>
    <t>Dardente, H</t>
  </si>
  <si>
    <t>Melatonin-Dependent Timing of Seasonal Reproduction by the Pars Tuberalis: Pivotal Roles for Long Daylengths and Thyroid Hormones</t>
  </si>
  <si>
    <t>JOURNAL OF NEUROENDOCRINOLOGY</t>
  </si>
  <si>
    <t>Most mammals living at temperate latitudes exhibit marked seasonal variations in reproduction. In long-lived species, it is assumed that timely physiological alternations between a breeding season and a period of sexual rest depend upon the ability of day length (photoperiod) to synchronise an endogenous timing mechanism called the circannual clock. The sheep has been extensively used to characterise the time-measurement mechanisms of seasonal reproduction. Melatonin, secreted only during the night, acts as the endocrine transducer of the photoperiodic message. The present review is concerned with the endocrine mechanisms of seasonal reproduction in sheep and the evidence that long day length and thyroid hormones are mandatory to their proper timing. Recent evidence for a circadian-based molecular mechanism within the pars tuberalis of the pituitary, which ties the short duration melatonin signal reflecting long day length to the hypothalamic increase of triiodothyronine (T3) through a thyroid-stimulating hormone/deiodinase2 paracrine mechanism is presented and evaluated in this context. A parallel is also drawn with the golden hamster, a long-day breeder, aiming to demonstrate that features of seasonality appear to be phylogenetically conserved. Finally, potential mechanisms of T3 action within the hypothalamus/median eminence in relationship to seasonal timing are examined.</t>
  </si>
  <si>
    <t>10.1111/j.1365-2826.2011.02250.x</t>
  </si>
  <si>
    <t>Does a melatonin-dependent circadian oscillator in the pars tuberalis drive prolactin seasonal rhythmicity?</t>
  </si>
  <si>
    <t>The pars tuberalis (PT) of the adenohypophysis expresses a high density of melatonin receptors and is thought to be a crucial relay for the actions of melatonin on seasonal rhythmicity of prolactin secretion by the pars distalis (PD). In common with the suprachiasmatic nucleus of the hypothalamus and most other peripheral tissues, the PT rhythmically expresses a range of 'clock genes'. Interestingly, this expression is highly dependent upon melatonin/photoperiod, with several aspects unique to the PT. These observations led to the establishment of a conceptual framework for the encoding of seasonal timing in this tissue. This review summarises current knowledge of the morphological, functional and molecular aspects of the PT and considers its role in seasonal timing. The strengths and weaknesses of current hypotheses that link melatonin action in the PT to its seasonal effect on lactotrophs of the PD are discussed and alternative working hypotheses are suggested.</t>
  </si>
  <si>
    <t>10.1111/j.1365-2826.2007.01564.x</t>
  </si>
  <si>
    <t>Dardente, H; Hazlerigg, DG; Ebling, FJP</t>
  </si>
  <si>
    <t>Thyroid hormone and seasonal rhythmicity</t>
  </si>
  <si>
    <t>FRONTIERS IN ENDOCRINOLOGY</t>
  </si>
  <si>
    <t>Living organisms show seasonality in a wide array of functions such as reproduction, fattening, hibernation, and migration. At temperate latitudes, changes in photoperiod maintain the alignment of annual rhythms with predictable changes in the environment. The appropriate physiological response to changing photoperiod in mammals requires retinal detection of light and pineal secretion of melatonin, but extraretinal detection of light occurs in birds. A common mechanism across all vertebrates is that these photoperiod-regulated systems alter hypothalamic thyroid hormone (TH) conversion. Here, we review the evidence that a circadian clock within the pars tuberalis of the adenohypophysis links photoperiod decoding to local changes of TH signaling within the medio-basal hypothalamus (MBH) through a conserved thyrotropin/deiodinase axis. We also focus on recent findings which indicate that, beyond the photoperiodic control of its conversion, TH might also be involved in longer term timing processes of seasonal programs. Finally, we examine the potential implication of kisspeptin and RFRP3, two RF-amide peptides expressed within the MBH, in seasonal rhythmicity.</t>
  </si>
  <si>
    <t>10.3389/fendo.2014.00019</t>
  </si>
  <si>
    <t>DARK, J; JOHNSTON, PG; HEALY, M; ZUCKER, I</t>
  </si>
  <si>
    <t>LATITUDE OF ORIGIN INFLUENCES PHOTOPERIODIC CONTROL OF REPRODUCTION OF DEER MICE (PEROMYSCUS-MANICULATUS)</t>
  </si>
  <si>
    <t>10.1095/biolreprod28.1.213</t>
  </si>
  <si>
    <t>Darrah, C; Taylor, BL; Edwards, KD; Brown, PE; Hall, A; McWatters, HG</t>
  </si>
  <si>
    <t>Analysis of phase of LUCIFERASE expression reveals novel circadian quantitative trait loci in Arabidopsis</t>
  </si>
  <si>
    <t>In response to exogenous rhythms of light and temperature, most organisms exhibit endogenous circadian rhythms (i.e. cycles of behavior and gene expression with a periodicity of approximately 24 h). One of the defining characteristics of the circadian clock is its ability to synchronize (entrain) to an environmental rhythm. Entrainment is arguably the most salient feature of the clock in evolutionary terms. Previous quantitative trait studies of circadian characteristics in Arabidopsis (Arabidopsis thaliana) considered leaf movement under constant (free-running) conditions. This study, however, addressed the important circadian parameter of phase, which reflects the entrained relationship between the clock and the external cycle. Here it is shown that, when exposed to the same photoperiod, Arabidopsis accessions differ dramatically in phase. Variation in the timing of circadian LUCIFERASE expression was used to map loci affecting the entrained phase of the clock in a recombinant population derived from two geographically distant accessions, Landsberg erecta and Cape Verde Islands. Four quantitative trait loci (QTL) were found with major effects on circadian phase. A QTL on chromosome 5 contained SIGNALING IN RED LIGHT REDUCED 1 and PSEUDORESPONSE REGULATOR 3, both genes known to affect the circadian clock. Previously unknown polymorphisms were found in both genes, making them candidates for the effect on phase. Fine mapping of two other QTL highlighted genomic regions not previously identified in any circadian screens, indicating their effects are likely due to genes not hitherto considered part of the circadian system.</t>
  </si>
  <si>
    <t>10.1104/pp.105.074518</t>
  </si>
  <si>
    <t>David, S</t>
  </si>
  <si>
    <t>Circadian rhythms and the evolution of photoperiodic timing in insects</t>
  </si>
  <si>
    <t>This review discusses possible evolutionary trends in insect photoperiodism, mainly from a chronobiological perspective. A crucial step was the forging of a link between the hormones regulating diapause and the systems of biological rhythms, circadian or circannual, which have independently evolved in eukaryotes to synchronize physiology and behaviour to the daily cycles of light and darkness. In many of these responses a central feature is that the circadian system resets to a constant phase at the beginning of the subjective night, and then 'measures' the duration of the next scotophase. In 'external coincidence', one version of such a clock, light now has a dual role. First, it serves to entrain the circadian system to the stream of pulses making up the light/dark cycle and, second, it regulates the nondiapause/diapause switch in development by illuminating/not illuminating a specific light sensitive phase falling at the end of the critical night length. Important work by A. D. Lees on the aphid Megoura viciae using so-called 'night interruption experiments' demonstrates that pulses falling early in the night lead to long-day effects that are reversible by a subsequent dark period longer than the critical night length and also show maximal sensitivity in the blue-green range of the spectrum. Pulses falling in the latter half of the night, however, produce long-day effects that are irreversible by a subsequent long-night and show a spectral sensitivity extending into the red. With movement to higher latitudes, insects develop genetic clines in various parameters, including critical night length, the number of long-night cycles needed for diapause induction, the strength of the response, and the 'depth' or intensity of the diapause thus induced. Evidence for these and other types of photoperiodic response suggests that they provided strong selective advantages for insect survival.</t>
  </si>
  <si>
    <t>10.1111/j.1365-3032.2009.00699.x</t>
  </si>
  <si>
    <t>Davie, A; Minghetti, M; Migaud, H</t>
  </si>
  <si>
    <t>Seasonal Variations in Clock-Gene Expression in Atlantic Salmon (Salmo salar)</t>
  </si>
  <si>
    <t>In homeothermic vertebrates inhabiting temperate latitudes, it is clear that the seasonal changes in daylength are decoded by the master circadian clock, which through secondary messengers (like pineal melatonin secretion) entrains rhythmic physiology to local conditions. In contrast, the entrainment and neuroendocrine regulation of rhythmic physiology in temperate teleosts is not as clear, primarily due to the lack of understanding of the clock gene system in these species. In this study, we analyzed the diel expression of the clock-genes in brains of Atlantic salmon, a species that is both highly photoperiodic and displays robust clock-controlled behavior. Atlantic salmon parr were acclimated to either long-day (LD) or short-day (SD) photoperiods for one month and thereafter sampled at 4h intervals over a 24h cycle. Clock, Bmal1, Per2, and Cry2 were all actively expressed in salmon brain homogenates and, with the exception of Per2, all displayed rhythmic expression under SD photoperiods that parallels that reported in zebrafish. Interestingly, daylength significantly altered the mRNA expression of all clock genes studied, with Clock, Bmal1, and Per2 all becoming arrhythmic under the LD compared to SD photoperiod, while Cry2 expression was phase delayed under LD. It is thus proposed that the clock-gene system is actively expressed in Atlantic salmon, and, furthermore, as has been reported in homeothermic vertebrates, it appears that clock expression is daylength-dependent.</t>
  </si>
  <si>
    <t>10.1080/07420520902820947</t>
  </si>
  <si>
    <t>Davies, B; Bromage, N</t>
  </si>
  <si>
    <t>The effects of fluctuating seasonal and constant water temperatures on the photoperiodic advancement of reproduction in female rainbow trout Oncorhynchus mykiss</t>
  </si>
  <si>
    <t>A series of experiments were performed in order to determine the effects of varying water temperature on the maturation of female rainbow trout subjected to photoperiodic manipulation. Long-short photoperiod regimes, i.e. long days of LD18:6 followed by an abrupt change to short days of LD6:18, were used to advance or delay maturation to summer months, producing commercially desirable out-of-season eggs. At the same time, these fish were exposed to two different seasonal water temperatures supplied by river (range 0-20.5degreesC) or borehole (range 7.0-10.5degreesC) sources. The photoperiod regime was seen to have the primary effect on altering the timing of maturation and appeared similar, irrespective of the prevailing water temperature. However, water temperature had a modulating effect on time of maturation and ovulation; fish showing an ability to delay the timing of final maturation and ovulation, when temperatures were at extremes, high or low. Extreme temperatures, also, had a major effect on the later stages of ovary development and subsequent egg quality. When the major time of spawning was advanced to July-August, when river water temperatures regularly approach 20degreesC, a dysfunction in ovarian development occurred, and no viable eggs were obtainable in these conditions. When the maximum water temperature was reduced to 16degreesC, fish stripped in a normal fashion, but egg quality was significantly reduced. Possible alterations in fanning practice in order to improve egg survival in such situations are discussed, (C) 2002 Elsevier Science B.V. All rights reserved.</t>
  </si>
  <si>
    <t>10.1016/S0044-8486(01)00665-2</t>
  </si>
  <si>
    <t>Davies, G; Ahmad, F; Chant, D; Welham, J; McGrath, J</t>
  </si>
  <si>
    <t>Seasonality of first admissions for schizophrenia in the Southern Hemisphere</t>
  </si>
  <si>
    <t>SCHIZOPHRENIA RESEARCH</t>
  </si>
  <si>
    <t>Northern Hemisphere studies of first admissions for schizophrenia have shown an excess of summer admissions (June, July and August) compared to other times of the year. The within-year fluctuations in first admissions could be related to meteorological factors that fluctuate between seasons (e.g. temperature, photoperiod) and/or social factors (e.g. holidays, religious events). If meteorological factors were primarily responsible for the fluctuation, then Southern Hemisphere studies should find excess first admissions in December, January and February. This paper presents the first season of first admission study of schizophrenia in the Southern Hemisphere. The month and year of first admission for schizophrenia (ICD 8/9) for 4487 male and 3252 female, Australian-born individuals were extracted from a Queensland mental health register. Spectral analysis showed a strong annual periodicity of first admissions for males with the peak in August (Southern Hemisphere winter) and a trough in the summer months (December to February). The pattern for females also displayed annual periodicity. These results correspond to the Northern Hemisphere reports of excess of schizophrenia first admissions in terms of the month of the year but not the season of excess. Further work is needed in order to clarify the impact of latitude and meteorological factors on the month of first admission for schizophrenia. (C) 2000 Elsevier Science B.V. All rights reserved.</t>
  </si>
  <si>
    <t>10.1016/S0920-9964(99)00091-2</t>
  </si>
  <si>
    <t>Davies, WL; Hankins, MW; Foster, RG</t>
  </si>
  <si>
    <t>Vertebrate ancient opsin and melanopsin: divergent irradiance detectors</t>
  </si>
  <si>
    <t>PHOTOCHEMICAL &amp; PHOTOBIOLOGICAL SCIENCES</t>
  </si>
  <si>
    <t>Both vertebrates and invertebrates respond to light by utilising a wide-ranging array of photosensory systems, with diverse photoreceptor organs expressing a characteristic photopigment, itself consisting of an opsin apoprotein linked to a light-sensitive retinoid chromophore based on vitamin A. In the eye, the pigments expressed in both cone and rod photoreceptors have been studied in great depth and mediate contrast perception, measurement of the spectral composition of environmental light, and thus classical image forming vision. By contrast, the molecular basis for non-visual and extraocular photoreception is far less understood; however, two photopigment genes have become the focus of much study, the vertebrate ancient (va) opsin and melanopsin (opn4). In this review, we discuss the history of discovery for each gene, as well as focusing on the evolution, expression profile, functional role and broader physiological significance of each photopigment. Recently, it has been suggested independently by Arendt et al. and Lamb that an ancestral opsin bifurcated in early metazoans and evolved into two quite different photopigments, one expressed in rhabdomeric photoreceptors and the other in ciliary photoreceptors. This interpretation of the evolution of the metazoan eye has provided a powerful framework for understanding photobiological organization. Their proposal, however, does not encompass all current experimental observations that would be consistent with what we term a central "Evolution of Photosensory Opsins with Common Heredity (EPOCH)" hypothesis to explain the complexity of animal photosensory systems. Clearly, many opsin genes (e. g. va opsin) simply do not fit neatly within this scheme. Thus, the review concludes with a discussion of these anomalies and their context regarding the phylogeny of photoreceptor and photopigment development.</t>
  </si>
  <si>
    <t>10.1039/c0pp00203h</t>
  </si>
  <si>
    <t>Dawson, A</t>
  </si>
  <si>
    <t>Annual gonadal cycles in birds: Modeling the effects of photoperiod on seasonal changes in GnRH-1 secretion</t>
  </si>
  <si>
    <t>FRONTIERS IN NEUROENDOCRINOLOGY</t>
  </si>
  <si>
    <t>This paper reviews current knowledge of photoperiod control of GnRH-1 secretion and proposes a model in which two processes act together to regulate GnRH1 secretion. Photo-induction controls GnRH1 secretion and is directly related to prevailing photoperiod. Photo-inhibition, a longer term process, acts through GnRH1 synthesis. It progresses each day during daylight hours, but reverses during darkness. Thus, photo-inhibition gradually increases when photoperiods exceed 12 h, and reverses under shorter photoperiods. GnRH1 secretion on any particular day is the net result of these two processes acting in tandem. The only difference between species is their sensitivity to photo-inhibition. This can potentially explain differences in timing and duration of breeding seasons between species, why some species become absolutely photorefractory and others relatively photorefractory, why breeding seasons end at the same time at different latitudes within species, and why experimental protocols sometimes produce results that appear counter to what happens naturally. (C) 2014 The Author. Published by Elsevier Inc.</t>
  </si>
  <si>
    <t>10.1016/j.yfrne.2014.08.004</t>
  </si>
  <si>
    <t>The effect of latitude on photoperiodic control of gonadal maturation, regression and molt in birds</t>
  </si>
  <si>
    <t>GENERAL AND COMPARATIVE ENDOCRINOLOGY</t>
  </si>
  <si>
    <t>Photoperiod is the major cue used by birds to time breeding seasons and molt. However, the annual cycle in photoperiod changes with latitude. Within species, for temperate and high latitude species, gonadal maturation and breeding start earlier at lower latitudes but regression and molt both occur at similar times at different latitudes. Earlier gonadal maturation can be explained simply by the fact that considerable maturation occurs before the equinox when photoperiod is longer at lower latitudes - genetic differences between populations are not necessary to explain earlier breeding at lower latitudes. Gonadal regression is caused either by absolute photorefractoriness or, in some species with long breeding seasons, relative photorefractoriness. In either case, the timing of regression and molt cannot be explained by absolute prevailing photoperiod or rate of change in photoperiod - birds appear to be using more subtle cues from the pattern of change in photoperiod. However, there may be no difference between absolute and relative photorefractory species in how they utilise the annual cycle in photoperiod to time regression. (C) 2013 Elsevier Inc. All rights reserved.</t>
  </si>
  <si>
    <t>10.1016/j.ygcen.2013.05.017</t>
  </si>
  <si>
    <t>Seasonality in a temperate zone bird can be entrained by near equatorial photoperiods</t>
  </si>
  <si>
    <t>Birds use photoperiod to control the time of breeding and moult. However, it is unclear whether responses are dependent on absolute photoperiod, the direction and rate of change in photoperiod, or if photoperiod entrains a circannual clock. If starlings (Sturnus vulgaris) are kept on a constant photoperiod of 12 h light:12 h darkness per day (12 L:12 D), then they can show repeated cycles of gonadal maturation, regression and moult, which is evidence for a circannual clock. In this study, starlings kept on constant 11.5 L:12.5 D for 4 years or 12.5 L:11.5 D for 3 years showed no circannual cycles in gonadal maturation or moult. So, if there is a circannual clock, it is overridden by a modest deviation in photoperiod from 12 L:12 D. The responses to 11.5 L:12.5 D and 12.5 L:11.5 D were very different, the former perceived as a short photoperiod (birds were photosensitive for most of the time) and the latter as a long photoperiod (birds remained permanently photorefractory). Starlings were then kept on a schedule which ranged from 11.5 L:12.5 D in mid-winter to 12.5 L:11.5 D in mid-summer (simulating the annual cycle at 9 degrees N) for 3 years. These birds entrained precisely to calendar time and changes in testicular size and moult were similar to those of birds under a simulated cycle at 52 degrees N. These data show that birds are very sensitive to changes in photoperiod but that they do not simply respond to absolute photoperiod nor can they rely on a circannual clock. Instead, birds appear to respond to the shape of the annual change in photoperiod. This proximate control could operate from near equatorial latitudes and would account for similar seasonal timing in individuals of a species over a wide range of latitudes.</t>
  </si>
  <si>
    <t>10.1098/rspb.2006.0067</t>
  </si>
  <si>
    <t>Dawson, A; Sharp, PJ</t>
  </si>
  <si>
    <t>Photorefractoriness in birds - photoperiodic and non-photoperiodic control</t>
  </si>
  <si>
    <t>Avian breeding seasons vary in length and in the degree of asymmetry with respect to the annual cycle in photoperiod to suit species-specific food resources. Asymmetry is the result of photorefractoriness. The degree of photorefractoriness, absolute or relative, is related to the length and asymmetry of the breeding season. Absolute photorefractoriness is associated with a marked decrease in hypothalamic cGnRH-I. However, during the initiation of absolute photo refractoriness there is a transient period during which the gonads regress in advance of the decrease in cGnRH-I, and this stage may be analogous to relative photorefractoriness. Photoinduced prolactin secretion has an inhibitory modulatory role during the initiation of absolute photorefractoriness, but is unlikely to be the only factor involved, while a possible role for avian gonadotrophin inhibitory hormone is not established. The first stage in the termination of photo refractoriness is the resumption of cGnRH-I synthesis. The major environmental cue driving gonadal maturation, and the transitions between the photosensitive state and photorefractoriness is the annual cycle in photoperiod. A range of non-photoperiodic cues may also play a role: social cues, climatic factors (temperature, rainfall, etc.), food availability and nutritional state. There is considerable evidence that these cues can influence gonadal maturation and the timing of egg-laying. There is some evidence that non-photoperiodic cues (certainly temperature and possibly social Cues and food availability) can affect the timing of the onset of photorefractoriness, but no evidence that they can influence the time of the end of photorefractoriness. (c) 2007 Elsevier Inc. All rights reserved.</t>
  </si>
  <si>
    <t>10.1016/j.ygcen.2007.01.043</t>
  </si>
  <si>
    <t>De Caluwe, J; de Melo, JRF; Tosenberger, A; Hermans, C; Verbruggen, N; Leloup, JC; Gonze, D</t>
  </si>
  <si>
    <t>Modeling the photoperiodic entrainment of the plant circadian clock</t>
  </si>
  <si>
    <t>JOURNAL OF THEORETICAL BIOLOGY</t>
  </si>
  <si>
    <t>The circadian clock is an endogenous 24 hour rhythm that helps organisms anticipate and adapt to daily and seasonal variations in environment, such as the day/night cycle or changing temperatures. The plant clock is a complex network of transcription factors that regulate each other, forming interlocked feedback loops. Most of its components are light-regulated in some way, making the system highly sensitive to changes in light conditions. Here, we explore the mechanisms by which the plant clock adapts to changing day length. We first present some experimental data illustrating the variety of behaviors found in seedlings exposed to external day/night cycles different from 24 h. We then use a mathematical model to characterize the response of the clock to a wide range of external cycle lengths and photoperiods. We show the existence of several domains of periodic entrainment with different ratios between the external cycle length and the period of the clock, and the presence of quasiperiodic and chaotic behaviors outside of the entrainment range. We simulate knockout mutants with impaired clock function and theoretical variants with diminished light sensitivity to highlight the role of a complex network and multiple light inputs in keeping the clock entrained over a wide range of conditions.</t>
  </si>
  <si>
    <t>10.1016/j.jtbi.2017.03.005</t>
  </si>
  <si>
    <t>De Carvalho, D; Ingvarsson, PK; Joseph, J; Suter, L; Sedivy, C; Macaya-Sanz, D; Cottrell, J; Heinze, B; Schanzer, I; Lexer, C</t>
  </si>
  <si>
    <t>Admixture facilitates adaptation from standing variation in the European aspen (Populus tremula L.), a widespread forest tree</t>
  </si>
  <si>
    <t>Adaptation to new environments can start from new mutations or from standing variation already present in natural populations. Whether admixture constrains or facilitates adaptation from standing variation is largely unknown, especially in ecological keystone or foundation species. We examined patterns of neutral and adaptive population divergence in Populus tremula L., a widespread forest tree, using mapped molecular genetic markers. We detected the genetic signature of postglacial admixture between a Western and an Eastern lineage of P. tremula in Scandinavia, an area suspected to represent a zone of postglacial contact for many species of animals and plants. Stringent divergence-based neutrality tests provided clear indications for locally varying selection at the European scale. Six of 12 polymorphisms under selection were located less than 1 kb away from the nearest gene predicted by the Populus trichocarpa genome sequence. Few of these loci exhibited a signature of 'selective sweeps' in diversity-based tests, which is to be expected if adaptation occurs primarily from standing variation. In Scandinavia, admixture explained genomic patterns of ancestry and the nature of clinal variation and strength of selection for bud set, a phenological trait of great adaptive significance in temperate trees, measured in a common garden trial. Our data provide a hitherto missing direct link between past range shifts because of climatic oscillations, and levels of standing variation currently available for selection and adaptation in a terrestrial foundation species.</t>
  </si>
  <si>
    <t>10.1111/j.1365-294X.2010.04595.x</t>
  </si>
  <si>
    <t>de Graaf-van der Zande, MT; Blacquiere, T</t>
  </si>
  <si>
    <t>Alternative sources for photoperiodic lighting of Gypsophila</t>
  </si>
  <si>
    <t>THIRD INTERNATIONAL SYMPOSIUM ON ARTIFICIAL LIGHTING IN HORTICULTURE</t>
  </si>
  <si>
    <t>To evaluate the efficacy of different lamps for photoperiodic lighting of Gypsophila paniculata 'Perfecta', a light gradient method was used. The need for this comparison arose from the introduction of energy saving lamps, with spectral qualities different from those of the normally applied incandescent lamp. During day extensions up to 18 hours daylength and dusk to dawn lighting treatments, plants received lighting levels ranging from 0.1 on the opposite of the lamps to 2.0 mu mol m(-2)s(-1) PPF underneath the lamps. The lamps used were: Incandescent, Low Pressure Sodium, Compact Discharge, Red light emitting diodes, Cool White Fluorescent, Blue Fluorescent, Far-rid (incandescent lamps, filtered through blue and orange cinemoid filters), and Red + Far-red (Red fluorescent + orange and blue filtered incandescent). The experiment with Gypsophila was carried out three times: in the first the plants were grown from August 8 to the end of November 1990, the second from December 22, 1990 to June 15, 1991, and the third from July 31, 1991 to the end of November. Lighting was started after 2 weeks, 4 weeks and 2 weeks in experiments 1, 2 and 3, respectively. In the first experiment, only plants in the Incandescent treatment were induced to flower, plants from the other treatments remained in a rosette stage. The rate of elongation (bolting) correlated positively with the lighting level in the Incandescent treatment. In the second experiment (spring flowering) in all treatments a part of the shoots started to elongate. However, only in the Incandescent and Red+Far-red treatments the majority of the shoots bolted and flowered, in the other treatments the majority remained in the rosette stage. In the third experiment, in all treatments plants readily bolted and flowered, only in Blue fluorescent and Red light emitting diodes the rate was a little lower. Bolting rate correlated positively with the lighting level in all treatments.</t>
  </si>
  <si>
    <t>10.17660/ActaHortic.1997.418.16</t>
  </si>
  <si>
    <t>de Lira, JS; Flores, PS; Bruckner, CH</t>
  </si>
  <si>
    <t>UFV-M7: mutant yellow passionfruit genotype with photoperiod insensitivity for flowering</t>
  </si>
  <si>
    <t>CROP BREEDING AND APPLIED BIOTECHNOLOGY</t>
  </si>
  <si>
    <t>The development and characteristics of UFV-M7, a mutant with photoperiod insensitivity to beginning of flowering, are described. This genotype was fortuitously obtained by regeneration of nodal segments, exposed to gamma radiation. The possibility of incorporating photoperiod insensitivity into cultivars for producing regions is discussed for latitudes where the photoperiod determines the seasonality of harvest.</t>
  </si>
  <si>
    <t>10.1590/1984-70332014v14n2c22</t>
  </si>
  <si>
    <t>de Oliveira, CC; Zandavalli, RB; de Lima, ALA; Rodal, MJN</t>
  </si>
  <si>
    <t>Functional groups of woody species in semi-arid regions at low latitudes</t>
  </si>
  <si>
    <t>AUSTRAL ECOLOGY</t>
  </si>
  <si>
    <t>In seasonally dry environments, woody species have different survival strategies. However, little is known about how environmental variables affect the phenology and water dynamics of these species. We aim to understand which variables initiate the vegetative phenophases of species in a tropical semiarid climate at 3 degrees S latitude, where variation in photoperiod is minimal and rainfall is seasonal. We hypothesize that groups of species with similar vegetative phenologies, under similar conditions, are functionally similar in terms of water storage and use. We analyse the relationship between functional characteristics related to the acquisition and utilization of water, such as wood density, water storage capacity, water potential and vegetative phenology. The attributes were ordered by multidimensional scaling, and a multiple response permutation procedure was used to test consistency of the groups. Canonical correspondence analysis and Mantel tests were used to evaluate the phenophase response to environmental variables. We found four functional groups: (i) deciduous low wood density, which lose 75% of their leaves one month before the end of the rains; (ii) evergreen high wood density; (iii) early deciduous high wood density, which lose 75% of their leaves one month after the end of the rains; and (iv) late deciduous high wood density, which lose 75% of their leaves two months after the end of the rains. As expected, the vegetative phenodynamics of the deciduous high wood density group were mainly influenced by water availability. The evergreens did not show a correlation with rainfall. Only leaf shedding of the late deciduous, and the vegetative phenophases of the evergreens, responded to an increase in temperature and photoperiod. Bud-break responded to increased photoperiod and soil humidity in the deciduous low wood density group. The foliar periodicity groups can be explained by the presence of species that differ mainly in their mechanisms of water acquisition and use.</t>
  </si>
  <si>
    <t>10.1111/aec.12165</t>
  </si>
  <si>
    <t>Dechant, JJ; Mooney, MP; Burrows, AM; Smith, TD; Siegel, MI</t>
  </si>
  <si>
    <t>''Month of birth effect'' does not alter longitudinal growth in an experimental animal model</t>
  </si>
  <si>
    <t>Previous cross-sectional human and animal data collected in the southern hemisphere suggest that month of birth influences growth throughout life; individuals born between August and January (spring/summer) were larger than individuals born between February and July (fall/winter) throughout their life cycle. It has been suggested that there is some form of annual global variation which may be caused by extraterrestrial factors, The present study, utilizing an experimental animal model, investigated the ''month of birth effect'' in the northern hemisphere on the somatic and skeletal growth of rabbits. The study sample consisted of 135 laboratory bred and reared New Zealand white rabbits (Oryctolagus cuniculus) from 62 different litters; spring/summer rabbits (n = 75) were born between February and July; fall/winter rabbits (n = 60) were born between August and January. Serial longitudinal body mass and craniofacial radiographic growth data were collected at 10, 25, 42, 84, and 126 days of age. Results from a two-way ANOVA showed no significant (P &gt; 0.05) differences in the month of birth main effect or in the age x month of birth interaction for either somatic or skeletal growth, Results from the present study do not support the ''month of birth effect'' hypothesis, It was concluded that variations in growth patterns are more likely controlled by local environmental factors such as hemispheric seasonality in photoperiod or temperature, and not by more exotic factors such as the earth's orbital trajectory around the sun or global energy fields. (C) 1997 Wiley-Liss, Inc.</t>
  </si>
  <si>
    <t>10.1002/(SICI)1520-6300(1997)9:4&lt;481::AID-AJHB7&gt;3.0.CO;2-Z</t>
  </si>
  <si>
    <t>DECIANZIO, SR; GREEN, DE; CHANG, CS; SHIBLES, RM</t>
  </si>
  <si>
    <t>DEVELOPMENTAL PERIODS IN SOYBEAN - PHOTOPERIOD-SENSITIVE X INSENSITIVE CROSSES EVALUATED AT DIVERSE LATITUDES</t>
  </si>
  <si>
    <t>Selection for long duration of seed-filling period (SFP) in segregating soybean [Glycine max (L.) Merr.] populations may be a way to increase seed yield. The objective of the study was to assess the relative effectiveness of selecting for SFP from tropical environments to develop lines for temperate locations in crosses of photoperiod insensitive X sensitive genotypes. A second objective was to determine if selection for longer SFP is possible without delaying data of physiological maturity (R7). Three populations were developed by crossing a photoperiod-insensitive genotype of Maturity Group (MG) III to photoperiod-sensitive genotypes of MG I, II, and III. Random F4-derived lines were evaluated at Ames, IA, at Isabela, PR (under both natural and lighted environments), and at Hualien, Taiwan, for days from emergence to beginning flowering (R1), rapid seed-filling (R5), R7, SFP, and reproductive period (RP). Significant (P &lt; 0.05) differences among lines, environments, and environment X genotype were observed. Phenotypic and rank correlations of Stages R1, R5, and R7 between environments ranged from 0.22 to 0.83. The range in correlation coefficients for SFP and RP was from 0.06 to 0.62. It is possible to select lines for duration of SFP at PR environments in plantings under natural daylength or under lights. Selections in PR included genotypes ranked in the top 33% at the IA location, and generally included at least one of the five top-ranked lines. Lines may also be selected with a desired combination of duration of SFP and number of days to reach Stage R7.</t>
  </si>
  <si>
    <t>10.2135/cropsci1991.0011183X003100010002x</t>
  </si>
  <si>
    <t>DEGRAW, WA; KERN, MD</t>
  </si>
  <si>
    <t>POSTNUPTIAL MOLT IN HARRIS SPARROWS</t>
  </si>
  <si>
    <t>We studied the postnuptial molt of captive male and female Harris' Sparrows (Zonotrichia querula) exposed to photoperiods simulating those on the breeding grounds and ambient temperatures of 22-25-degrees-C. Postnuptial molt was completed in about 82 days in individual birds. It began with the loss of P1 and concluded with replacement of contour feathers in the dorsal and ventral body tracts. Peaks of molt intensity essentially coincided in all of the major feather tracts. Intensity was highest between days 28 and 59 of molt. Primaries were replaced in the sequence normal for other passerines, but secondaries exhibited considerable deviation from the typical passerine pattern. Rectrices were often molted centrifugally, from R1 through R6, but several were dropped and replaced simultaneously. Body molt, which is described in all tracts separately, began shortly after P1 was shed and continued until the end of the molt period. Postnuptial molt is protracted and lasts considerably longer in captive Harris' Sparrows than in other North American Zonotrichia which summer either at high northern latitudes or high altitudes. The time-course of molt in Harris' Sparrows suggests that (1) periods of breeding and postnuptial molt may overlap, and (2) postnuptial molt is completed during the fall migration.</t>
  </si>
  <si>
    <t>10.2307/1368718</t>
  </si>
  <si>
    <t>Del Pozo, A; Ovalle, C; Aronson, J; Avendano, J</t>
  </si>
  <si>
    <t>Ecotypic differentiation in Medicago polymorpha L. along an environmental gradient in central Chile. I. Phenology, biomass production and reproductive patterns</t>
  </si>
  <si>
    <t>PLANT ECOLOGY</t>
  </si>
  <si>
    <t>Burr Medic (Medicago polymorpha) is a widespread, polymorphic annual legume of Mediterranean origin, and as a self-reseeding, highly effective nitrogen fixer it has important value in various dryland farming systems. In central Chile, it is naturalized along a 1000 km long environmental gradient, from an arid zone (29degrees-31degrees S) to a perhumid one (37degrees-38degrees24' S). Comparative and experimental studies of its ecotypic differentiation patterns along this gradient should be useful in elucidating the evolutionary forces at work along environmental gradients, and also for efforts to select annual legumes for pastures and fallow field improvement in mediterranean climate areas. In this first paper of a two-part series, we present results of two common-environment experiments conducted at a subhumid site in central Chile to compare vegetative and reproductive traits in 69 populations of Burr Medic collected in 1988 and 1994. Multivariate analyses based on 11 phenological and agronomic characters, including phenology and biomass accumulation, winter vigour and degree of hard-seededness, showed that three principal components (PCs) explained nearly 70% of total variability, in both collections. For the larger collection (1988), the diagram of dispersion for the first two PCs - phenology, winter vigour and above-ground biomass - provided good discrimination between accessions from arid-semiarid and humid-perhumid mediterranean zones. Onset of flowering was positively correlated with both latitude and longitude, as well as mean annual precipitation/potential evapotranspiration (PP/ETP) of collecting site; days from first flower to pod ripening was negatively correlated with PP/ETP. In contrast to reports from Syria and Sardinia, no clear trends in Burr Medic seed or pod-related traits was found along the Chilean gradient, apart from the concentration of spiny pod accessions in the southern, more mesic end of the gradient. Winter vigour (according to a semi-quantitative analysis of growth) was greater in accessions from the warmer, arid and semiarid zones than in those from cooler, subhumid to humid ones. Both winter vigour and harvest index were negatively correlated with days to first flower. Applied and evolutionary aspects of the results are briefly discussed.</t>
  </si>
  <si>
    <t>10.1023/A:1015506914038</t>
  </si>
  <si>
    <t>Delgadillo, JA</t>
  </si>
  <si>
    <t>Environmental and social cues can be used in combination to develop sustainable breeding techniques for goat reproduction in the subtropics</t>
  </si>
  <si>
    <t>Goat breeds from subtropical latitudes show different annual reproductive cycles. Some of them display large seasonal variations in their annual breeding season, while others display a moderate seasonality or sexual activity all year round. This reproductive seasonality causes seasonality of milk, cheese and meat productions and, as a consequence, induces wide variation in producer incomes. To solve this problem and provide methods allowing producers to breed animals during the anestrous period and stabilize production all year round, it is necessary to have a deep knowledge of their annual sexual activity and to identify the environmental factors controlling the timing of the annual reproductive cycle. Then, it is possible to build on these knowledge sustainable breeding techniques adapted to the environmental, economic and social characteristics of the local breeding system. In this review, I will illustrate this strategy through the example of our experiments in subtropical goats. First, we determined the characteristics of the annual breeding season in both male and female goats. Second, we identified the photoperiod as the major environmental factor controlling the timing of this annual breeding season. Third, we used the photoperiod to stimulate indirectly the sexual behavior of does. Indeed, we used photoperiodic treatments to stimulate the sexual activity of bucks during the non-breeding season. These sexually active male goats were then used to induce and synchronize the estrous behavior and ovulatory activity of anestrous females in confined or grazing conditions by using the 'male effect'. Under subtropical conditions, these results constitute an original manner to control the reproductive activity of local goats using the photoperiod combined with the 'male effect.'</t>
  </si>
  <si>
    <t>10.1017/S1751731110001400</t>
  </si>
  <si>
    <t>Delgadillo, JA; Carrillo, E; Moran, J; Duarte, G; Chemineau, P; Malpaux, B</t>
  </si>
  <si>
    <t>Induction of sexual activity of male creole goats in subtropical northern Mexico using long days and melatonin</t>
  </si>
  <si>
    <t>JOURNAL OF ANIMAL SCIENCE</t>
  </si>
  <si>
    <t>The aim of this study was to determine whether the sexual activity of local male Creole goats in subtropical Mexico can be induced during the nonbreeding season by a long-day treatment followed by insertion of two melatonin implants. The experiment was carried out in the Laguna region in the State of Coahuila, Mexico (26 degreesN). Fourteen male goats were allocated to two balanced groups (n = 7 each) according to body and testicular weights. Males were kept together in two separate groups and fed lucerne hay for ad libitum intake and 300 g of commercial concentrate and had free access to water and mineral blocks. The control group remained in open sheds under natural photoperiod and ambient temperature conditions. The experimental group was placed in a light-proof building and exposed to 2.5 mo of long days (16 h of light/d) from November 1 to January 15. On January 16, each male received two s.c. melatonin implants and was exposed to natural photoperiodic changes in an open shed. In the control group, testicular weight exhibited seasonal variations; the highest value occurred on May 30 (146 +/- 10 g). Treated males reached maximum testicular weight earlier (March 15; 147 +/- 11 g), and sperm quality from January to March was higher than that observed in the control group (P &lt; 0.05). Treatment caused an increase in LH pulse frequency (2.0 +/- 0.5 vs 0.3 +/- 0.2 pulse/8 h in February, 4.6 +/- 1.1 vs 0.1 +/- 0.1 pulse/8 h in March; experimental vs control group, respectively). In the control group, plasma testosterone remained low until mid-June and increased thereafter to remain elevated until the end of the study. In the experimental group, elevated plasma testosterone was observed from February to April and from July to November. Treating male goats in subtropical latitudes with artificial long days and melatonin can induce an intense sexual activity during the natural nonbreeding season.</t>
  </si>
  <si>
    <t>Delgadillo, JA; De la Torre-Villegas, S; Arellano-Solis, V; Duarte, G; Malpaux, B</t>
  </si>
  <si>
    <t>Refractoriness to short and long days determines the end and onset of the breeding season in subtropical goats</t>
  </si>
  <si>
    <t>The objective was to determine whether refractoriness to short and long days were involved in the end and onset of the breeding season, respectively, in goats adapted to subtropical latitudes. Ovariectomized does given a subcutaneous implant constantly releasing estradiol-17 beta (OVX+E) were used in two experiments. Plasma LH concentrations were determined twice weekly. In Experiment 1, the control group remained in an open-shed pen (natural day length and ambient temperature). Two experimental groups were placed in light-proof buildings (with natural temperature variations). One group was exposed to natural simulated increasing days (winter to spring), whereas the other was exposed to a winter solstice photoperiod (10 h of light) from December 21 to April 28. In Experiment 2, the control group remained under natural day length and ambient temperature. One experimental group was exposed to natural simulated decreasing days (summer to autumn), whereas the other group was exposed to a summer solstice photoperiod (14 h of light) from June 21 to October 20. In Experiment 1, the breeding season was not prolonged in does maintained in the winter solstice day length. Mean dates of decrease in LH secretion (end of the breeding season) did not differ significantly between does exposed to natural (February 3 +/- 5 d) or natural simulated photoperiod (January 26 +/- 14 d) and those exposed to constant short days of winter solstice (February 4 +/- 10 d). In Experiment 2, the onset of the breeding season was not delayed in does maintained in the summer solstice day length. Mean dates of increase in LH secretion (onset of the breeding season) did not differ significantly between does exposed to natural (September 7 +/- 8 d) or natural simulated photoperiod (September 18 +/- 10 d) and those exposed to constant long days photoperiod of summer solstice (September 24 +/- 4 d). In goats adapted to a subtropical environment, we concluded that: I) the end of breeding season was due to refractoriness to short days, and not the inhibitory effect of increasing day length; and 2) the onset of the breeding season was due to refractoriness to long days, and not a stimulatory effect of decreasing day length. (C) 2011 Elsevier Inc. All rights reserved.</t>
  </si>
  <si>
    <t>10.1016/j.theriogenology.2011.05.023</t>
  </si>
  <si>
    <t>Delgadillo, JA; Fitz-Rodrigiez, G; Duarte, G; Veliz, FG; Carrillo, E; Flores, JA; Vielma, J; Hernandez, H; Malpaux, B</t>
  </si>
  <si>
    <t>Management of photoperiod to control caprine reproduction in the subtropics</t>
  </si>
  <si>
    <t>Reproductive seasonality is observed in some breeds originating from or adapted to subtropical latitudes. In `photoperiodic flexible breeds', such as Australian cashmere goats, the annual breeding season can be manipulated through nutrition, whereas in `photoperiodic rigid breeds', such as Creole goats from subtropical Mexico, sexual activity can be controlled by altering the photoperiod. In males from the latter breed, artificial long days, whether or not accompanied by the administration of melatonin, stimulate sexual activity during the 'on-breeding season. These treated males are able to induce the sexual activity of anoestrous females through the male effect under intensive or extensive conditions. Photoperiodic treatments and the male effect can be easily integrated into different breeding management systems in subtropical latitudes.</t>
  </si>
  <si>
    <t>10.1071/RD04030</t>
  </si>
  <si>
    <t>Delgadillo, JA; Flores, JA; Duarte, G; Vielma, J; Hernandez, H; Bedos, M; Fitz-Rodriguez, G; Fernandez, IG; Lopez-Sebastian, A; Gomez-Brunet, A; Santiago-Moreno, J; Zarazaga, LA; Keller, M; Chemineau, P</t>
  </si>
  <si>
    <t>Out-of-season control of reproduction in subtropical goats without exogenous hormonal treatments</t>
  </si>
  <si>
    <t>Some breeds of goats originating from or adapted to subtropical latitudes display seasonal variations of their annual rhythm of reproduction. The reproductive seasonality causes a seasonal production of goat-derived products affecting producers, goats' meat and milk industry and consumers. A good knowledge of the annual rhythm of reproduction, as well as the identification of the major environmental cues controlling this rhythm in both males and females, is necessary to draw new and sustainable techniques to induce a synchronized reproductive activity outside the natural breeding season and therefore to increase the out-of-season availability of the goat-derived products. This knowledge allows to control caprine reproduction without the use of exogenous hormones, and to develop techniques adapted to the environmental, economic and social characteristics of the breeding systems. Thus, in this review we will describe how photoperiodic treatments can be used to induce the sexual activity of male goats during the period of sexual rest. Then, we will describe how these photo-stimulated males were used to induce and synchronize the sexual activity of anestrous goats maintained in intensive or extensive management conditions by means of the male effect. In subtropical latitudes, the use of the male effect performed by using photo-stimulated bucks constitutes an original and sustainable way to control goats' reproduction. (C) 2014 Elsevier B.V. All rights reserved.</t>
  </si>
  <si>
    <t>10.1016/j.smallrumres.2014.01.011</t>
  </si>
  <si>
    <t>Delgadillo, JA; Flores, JA; Veliz, FG; Duarte, G; Vielma, J; Hernandez, H; Fernandez, IG</t>
  </si>
  <si>
    <t>Importance of the signals provided by the buck for the success of the male effect in goats</t>
  </si>
  <si>
    <t>Under temperate and subtropical latitudes, ewes and goats display a reproductive seasonal pattern and their sexual activity during the anestrous period can be stimulated and synchronized by the introduction of males in the group, which is called the "male effect". The response of females to the male effect in the middle of the anestrous season is weak or absent. This failure may be due to the inability of the female to respond to males, as a result of a refractoriness of the female to the male stimulus. But, it may also be due to a low quality stimulus provided by the male which is, as the females, in seasonal rest. We tested this latter hypothesis in seasonally inactive goats kept under subtropical conditions by comparing the use of males with their sexual behavior stimulated or not by photoperiodic treatments. Treated males were able to induce estrous activity of females during the whole anestrus season. We have also determined that previous separation of the males and continuous contact during teasing are not absolute requisites when active bucks are used. While odor from the male and its sexual behavior play a primary role in inducing ovulation, vocalizations appear to facilitate the display of the does' estrous. It remains to be determined to which extent these conclusions apply under temperate latitudes and with more seasonal breeds.</t>
  </si>
  <si>
    <t>10.1051/rnd:2006020</t>
  </si>
  <si>
    <t>Delgadillo, JA; Flores, JA; Veliz, FG; Hernandez, HF; Duarte, G; Vielma, J; Poindron, P; Chemineau, P; Malpaux, B</t>
  </si>
  <si>
    <t>Induction of sexual activity in lactating anovulatory female goats using male goats treated only with artificially long days</t>
  </si>
  <si>
    <t>Two experiments were conducted to determine the response of Creole male goats treated with long days and melatonin implants, and the response of the anovulatory does to male effect using males treated only with artificially long days. All animals were allocated to open sheds. In Exp. 1, one group of males was under natural photoperiod (CG; n = 7); the second group was submitted to 2.5 mo of long days followed by the insertion of two s.c. melatonin implants (LD+MEL; n 7); the third group was subjected only to 2.5 mo of long days (LD; n = 7). Testicular weight was measured every 2 wk. Plasma testosterone concentrations were determined weekly. A treatment x time interaction was detected (P &lt; 0.001) for testicular weight and plasma testosterone concentration. In the LD+MEL and LD groups, testicular size and plasma testosterone levels varied in a similar way, but differed from those observed in CG (P &lt; 0.001). In this latter group, testicular weight displayed seasonal variations and peaked in June, whereas in treated groups this peak occurred in March. In CG, testosterone varied in a seasonal manner and plasma concentrations increased in June and remained elevated throughout the study. In experimental groups, testosterone increased in February and peaked in March. In Exp. 2, one group of males was left under natural photoperiod (CG, n = 5) and the other one was submitted to 2.5 mo of artificially long days (LD, n = 4). On March 16, two control and two treated males were put in contact with 20 and 19 females, respectively. Sexual behavior of the bucks was observed during the 5 d following male introduction. Progesterone assays and estrous behavior were used to determine ovarian and behavioral responses of the females to teasing. The anogenital sniffing, nudging, and mount instances registered in LD-treated males were greater than those observed in CG (P &lt; 0.05). Of the does exposed to CG, none ovulated and only two of 20 females displayed estrous behavior. All does in contact with LD-treated males ovulated and showed at least one estrous behavior during the 15 d following joining (P &lt; 0.001). These results indicate that the sexual activity of male goats from subtropical latitudes can be induced using only artificially long days. In addition, males treated in this way are capable of stimulating sexual activity in anovulatory females by the male effect.</t>
  </si>
  <si>
    <t>Delgadillo, JA; Velez, LI</t>
  </si>
  <si>
    <t>Stimulation of reproductive activity in anovulatory Alpine goats exposed to bucks treated only with artificially long days</t>
  </si>
  <si>
    <t>Two experiments were conducted in a subtropical latitude to determine the response of Alpine male goats to a treatment with artificially long days (experiment 1), and the response of anovulatory lactating Alpine does exposed to males treated only with artificially long days (experiment 2). In experiment 1, one group of males was kept under natural photoperiod (n = 4) while another was exposed to 2.5 months of artificially long days (16 h of light/day) from 1 December (n = 4). Plasma testosterone concentrations were determined weekly. Intensity of odor of males was determined every 2 weeks. Sexual behavior of bucks was observed during 3 days about 90 days after the end of the long day treatment. A treatment-by-time interaction was detected for testosterone secretion (P &lt; 0.001). In control males, low plasma concentrations of testosterone were observed from March to June. In contrast, in long-day treated males, high levels of testosterone were observed from March to June (P &lt; 0.05). A treatment-by-time interaction was detected for the intensity of male odor (P &lt; 0.01). The male odor was stronger in long-day treated bucks than in untreated ones from March to June (P &lt; 0.05). The number of ano-genital sniffing, nudging and flehmen was greater in long-day treated males than in untreated ones when exposed to anestrous does (P &lt; 0.05). In experiment 2, one group of males was left under natural photoperiod variations (n = 5) and the other (n = 5) was submitted to the same photoperiodic treatment described in experiment 1. On 3 May, three untreated and three long-day treated males were put in contact with anestrous Alpine does left under natural photoperiod. Fertility was higher in does exposed to light-treated males (36/45, 80%) than those in contact with untreated ones (3/45, 7%; P &lt; 0.05). Prolificacy was similar (P &gt; 0.05) in does exposed to treated (1.8 +/- 0.1) and untreated males (1.7 +/- 0.3). These results indicate that the sexual activity of Alpine male goats raised in subtropical latitudes can be induced using only artificially long days and that such males are effective in stimulating reproductive activity in anovulatory females in late spring.</t>
  </si>
  <si>
    <t>10.1017/S1751731110001345</t>
  </si>
  <si>
    <t>DelSocorro, AP; Gregg, PC</t>
  </si>
  <si>
    <t>Calling behaviour in M-convecta females under different temperature and photoperiodic conditions</t>
  </si>
  <si>
    <t>The effects of temperature and photoperiod on calling behaviour in females of the Australian common armyworm, Mythimna convecta (Walker) (Lepidoptera: Noctuidae), were studied in the laboratory. Age at first calling was greater at 15 and 20 degrees C compared with 25 degrees C, but there were no significant differences between 25 and 30 degrees C. Females kept at 10 degrees C did not call, but if transferred at 10 days to 20 degrees C they called after a period similar to the pre-calling period at constant 20 degrees C. Onset time of calling was earlier at 15 and 20 degrees C compared with 25 and 30 degrees C, but there were no significant differences in calling duration. At 20 degrees C, age at first calling was increased by shorter daylength (12h and 14h, compared with 16h), and there was an interaction between daylength and moth age affecting the duration of calling. Onset times advanced with longer daylength, but peak calling was later in relation to the length of the scotophase. These results are discussed in connection with migration in M. convecta. Evidence for a circadian rhythm of calling was found in females entrained for 3 and 8 days after emergence under reverse-cycle conditions and then transferred to constant darkness. However, after 56h and 80h respectively of darkness, calling became de-synchronized. Subsequently, it appeared to re-synchronize to a different clock, which approximately correlated with the normal photoperiods the moths had experienced during larval development.</t>
  </si>
  <si>
    <t>Demas, GE; Klein, SL; Nelson, RJ</t>
  </si>
  <si>
    <t>Reproductive and immune responses to photoperiod and melatonin are linked in Peromyscus subspecies</t>
  </si>
  <si>
    <t>JOURNAL OF COMPARATIVE PHYSIOLOGY A-SENSORY NEURAL AND BEHAVIORAL PHYSIOLOGY</t>
  </si>
  <si>
    <t>The effects of photoperiod and melatonin treatment on reproductive and immune function were assessed in two subspecies of Peromyscus maniculatus from different latitudes of origin. In experiment 1, P. m. bairidii (latitude = 42 degrees 51' N) and P. m. luteus (latitude = 30 degrees 37' N) were housed in either long (LD 16:8) or short days (LD 8:16) for 8 weeks. Short-day P. Mt. bairdii displayed reproductive regression and elevated splenocyte proliferation in response to the T-cell mitogen concanavalin A, as compared to long-day mice. In contrast, P. m. luteus did not undergo reproductive regression or exhibit any increase in lymphocyte proliferation in short days. In experiment 2, individuals of both P. m. bairdii and P. m. luteus were implanted with empty capsules or capsules that contained melatonin. Individual P. m. bairdii implanted with melatonin underwent reproductive regression. Individuals of this subspecies also displayed elevated lymphocyte proliferation compared to control mice. Conversely, P. m. luteus implanted with melatonin did not undergo reproductive regression and displayed no significant changes in lymphocyte proliferation. These results suggest that reproductive responsiveness to melatonin mediates short-day enhancement of immune function in deer mice. These data also imply that melatonin may not possess universal immunoenhancing properties. Rather, the effectiveness of melatonin to influence immune responses may be constrained by reproductive responsiveness to this indole-amine.</t>
  </si>
  <si>
    <t>Demas, GE; Nelson, RJ</t>
  </si>
  <si>
    <t>Social, but not photoperiodic, influences on reproductive function in male Peromyscus aztecus</t>
  </si>
  <si>
    <t>Nontropical rodents rely on environmental factors to restrict breeding to a specific time of the year. Among these factors, photoperiod appears to be the primary environmental cue used for predicting optimal breeding conditions. The purpose of the present study was to characterize reproductive function, as well as photoperiodic and social responsiveness in male Peromyscus aztecus, which occupy low-latitude, high-altitude habitats. In experiment 1, adult male P. aztecus were individually housed in either long (16L:8D) or short days (8L:16D) for 10 wk. Short-day mice did not differ from long-day mice on any reproductive or nonreproductive parameter. Comparisons to related Peromyscus species suggested that relative reproductive organ size and function were reduced in both long-and short-day males. Because ad libitum food and water were available, we reasoned that males in both photoperiodic conditions lacked social stimuli. To test this hypothesis, adult male P. aztecus were housed in long days either individually or with a female conspecific in experiment 2. Mice housed with females had significantly larger relative paired testes and epididymal masses, and higher testicular sperm counts and serum testosterone levels compared to those of individually housed mice. Taken together, these results suggest that social factors may play a more prominent role than photoperiod in stimulating reproductive development in laboratory-housed P. aztecus. These results are consistent with the results found for other low-latitude rodent species and suggest that P. aztecus uses a flexible rather than obligatory breeding strategy.</t>
  </si>
  <si>
    <t>10.1095/biolreprod58.2.385</t>
  </si>
  <si>
    <t>Deng, HW</t>
  </si>
  <si>
    <t>Photoperiodic response of sexual reproduction in the Daphnia pulex group is reversed in two distinct habitats</t>
  </si>
  <si>
    <t>LIMNOLOGY AND OCEANOGRAPHY</t>
  </si>
  <si>
    <t>Two traditional species in the Daphnia pulex group (D. pulex and D. pulicaria) are not completely reproductively isolated. The microhabitats they dominate are distinct but overlap geographically, and migration between the microhabitats is not uncommon. Their species identity is not fully supported by a recent molecular study. A laboratory experiment shows that Daphnia clones isolated from two populations of each species switch to sexual reproduction in response to totally different photoperiodic cues, so that their mating seasons are expected to differ. This phenomenon is most likely due to local adaptation of the two species to their respective distinct microhabitats. The phenomenon, together with the peculiarity of the study system, is interpreted as an ongoing allochronic speciation process in aquatic systems.</t>
  </si>
  <si>
    <t xml:space="preserve">10.4319/lo.1997.42.3.0609                                                       </t>
  </si>
  <si>
    <t>Denlinger, DL; Armbruster, PA</t>
  </si>
  <si>
    <t>Mosquito Diapause</t>
  </si>
  <si>
    <t>ANNUAL REVIEW OF ENTOMOLOGY, VOL 59, 2014</t>
  </si>
  <si>
    <t>Diapause, a dominant feature in the life history of many mosquito species, offers a mechanism for bridging unfavorable seasons in both temperate and tropical environments and serves to synchronize development within populations, thus directly affecting disease transmission cycles. The trait appears to have evolved independently numerous times within the Culicidae, as exemplified by the diverse developmental stages of diapause in closely related species. Its impact is pervasive, not only influencing the arrested stage, but also frequently altering physiological processes both before and after diapause. How the diapause response can be molded evolutionarily is critical for understanding potential range expansions of native and newly introduced species. The study of hormonal regulation of mosquito diapause has focused primarily on adult diapause, with little current information available on larval diapause or the intriguing maternal effects that regulate egg diapause. Recent quantitative trait locus, transcriptome, and RNA interference studies hold promise for interpreting the complex suite of genes that subserve the diapause phenotype.</t>
  </si>
  <si>
    <t>10.1146/annurev-ento-011613-162023</t>
  </si>
  <si>
    <t>Denlinger, DL; Hahn, DA; Merlin, C; Holzapfel, CM; Bradshaw, WE</t>
  </si>
  <si>
    <t>Keeping time without a spine: what can the insect clock teach us about seasonal adaptation?</t>
  </si>
  <si>
    <t>Seasonal change in daylength (photoperiod) is widely used by insects to regulate temporal patterns of development and behaviour, including the timing of diapause (dormancy) and migration. Flexibility of the photoperiodic response is critical for rapid shifts to new hosts, survival in the face of global climate change and to reproductive isolation. At the same time, the daily circadian clock is also essential for development, diapause and multiple behaviours, including correct flight orientation during long-distance migration. Although studied for decades, how these two critical biological timing mechanisms are integrated is poorly understood, in part because the core circadian clock genes are all transcription factors or regulators that are able to exert multiple effects throughout the genome. In this chapter, we discuss clocks in the wild from the perspective of diverse insect groups across eco-geographic contexts from the Antarctic to the tropical regions of Earth. Application of the expanding tool box of molecular techniques will lead us to distinguish universal from unique mechanisms underlying the evolution of circadian and photoperiodic timing, and their interaction across taxonomic and ecological contexts represented by insects. This article is part of the themed issue 'Wild clocks: integrating chrono-biology and ecology to understand timekeeping in free-living animals'.</t>
  </si>
  <si>
    <t>10.1098/rstb.2016.0257</t>
  </si>
  <si>
    <t>DEPNER, KR; HARWOOD, RF</t>
  </si>
  <si>
    <t>PHOTOPERIODIC RESPONSES OF 2 LATITUDINALLY DIVERSE GROUPS OF ANOPHELES FREEBORNI (DIPTERA - CULICIDAE)</t>
  </si>
  <si>
    <t>10.1093/aesa/59.1.7</t>
  </si>
  <si>
    <t>Desnitskiy, AG</t>
  </si>
  <si>
    <t>Major ontogenetic transitions during Volvox (Chlorophyta) evolution: when and where might they have occurred?</t>
  </si>
  <si>
    <t>DEVELOPMENT GENES AND EVOLUTION</t>
  </si>
  <si>
    <t>This paper represents an attempt to unify data from various lines of Volvox research: developmental biology, biogeography, and evolution. Several species (such as Volvox carteri and Volvox spermatosphaera) are characterized by rapid divisions of asexual reproductive cells, which may proceed in darkness. By contrast, several other species (such as Volvox aureus, Volvox globator, and Volvox tertius) exhibit slow and light/dependent divisions. The transition from the former pattern of asexual life cycle to the latter one has occurred in three lineages of the genus Volvox. Since V. aureus (unlike V. carteri) is able to complete the life cycle at a short photoperiod (8 h light/16 h dark regime), it is reasonable to suggest that the abovementioned evolutionary transitions might have occurred as adaptations to short winter days in high latitudes under warm climate conditions in the deep past. In the case of the lineage leading to V. tertius + Volvox dissipatrix, the crucial reorganizations of asexual life cycle might have occurred between about 45 and 60 million years ago in relatively high latitudes of Southern Hemisphere.</t>
  </si>
  <si>
    <t>10.1007/s00427-016-0557-0</t>
  </si>
  <si>
    <t>On the problem of ecological evolution in Volvox</t>
  </si>
  <si>
    <t>RUSSIAN JOURNAL OF DEVELOPMENTAL BIOLOGY</t>
  </si>
  <si>
    <t>A concept of evolution of ontogeny based on the original data on the comparative biology of Volvox development and published paleoclimatic data is presented. Previously, we have demonstrated that evolutionary reorganizations of asexual development in Volvox are related to the changes in the rate, diel rhythms, and light/dark control of cell divisions. Here, we propose that such rearrangements could take place during much of Cenozoic time (e.g., in Eocene and Miocene) as adaptations to short and warm winter day in high latitudes. This proposal is confirmed by experimental data on culturing Volvox species with different types of development under short photoperiod.</t>
  </si>
  <si>
    <t>10.1134/S1062360408020094</t>
  </si>
  <si>
    <t>DETOLEDO, JFF; DEOLIVEIRA, MF; TSUTIDA, AC; KIIHL, RAD</t>
  </si>
  <si>
    <t>GENETIC-ANALYSIS OF GROWTH OF DETERMINATE SOYBEAN GENOTYPES UNDER 3 PHOTOPERIODS</t>
  </si>
  <si>
    <t>REVISTA BRASILEIRA DE GENETICA</t>
  </si>
  <si>
    <t>Soybean is a short day plant highly influenced by photoperiod. Response to day length is determined by the genotype, and the genetic control of flowering and growth is distinct and independent for long and short day conditions. In this work four parents, including three with a classical type of response to photoperiod (BR85-29009, FT-2 and BR-13) and one long juvenile trait carrier (OC-8), were crossed in all combinations to obtain six sets of F2 and F3 generations. The parental response to final plant height, days to flowering, trifoliolate leaf number and average length of the internode and the genetic mechanisms controlling photoperiodic response of these traits in the six crosses were studied. Variation in day length was obtained by sowing in September, October and November at Londrina (23-degrees and 22, of latitude). Results showed that additive genetic effects predominated in the control of all traits. For adequate progress, selection for plant adaptation must be done for days to flowering and/or final plant height at each sowing. There is probably a single genetic mechanism, involving several loci, controlling days to flowering in the three photoperiods in soybeans.</t>
  </si>
  <si>
    <t>DETOLEDO, JFF; TRILLER, C; DONATO, LT; DEOLIVEIRA, MF; TSUTIDA, AC</t>
  </si>
  <si>
    <t>GENETIC-CONTROL OF FLOWERING IN DETERMINATE SOYBEAN GENOTYPES UNDER DIVERSE PHOTOPERIODS</t>
  </si>
  <si>
    <t>Four soybean parents, including three with a classical type of response to photoperiod (BR85-29009, FT-2 and BR-13) and one long juvenile trait carrier (OC-8), were crossed in all combinations, including reciprocals, to obtain six sets of F2, F3 and F7 generations. The flowering response to photoperiodic variation and the genetic mechanisms controlling this response were studied. Day length variation was obtained by sowing the materials from September to December at Londrina, Parana (23-degrees-22'S latitude). The genetic models fitted to the means and variances of the generations indicated the predominance of additive effects controlling days to flowering. Significant dominance, epistasis and genotype x environmental effects were detected. No particular model was found to be associated with crosses where one of the parents was a carrier of the long juvenile trait. The predominant response of F7 lines to day length changes depended on the cross. Genes controlling classical and long juvenility combined freely; all crosses produced F7 individuals with classical or late flowering under short day conditions response to photoperiod. Intermediate responses between the typical classical and typical long juveniles were also observed in all cases. Such responses are only possible through the recombination of various genes of a single system.</t>
  </si>
  <si>
    <t>Deu, M; Rattunde, F; Chantereau, J</t>
  </si>
  <si>
    <t>A global view of genetic diversity in cultivated sorghums using a core collection</t>
  </si>
  <si>
    <t>GENOME</t>
  </si>
  <si>
    <t>We report here an analysis of the structure of genetic diversity in cultivated sorghums. A core collection of 210 landraces representative of race, latitude of origin, response to day length, and production system was analysed with 74 RFLP probes dispersed throughout the genome. Multivariate analyses showed the specificity of the subrace guinea margaritiferum, as well as the geographical and racial pattern of genetic diversity. Neighbour-joining analysis revealed a clear differentiation between northern and southern equatorial African accessions. The presence of Asian accessions in these 2 major geographical poles for sorghum evolution indicated two introductions of sorghum into Asia. Morphological race also influenced the pattern of sorghum genetic diversity. A single predominant race was identified in 8 of 10 clusters of accessions, i.e., 1 kafir, 1 durra, 4 guinea, and 2 caudatum clusters. Guinea sorghums, with the exception of accessions in the margaritiferum subrace, clustered in 3 geographical groups, i.e., western African, southern African, and Asian guinea clusters; the latter two appeared more closely related. Caudatum were mainly distributed in 2 clusters, the African Great Lakes caudatum cluster and those African caudatum originating from other African regions. This last differentiation appears related to contrasting photoperiod responses. These results aid in the optimization of sampling accessions for introgression in breeding programs.</t>
  </si>
  <si>
    <t>10.1139/G05-092</t>
  </si>
  <si>
    <t>Deveson, ED; Woodman, JD</t>
  </si>
  <si>
    <t>Embryonic diapause in the Australian plague locust relative to parental experience of cumulative photophase decline</t>
  </si>
  <si>
    <t>The Australian plague locust Chortoicetes termimfera (Walker) exhibits facultative embryonic diapause during autumn. To approximate natural photoperiod changes during late summer and autumn, locust nymphs were reared under different total declines in laboratory photophase (-0.5, -0.75, -1.0, -1.25, -1.5, -1.75, 2 h each lowered in 15 min steps) in a 24 h photoperiod to quantify any effect on the subsequent production of diapause eggs. Induction of diapause eggs was significantly affected by accumulated photoperiod decline experienced by the parental generation throughout all development stages from mid-instar nymph to fledgling adult. The incidence of embryonic diapause ranged from nil at -0.5 h to 86.6% diapause at -2 h. Continued declines in photoperiod for post-teneral locusts (transitioned from 1 h until fledging to -1.75 h) produced a further increase in the proportion of diapause eggs. The results were unaffected by time spent at any given photoperiod, despite a previously indicated maximal inductive photoperiod of 13.5 h being used as the mid-point of all treatments. Implications for the seasonal timing processes of photoperiodism in C. terminifera, which has a high migratory capacity and a latitudinal dine in the timing of diapause egg production across a broad geographic range, are discussed. Crown Copyright (C) 2014 Published by Elsevier Ltd.</t>
  </si>
  <si>
    <t>10.1016/j.jinsphys.2014.08.004</t>
  </si>
  <si>
    <t>Deviche, P</t>
  </si>
  <si>
    <t>Seasonal reproductive pattern of white-winged Crossbills in interior Alaska</t>
  </si>
  <si>
    <t>JOURNAL OF FIELD ORNITHOLOGY</t>
  </si>
  <si>
    <t>It has been proposed that crossbills (Loxia spp.) are opportunistic breeders that time the onset of their reproductive cycle based on food availability rather than photoperiod, as is the case in most other bird species. Crossbills are able to nest throughout most of the year at middle latitudes, but the reproductive biology of these birds at high latitudes remains poorly known. A total of 469 White-winged Crossbills (Loxia leucoptera) was caught in Fairbanks, Alaska during a 2.5-yr period. Based on the proportion of juvenile birds in the sampled population, the proportion of adult females with a brood patch, and seasonal changes in adult male cloacal protuberance size, it appears that interior Alaska White-winged Crossbills breed only in spring and early summer. Timing of reproduction of crossbills breeding at high latitudes may be limited by environmental factors (potentially, ambient temperature and/or photoperiod) rather than by food availability.</t>
  </si>
  <si>
    <t>DeVore, ML; Pigg, KB</t>
  </si>
  <si>
    <t>PALEOBOTANICAL EVIDENCE FOR THE ORIGINS OF TEMPERATE HARDWOODS</t>
  </si>
  <si>
    <t>INTERNATIONAL JOURNAL OF PLANT SCIENCES</t>
  </si>
  <si>
    <t>Premise of research. Several key morphological and anatomical features are found in temperate deciduous hardwood taxa that undergo seasonal dormancy, including long-shoot/short-shoot differentiation, heterophylly, and diffuse-porous wood. These features, when found together in the fossil record, can serve as indicators suggesting that fossil plants had physiological responses to changing photoperiod and chilling similar to those present today in temperate deciduous forests. We measured heterophyllous leaves on branches of extant Cercidiphyllum trees and used these data as a profile with which to compare fossil leaves of the family Trochodendraceae. Methodology. We recorded frequency distributions of L :W ratios of leaves from short and long shoots on branches of live Cercidiphyllum japonicum (Cercidiphyllaceae) trees and compared them with fossil leaves of late Paleocene Zizyphoides tlabellum of Almont, North Dakota, of Zizyphoides type 1 from the late early Eocene "upland" Okanogan Highlands locality at Republic, Washington, and Trochodendron nastae, also from Republic. We reviewed the literature on seasonal dormancy and on the correlative distribution of leaf phenology and wood porosity type. Pivotal results. Extant Cercidiphyllum and Z. tlabellum both showed a bimodal distribution of frequency distribution of L :W ratios in leaves; Trochodendron did not. Zizyphoides sp. also showed a trend toward bimodality but had less conclusive results. Conclusions. We suggest that on the basis of morphological features, temperate deciduous forest trees demonstrating seasonal heterophylly can be detected in the fossil record. We suggest that triggers such as photoperiod and changing temperature that today influence these plants were pivotal to the evolution of modern temperate deciduous trees. This response may have been first to the trigger of photoperiod change in high-latitude plants and later combined with lower-temperature regimes of upland regions such as the Okanogan Highlands. The development of preformed leaves on plants with diffuse-porous wood allowed for early leaf emergence in the temperate environment.</t>
  </si>
  <si>
    <t>10.1086/668687</t>
  </si>
  <si>
    <t>Di Bitetti, MS; Janson, CH</t>
  </si>
  <si>
    <t>When will the stork arrive? Patterns of birth seasonality in neotropical primates</t>
  </si>
  <si>
    <t>We review and discuss the ultimate and proximate causes of birth seasonality in Neotropical primates and the seasonal patterns shown by each genus within this group. Our review of the literature shows that most New World monkey populations studied so far show some degree of birth seasonality. Photoperiod is the most important proximate cue used by populations living at relatively high latitudes to time their reproductive events, but almost nothing is known about the proximate factors used by those near the equator. The findings are consistent with the hypothesis that food availability is the most important ultimate cause of birth seasonality. Predation seems to promote birth synchrony in some species (e.g., squirrel monkeys). Multiple regression ANCOVA was used to estimate how the degree of birth seasonality is affected by ecological and life history variables. The ANCOVA model shows that three factors affect the degree of birth seasonality: diet, latitude, and body size. Folivores (howlers) are less seasonal than frugivores and insectivores. The degree of seasonality increases with latitude and shows a humped relationship with body size, peaking at 1.66 kg body mass. This last relationship was expected since small bodied species have to pay a cost (in terms of time lost) by being seasonal on a yearly basis, and large species are buffered against fluctuations in food availability due to their large body mass. To understand which of three alternative birth strategies is followed by each species (reduce energy stress during peak lactation, wean infants during peak food availability, or store reserves during peak energy availability), we compared the location of the birth peak in relation to the peak in food availability for those populations from which data were available. Most species conform to the typical pattern of births concentrated before the peak in food availability, allowing peak lactation (small-sized species) or weaning (capuchins) to take place before the start of the lean season. The pattern of births of the atelines is consistent with the weaning hypothesis. However, since they give birth during the lean season, this pattern is also consistent with an alternative strategy. (C) 2000 Wiley-Liss, Inc.</t>
  </si>
  <si>
    <t>10.1002/(SICI)1098-2345(200002)50:2&lt;109::AID-AJP2&gt;3.0.CO;2-W</t>
  </si>
  <si>
    <t>Dicke, M; Takabayashi, J; Posthumus, MA; Schutte, C; Krips, OE</t>
  </si>
  <si>
    <t>Plant-phytoseiid interactions mediated by herbivore-induced plant volatiles: variation in production of cues and in responses of predatory mites</t>
  </si>
  <si>
    <t>EXPERIMENTAL AND APPLIED ACAROLOGY</t>
  </si>
  <si>
    <t>Phytoseiid mites use herbivore-induced plant volatiles in long-range prey-habitat location and are arrested by these volatiles in a prey patch. The responses of predatory mites to these volatiles are considered to be an important factor in the local extermination of prey populations by phytoseiids such as Phytoseiulus persimilis. Prey-induced plant volatiles are highly detectable and can be reliable indicators of prey presence and prey identity. The composition of herbivore-induced plant volatiles depends on plant species and plant cultivar. Moreover, the composition may also vary with the herbivore species that infests a plant. The responses of phytoseiids to prey-induced plant volatiles from a specific plant-herbivore combination are highly variable. Causal factors include starvation, specific hunger, experience, pathogen infestation and the presence of competitors. Investigating variation in the phytoseiid's behavioural response in relation to these factors is important for understanding how and why behavioural strategies maximize phytoseiid fitness. (C) 1998 Chapman &amp; Hall Ltd.</t>
  </si>
  <si>
    <t>10.1023/A:1024528507803</t>
  </si>
  <si>
    <t>Dicken, M; Gee, EK; Rogers, CW; Mayhew, IG</t>
  </si>
  <si>
    <t>Gestation length and occurrence of daytime foaling of Standardbred mares on two stud farms in New Zealand</t>
  </si>
  <si>
    <t>NEW ZEALAND VETERINARY JOURNAL</t>
  </si>
  <si>
    <t>AIMS: To examine the gestation lengths and occurrence of daytime foaling of Standardbred mares foaling outdoors at stud farms in Southland, New Zealand (latitude 45 degrees S). METHODS: Data were collected prospectively at two commercial Standardbred stud farms (Farms A and B), during the 2008/9 and 2009/10 breeding seasons (October to February). For each foaling, the identity of the mare, date and time of foaling, gender of foal, time the mare passed the fetal membranes, time the foal stood, and foaling problems including dystocias, were recorded. The effect of farm, season, gender of foal, month of artificial insemination (AI) or foaling, age and parity of mare on gestation length, percentage of mares foaling during daylight hours, and percentage of foalings recorded as dystocia, were examined. RESULTS: A total of 614 foaling records were obtained from 507 mares. For 594 foalings with complete records, mean gestation length was 349 (SE 0.5) days. Mean gestation length was shorter for fillies (347.8 (SE 0.6) days) than colts (350.3 (SE 0.6) days) p = 0.021) and decreased with month of AI, from October to February (p = 0.001). The time of foaling was bimodally distributed with the primary peak around 0200 hours and a secondary smaller peak around 1300 hours. The percentage of mares foaling in daylight was lower on Farm A (69/285 (24%)) than Farm B (128/313 (41%)) (p = 0.001). Colt foals were less likely to be born during the day than fillies (OR 0.63; (95% CI = 0.44-0.88); p = 0.008), but there was no effect of age or parity of mare or month of foaling (p&gt;0.05). CONCLUSIONS AND CLINICAL RELEVANCE: Mean gestation length of mares in this study was longer than that previously reported from other countries. Longer gestation length decreases the time available for these mares to get back into foal in the same season. It is important that managers take this into account and ensure optimum conditions for conception; breeding at the first postpartum oestrus may be essential. There were more mares foaling in daylight hours on one stud than has previously been reported. Under these conditions mares should be monitored for foaling during daytime as well as at night.</t>
  </si>
  <si>
    <t>10.1080/00480169.2011.632340</t>
  </si>
  <si>
    <t>Diez, JM; Ibanez, I; Silander, JA; Primack, R; Higuchi, H; Kobori, H; Sen, A; James, TY</t>
  </si>
  <si>
    <t>Beyond seasonal climate: statistical estimation of phenological responses to weather</t>
  </si>
  <si>
    <t>ECOLOGICAL APPLICATIONS</t>
  </si>
  <si>
    <t>Phenological events, such as the timing of flowering or insect emergence, are influenced by a complex combination of climatic and non-climatic factors. Although temperature is generally considered most important, other weather events such as frosts and precipitation events can also influence many species' phenology. Non-climatic variables such as photoperiod and site-specific habitat characteristics can also have important effects on phenology. Forecasting phenological shifts due to climate change requires understanding and quantifying how these multiple factors combine to affect phenology. However, current approaches to analyzing phenological data have a limited ability for quantifying multiple drivers simultaneously. Here, we use a novel statistical approach to estimate the combined effects of multiple variables, including local weather events, on the phenology of several taxa (a tree, an insect, and a fungus). We found that thermal forcing had a significant positive effect on each species, frost events delayed the phenology of the tree and butterfly, and precipitation had a positive effect on fungal fruiting. Using data from sites across latitudinal gradients, we found that these effects are remarkably consistent across sites once latitude and other site effects are accounted for. This consistency suggests an underlying biological response to these variables that is not commonly estimated using data from field observations. This approach's flexibility will be useful for forecasting ongoing phenological responses to changes in climate variability in addition to seasonal trends.</t>
  </si>
  <si>
    <t>10.1890/13-1533.1</t>
  </si>
  <si>
    <t>Dingkuhn, M; Sow, A; Manneh, B; Radanielina, T; Raboin, LM; Dusserre, J; Ramantsoanirina, A; Shrestha, S; Ahmadi, N; Courtois, B</t>
  </si>
  <si>
    <t>Field phenomics for response of a rice diversity panel to ten environments in Senegal and Madagascar. 1. Plant phenological traits</t>
  </si>
  <si>
    <t>The GRiSP Global Rice Phenotyping Network seeks to assemble a multi-environment, multi-trait phenomics resource for rice (Oryza sativa L.) diversity panels in order to understand existing genetic diversity and identify genes/alleles conveying adaptation and yield potential. Phenology is central to plant adaptation and productivity in different agro-ecologies. We studied a panel of 209 accessions, including 189 indica types and 20 acc. representing other genetic groups. The panel was field-phenotyped under flooded conditions for duration to flowering (F) for 6 sowing dates in Senegal (capturing different thermal and day length regimes) and during two years at two altitudes (mid, 857 m as1; high, 1497 m asl; with similar latitude) in Madagascar. The experiments had an augmented design in Senegal (6 blocks x 6 dates as subplots and 209 acc. as sub-subplot) with 4 replicated check varieties; and a complete block design with 3 replications at 2 sites x 2 years in Madagascar. To dissociate different traits contributing to variation of F, five genotypic Index Variables were calculated. Among them, PCA identified three as describing 98% of diversity: Estimated basic vegetative phase (BVP), photoperiod (PP) sensitivity, and altitude response. Three clusters were identified within the indica group and related to genotype origin, agronomic type and ecosystem of adaptation. Cluster Cl was PP-sensitive, C2 had short BVP and C3 had long BVP. Within Cl, a sub-cluster was highly altitude sensitive, and within C3 two sub-clusters were comparatively altitude insensitive. Harvest index (HI), aboveground dw and stem height observed in the most favorable environment (Senegal wet season) showed distinct patterns among clusters, with C2 having high HI and Cl being tall. The phenomics resources will be further analyzed using a crop model and genome-wide association (GWA) studies. (C) 2015 Elsevier B.V. All rights reserved.</t>
  </si>
  <si>
    <t>10.1016/j.fcr.2015.07.027</t>
  </si>
  <si>
    <t>Dittmar, EL; Oakley, CG; Agren, J; Schemske, DW</t>
  </si>
  <si>
    <t>Flowering time QTL in natural populations of Arabidopsis thaliana and implications for their adaptive value</t>
  </si>
  <si>
    <t>The genetic basis of phenotypic traits is of great interest to evolutionary biologists, but their contribution to adaptation in nature is often unknown. To determine the genetic architecture of flowering time in ecologically relevant conditions, we used a recombinant inbred line population created from two locally adapted populations of Arabidopsis thaliana from Sweden and Italy. Using these RILs, we identified flowering time QTL in growth chambers that mimicked the natural temperature and photoperiod variation across the growing season in each native environment. We also compared the genomic locations of flowering time QTL to those of fitness (total fruit number) QTL from a previous three-year field study. Ten total flowering time QTL were found, and in all cases, the Italy genotype caused early flowering regardless of the conditions. Two QTL were consistent across chamber environments, and these had the largest effects on flowering time. Five of the fitness QTL colocalized with flowering time QTL found in the Italy conditions, and in each case, the local genotype was favoured. In contrast, just two flowering time QTL found in the Sweden conditions colocalized with fitness QTL and in only one case was the local genotype favoured. This implies that flowering time may be more important for adaptation in Italy than Sweden. Two candidate genes (FLC and VIN3) underlying the major flowering time QTL found in the current study are implicated in local adaptation.</t>
  </si>
  <si>
    <t>10.1111/mec.12857</t>
  </si>
  <si>
    <t>Dixit, AS; Singh, NS</t>
  </si>
  <si>
    <t>Seasonality in circadian locomotor activity and serum testosterone level in the subtropical tree sparrow (Passer montanus)</t>
  </si>
  <si>
    <t>JOURNAL OF PHOTOCHEMISTRY AND PHOTOBIOLOGY B-BIOLOGY</t>
  </si>
  <si>
    <t>Seasonality in daily locomotor activity pattern was investigated in the subtropical tree sparrow by exposing a group of birds to natural day lengths (NDL) for 30 days and another group to 12L/12D for 14 days followed by transfer to constant dim light (LIdim) for another 15 days in four different seasons of the year. Serum testosterone levels were also measured during different seasons. Sparrows, under NDL, exhibited distinct circadian rhythmicity in their locomotor activity with almost similar general pattern in different seasons that restricted mainly to the light hours. However, they showed season-dependent differences in the characteristics of circadian locomotor activity rhythm. Birds, when exposed to 12L/12D, showed entrainment of their locomotor activity rhythm with the activity confined mainly during the light phase. Though, tau (tau) under free run conditions did not show any significant difference, the activity period varied significantly in different seasons. The highest level of testosterone was recorded in the spring season that corresponded with the maximum locomotor activity in spring months. The seasonality in daily locomotor activity correlates with the seasonal changes in testosterone levels suggesting the influence of gonadal steroids on endogenous circadian system which is indicative of adaptation of tree sparrow to local photoperiodic conditions. (C) 2016 Elsevier B.V. All rights reserved.</t>
  </si>
  <si>
    <t>10.1016/j.jphotobiol.2016.02.014</t>
  </si>
  <si>
    <t>Environmental control of seasonal reproduction in the wild and captive Eurasian Tree Sparrow (Passer montanus) with respect to variations in gonadal mass, histology, and sex steroids</t>
  </si>
  <si>
    <t>CANADIAN JOURNAL OF ZOOLOGY</t>
  </si>
  <si>
    <t>The present study was undertaken on both sexes of the subtropical Eurasian Tree Sparrow (Passer montanus (L., 1758)) to investigate seasonal cycles of gonadal mass, histology, and hormones in relation to various environmental factors at Shillong, India. Attempts were also made to examine whether seasonal responses differ under wild and captivity and also between the sexes. Finally, reproductive seasonality of the sparrow under subtropical conditions was compared with the patterns found elsewhere in its distribution. Both sexes of the Tree Sparrow possess annual cycles of gonadal mass, histology, and steroids that follow the annual solar cycle. Increasing day length during spring stimulates gonadal growth with a corresponding increase in gonadal steroids followed by spontaneous gonadal regression leading to steroidal decline and photorefractoriness. Histomorphometric analyses of gonads revealed seasonal variations in the thickness of germinative epithelium and testicular wall, diameters of seminiferous tubules, and area of intertubular space in the males, and in the thickness of follicle wall and ratio of various follicles in the females. Although males responded in a similar fashion under wild and captivity, the responses of females deferred significantly. Thus, the Tree Sparrow exhibited sexual responses almost similar to their conspecifics at other latitudes.</t>
  </si>
  <si>
    <t>10.1139/cjz-2012-0190</t>
  </si>
  <si>
    <t>Photoperiod as a proximate factor in control of seasonality in the subtropical male Tree Sparrow, Passer montanus</t>
  </si>
  <si>
    <t>FRONTIERS IN ZOOLOGY</t>
  </si>
  <si>
    <t>Background: Most species of birds exhibit well-defined seasonality in their various physiological and behavioral functions like reproduction, molt, bill color etc. such that they occur at the most appropriate time of the year. Day length has been shown to be a major source of temporal information regulating seasonal reproduction and associated events in a number of avian species. The present study aims to investigate the role of photoperiod in control of seasonal cycles in the subtropical male tree sparrow (Passer montanus) and to compare its responses at Shillong (Latitude 25 degrees 34'N, Longitude 91 degrees 53'E) with those exhibited by its conspecifics and related species at other latitudes. Results: Initial experiment involving study of seasonal cycles revealed that the wild tree sparrows posses definite seasonal cycles of testicular volume, molt and bill color. These cycles were found remarkably linked to annual solar cycle suggesting the possibility of their photoperiodic control. To confirm this possibility in the next experiment, the photosensitive birds were exposed to three different light-dark regimes that were close to what they experience at this latitude: 9L/15D (close to shortest day length), 12L/12D (equinox day length) and 14L/10D (close to longest day length) for 18 months. Tree sparrows showed testicular growth followed by regression and development of photorefractoriness, molting and bill color changes only under long daily photoperiods (12 L and 14 L) but not under short daily photoperiod (9 L). Birds, under stimulatory photoperiods, did not show reinitiation of the above responses after the completion of initiation regression cycle even after their exposure to these photoperiods for 18 months. This precludes the possibility of circannual rhythm generation and suggests the involvement of photoperiodic mechanism in control of their seasonal cycles. Further, replacement of body and primary feathers progressed with gonadal regression only under long days suggesting that the two high energy demanding events of reproduction and molt are phased at two different times in the annual cycle of the bird and are photoperiodically regulated. Results of the final experiment involving exposure of photosensitive birds to a variety of photoperiodic treatments (9L/15D, 10L/14D, 11L/13D, 12L/12D, 14L/10D and 16L/8D) for 30 days suggested that the light falling for 11 h or more is important in inducing testicular growth and function in this species. Conclusion: These results clearly indicate that despite of small photofluctuation, subtropical tree sparrows are capable of fine discrimination of photoperiodic information and use day length as a proximate environmental factor to time their seasonal responses similar to their conspecifics and related species at other latitudes suggesting the conservation of photoperiodic control mechanism in them.</t>
  </si>
  <si>
    <t>10.1186/1742-9994-8-1</t>
  </si>
  <si>
    <t>Dixit, AS; Sougrakpam, R</t>
  </si>
  <si>
    <t>Circadian rhythmicity in photoperiodic regulation of reproductive responses in the Yellow-breasted bunting</t>
  </si>
  <si>
    <t>The role of circadian mechanism in the photoperiodic induction of gonadal growth and function was investigated using photosensitive male Yellow-breasted bunting (Emberiza aureola) by employing ahemeral/resonance lighting cycles, Nanda-Hamner protocols and skeleton photoperiods. In the first experiment, groups of buntings were kept for four weeks under six resonance cycles consisting of a basic photophase of 6 h L combined with dark phases D of varying duration so that the period of LD cycles lengthened systematically by 12 h increments and resulting to LD schedules ranging from LD 6:6 to LD 6:66 for four weeks. Significant testicular growth occurred only in the groups exposed to LD 6:6, LD 6:30 and LD 6:54 with a corresponding increase in serum testosterone levels (TLs). On the other hand, groups experiencing LD 6:18, LD 6:42 and LD 6:66 maintained quiescent condition of their gonads and low serum TLs. In the second experiment, photosensitive buntings were exposed to seven different night-interruption light dark cycles for four weeks that consisted of a basic photophase of 6 h and 1 h photointerruption of the dark phase in the 24 h cycle at different points along with a control group under 7L/17D in order to investigate the differential sensitivity of the photoinducible phase (?i) to light. The night interruption by 1 h light pulse between 12 h and 18 h after the onset of the basic photoperiod led to testicular growth although the rate and magnitude of photoperiodic induction were different for different hours of interruption. Light pulse of 1 h as a continuation of the basic photophase in control group (7L/17D) or as an interruption of dark phase at 20 h and 22 h after the onset of the basic photophase was ineffective in inducing gonadal response. The above results clearly indicate that the buntings possess a time-measuring device that involves an endogenous circadian rhythm in photosensitivity having photoinducible phase which when illuminated leads to a photoperiodic response. The photoinducible phase appears to lie between 13 h and 19 h following the onset of basic photophase in buntings. These results clearly suggest a strong circadian component in photoperiodic time measurement during reproductive responses in buntings and are consistent with the Bunning hypothesis according to which coincidence of environmental photoperiod with an endogenous circadian rhythm in photosensitivity forms the physiological basis of photoperiodism regulating reproductive cycles.</t>
  </si>
  <si>
    <t>10.1080/09291016.2012.721591</t>
  </si>
  <si>
    <t>Dolezel, D; Vaneckova, H; Sauman, I; Hodkova, M</t>
  </si>
  <si>
    <t>Is period gene causally involved in the photoperiodic regulation of reproductive diapause in the linden bug, Pyrrhocoris apterus?</t>
  </si>
  <si>
    <t>Earlier experiments demonstrated a strong up-regulation of per mRNA in wild-type (Wt) females of Pyrrhocoris apterus reared under diapause-inducing short days, while per mRNA levels were low in females of two non-diapause mutant strains (Nd), irrespective of photoperiod. In the present study, different sequences of per DNA in two strains of geographically different origin enabled us to analyse genetic linkage between the per gene and the Nd phenotype. Crosses between Wt females originating from C. Budejovice (Czech Republic) and Nd males originating from Lyon (France) resulted in F-2 progeny where 411 females entered diapause under short days and 120 females were reproducing. Thus, the segregation was very close to the 3:1 ratio in favour of diapause females, suggesting that the Nd trait behaves as a single autosomal recessive. Analysis of DNA in 20 females of the F-2 progeny revealed that their phenotype was not linked to the per genotype. We conclude that the per gene is not primarily responsible for the block to diapause photoresponsiveness in Nd mutants and its role, if any, is downstream from other gene(s) controlling diapause. This is the first attempt at genetic linkage analysis between a bona fide circadian clock gene and photoperiodism in a `nondrosophilid' species. (c) 2005 Elsevier Ltd. All rights reserved.</t>
  </si>
  <si>
    <t>10.1016/j.jinsphys.2005.01.009</t>
  </si>
  <si>
    <t>Dominchin, MF; Bianconi, S; Ponzio, MF; de Cuneo, MFF; Ruiz, RD; Busso, JM</t>
  </si>
  <si>
    <t>Seasonal evaluations of urinary androgen metabolites and semen quality in domestic long-tailed chinchilla (Chinchilla lanigera) under natural photoperiod</t>
  </si>
  <si>
    <t>Chinchilla spp. is a South American hystricomorph rodent genus currently considered almost extinct in the wild. The high quality of chinchilla fur motivated the harvesting of chinchillas for the fur market. Reproductive biology advances come from studies on commercially exploited animals, especially Chinchilla lanigera. We studied seasonal variation of urinary androgen metabolites, sperm concentration and sperm functional activity in males of domestic Chinchilla lanigera under natural photoperiod. In Cordoba city (31 degrees S-64 degrees W; Argentina), within the same latitudes as those of the historic Andean distribution (tropical deserts; 15 degrees-34 degrees S), domestic males (n = 7) were studied in May (autumn), August (winter), November (spring), and February (summer). Urine was seasonally collected (over 24 h; once for season, 4 in total) to measure urinary androgen metabolites (RIA), before semen collection by electroejaculation. The results indicated that although testicular volume (relative to body weight) and values of sperm functional activity did not show seasonal changes, a seasonal variation in androgen excretion was detected, with the highest values occurring during "short" light/dark cycles (autumn-winter). In addition, viable spermatozoa with intact acrosome mean values during winter-spring were higher than in autumn or summer. This study provides information that might contribute to the assessment of testicular activity in male chinchilla subjected to genetic selection in the fur industry. In addition, since domestic chinchilla still share some genomic characteristics with their counterparts in the wild, results presented may alsocontribute to ex situ breeding program of endangered chinchilla. In conclusion, natural photoperiod cycle affects testicular activity in domestic chinchilla. (C) 2014 Elsevier B.V. All rights reserved.</t>
  </si>
  <si>
    <t>10.1016/j.anireprosci.2014.01.006</t>
  </si>
  <si>
    <t>Domingues, P; Alaminos, J</t>
  </si>
  <si>
    <t>Effects of culture density and shelter on growth and survival of juvenile spider crab, Maja brachydactyla (Balss, 1922)</t>
  </si>
  <si>
    <t>REVISTA DE BIOLOGIA MARINA Y OCEANOGRAFIA</t>
  </si>
  <si>
    <t>The effects of culture density (11 and 50 spider crabs m(-2), respectively) and shelter (presence or not of macro algae in the trays) oil Survival of 2 months old juvenile spider crabs (M. brachydactyla) were tested. All groups were fed boiled and frozen mussels (Mytilus sp.) ad libitum, during the entire experiment. After 60 (lays, in the experiment 1, survival of spider crabs cultured at the lower density was 83.3 +/- 19.3%, significantly higher (P &lt; 0.05) compared to the ones Cultured at file higher density, with a 14.3 +/- 5.8% survival. In the experiment II, Survival of spider crabs in the presence/absence of macro algae (Ulva lactuca) as refuges, was not significantly different (P &gt; 0.05) (33.3 +/- 19.2%, and 37.0 +/- 20.2%, respectively). The final density of spider crabs in all trays, after 60 days of experimentation, was similar to the lower density tested (11 spider crabs m(-2), equivalent to 3 spider crabs m(-2)). This density seems to be appropriate for the culture ofjuvenile spider crab, in the defined Culture conditions (T=20 +/- 2 degrees C, natural photoperiod corresponding to the months between September and March in a latitude of 37 degrees 13'N, and salinity close to 35 ups). Growth rates in weight (g) and carapace length (mm), when feeding on boiled and frozen mussels were of 2.1 +/- 0.7% BW d(-1), and of 0.6 +/- 0.3% BW d(-1) respectively.</t>
  </si>
  <si>
    <t>Dominoni, DM; Partecke, J</t>
  </si>
  <si>
    <t>Does light pollution alter daylength? A test using light loggers on free-ranging European blackbirds (Turdus merula)</t>
  </si>
  <si>
    <t>Artificial light at night is one of the most apparent environmental changes accompanying anthropogenic habitat change. The global increase in light pollution poses new challenges to wild species, but we still have limited understanding of the temporal and spatial pattern of exposure to light at night. In particular, it has been suggested by several studies that animals exposed to light pollution, such as songbirds, perceive a longer daylength compared with conspecifics living in natural darker areas, but direct tests of such a hypothesis are still lacking. Here, we use a combination of light loggers deployed on individual European blackbirds, as well as automated radiotelemetry, to examine whether urban birds are exposed to a longer daylength than forest counterparts. We first used activity data from forest birds to determine the level of light intensity which defines the onset and offset of daily activity in rural areas. We then used this value as threshold to calculate the subjective perceived daylength of both forest and urban blackbirds. In March, when reproductive growth occurs, urban birds were exposed on average to a 49-min longer subjective perceived daylength than forest ones, which corresponds to a 19-day difference in photoperiod at this time of the year. In the field, urban blackbirds reached reproductive maturity 19 day earlier than rural birds, suggesting that light pollution could be responsible of most of the variation in reproductive timing found between urban and rural dwellers. We conclude that light at night is the most relevant change in ambient light affecting biological rhythms in avian urban-dwellers, most likely via a modification of the perceived photoperiod.</t>
  </si>
  <si>
    <t>10.1098/rstb.2014.0118</t>
  </si>
  <si>
    <t>Donadio-Andrei, S; Chikh, K; Iss, C; Kuczewski, E; Gauchez, AS; Ronin, C; Charrie, A</t>
  </si>
  <si>
    <t>How significant is the TSH level in the circulation?</t>
  </si>
  <si>
    <t>IMMUNO-ANALYSE &amp; BIOLOGIE SPECIALISEE</t>
  </si>
  <si>
    <t>Diagnostic of thyroid dysfunction is largely based on TSH measurement in blood. Defining the upper reference limit of TSH values is of paramount importance to establish normal level of TSH. Ideally, accurate TSH measurement around the normal reference range should permit to determine which of the patients will undergo additional investigation and/or hormonal therapy. At present, there is a common agreement on the 0.4-4.0 mIU/L values but the upper limit range of TSH remains controversial. Work from the past 10 years has rather denied the proposal of lowering the threshold. TSH is a glycoprotein hormone for which the nature and circulating level may widely change depending on environmental (iodine intake and photoperiod) and physiological (age, sex, weight and ethnic origin) factors as well as on patient habits (smoking). In addition, the hormone is composed of multiple glycoforms, which display variable immunological behavior and thereby lead to altered TSH measurement. Therefore, this review aims at reinvestigating the biological significance of blood TSH values and at proposing how to reach improved accuracy in TSH testing. (C) 2013 Published by Elsevier Masson SAS.</t>
  </si>
  <si>
    <t>10.1016/j.immbio.2013.03.007</t>
  </si>
  <si>
    <t>DONOVAN, A; BOLAND, MP; ROCHE, JF; OCALLAGHAN, D</t>
  </si>
  <si>
    <t>THE EFFECT OF SUPPLEMENTARY LONG DAYS, A SUBCUTANEOUS MELATONIN IMPLANT AND EXPOSURE TO A RAM ON THE ONSET OF THE BREEDING-SEASON IN EWES</t>
  </si>
  <si>
    <t>Seasonality of breeding in sheep occurs as a consequence of exposure to photoperiodic, social and other environmental stimuli. The objective of this experiment was to determine if the onset of the breeding season in ewes could be advanced by giving supplementary long days during pregnancy, followed by a subcutaneous melatonin implant at lambing. The additional effect of exposing ewes treated in this way to a ram was also investigated. Twin bearing ewes (mean +/- SEM lambing date 7 March +/- 2 days) maintained on natural photoperiod were randomly allocated within breed to one of the following treatments: (1) control, ewes maintained on natural photoperiod throughout (n=22); (2) melatonin, ewes maintained on natural photoperiod throughout and given a subcutaneous melatonin implant at lambing (n=23); (3) long days plus melatonin, ewes were exposed to 18 h light:6 h dark for an average of 44 days before lambing, given a melatonin implant at lambing and then maintained on natural photoperiod (n=21); (4) long days plus melatonin plus ram, as Treatment 3, followed by continuous exposure to a ram from the summer solstice (n=22). Reproductive activity was assessed from serum progesterone concentrations in blood collected once weekly from I June. Control ewes began their breeding season in September (median date 21 September, range 50 days). Ewes given melatonin alone became reproductively active around the same time (median date 13 September, range 77 days; P&gt; 0.05). Ewes exposed to long days during pregnancy followed by a melatonin implant at lambing began their breeding season earlier than controls (median date 6 September, range 93 days; P&lt; 0.05). Exposure to a ram from the summer solstice in addition to treatment with long days and melatonin resulted in an additional advancement in the onset of the breeding season (median date 29 July, range 77 days) compared with ewes exposed to long days and given melatonin (P&lt; 0.01). Thus, the combined treatment of long days during pregnancy followed by a melatonin implant at lambing can advance the breeding season of ewes. Additional exposure to a ram in such ewes can further advance the onset of the breeding season.</t>
  </si>
  <si>
    <t>10.1016/0378-4320(94)90019-1</t>
  </si>
  <si>
    <t>Dor, R; Cooper, CB; Lovette, IJ; Massoni, V; Bulit, F; Liljesthrom, M; Winkler, DW</t>
  </si>
  <si>
    <t>Clock gene variation in Tachycineta swallows</t>
  </si>
  <si>
    <t>Many animals use photoperiod cues to synchronize reproduction with environmental conditions and thereby improve their reproductive success. The circadian clock, which creates endogenous behavioral and physiological rhythms typically entrained to photoperiod, is well characterized at the molecular level. Recent work provided evidence for an association between Clock poly-Q length polymorphism and latitude and, within a population, an association with the date of laying and the length of the incubation period. Despite relatively high overall breeding synchrony, the timing of clutch initiation has a large impact on the fitness of swallows in the genus Tachycineta. We compared length polymorphism in the Clock poly-Q region among five populations from five different Tachycineta species that breed across a hemisphere-wide latitudinal gradient (Fig. 1). Clock poly-Q variation was not associated with latitude; however, there was an association between Clock poly-Q allele diversity and the degree of clutch size decline within breeding seasons. We did not find evidence for an association between Clock poly-Q variation and date of clutch initiation in for any of the five Tachycineta species, nor did we found a relationship between incubation duration and Clock genotype. Thus, there is no general association between latitude, breeding phenology, and Clock polymorphism in this clade of closely related birds.</t>
  </si>
  <si>
    <t>10.1002/ece3.73</t>
  </si>
  <si>
    <t>Dorais, M; Gosselin, A</t>
  </si>
  <si>
    <t>Physiological response of greenhouse vegetable crops to supplemental lighting</t>
  </si>
  <si>
    <t>PROCEEDINGS OF THE FOURTH INTERNATIONAL ISHS SYMPOSIUM ON ARTIFICIAL LIGHTING</t>
  </si>
  <si>
    <t>In northern regions, the major limiting factor for winter greenhouse production is the low natural light level when CO2, water and nutrients are adequately provided. Current use of supplemental lighting is often restricted to propagation and transplant production. In the province of Quebec, hydro-electricity is not very expensive and can be used by growers during the main crop growth period. Consequently, year-round production of greenhouse vegetables could be maintained and could replace imports of field-grown vegetables from lower latitudes during the winter months. Fifteen years ago, Dr Trudel started an important research program on supplemental lighting of several vegetable crops. The physiological influence of artificial light intensity and photoperiod on seedling production as well as on vegetable crop production has been well studied. Crop management recommendations were made for Quebec growers and nowadays, almost all lettuce growers use artificial lighting. Approximately 10% of cucumber growers and 15% of tomato growers are now producing during winter time with artificial lighting. The demand for high quality products year-round by consumers sustains this technology for the greenhouse industry. This paper will give an overview of the major work conducted at Laval University, Quebec, Canada over the past few years with emphasis on the carbohydrate metabolism of tomato, and conclude on the best strategy for artificial lighting utilization.</t>
  </si>
  <si>
    <t>10.17660/ActaHortic.2002.580.6</t>
  </si>
  <si>
    <t>dos Santos, SGCG; Saraiva, EP; Pimenta, EC; dos Santos, LDD; Fonseca, VDC; Verissimo, TNS; Almeida, MEV; Pinheiro, AD</t>
  </si>
  <si>
    <t>Seasonal and circadian variation of the sexual behavior of Morada Nova rams in tropical environment</t>
  </si>
  <si>
    <t>REVISTA BRASILEIRA DE ZOOTECNIA-BRAZILIAN JOURNAL OF ANIMAL SCIENCE</t>
  </si>
  <si>
    <t>The objective of this study was to evaluate the seasonal and daily variation in sexual behavior of Morada Nova breeders raised in the Brazilian semi-arid region. The data were collected from four rams and 114 ewes of the Morada Nova breed - 55 females in the dry season and another 59 in the rainy season. Observations were performed in the dry and rainy seasons, divided into four times of the day: morning (05:01 h to 11.00 h), afternoon (11.01 h to 17.00 h), evening (17.01 h to 23:00 h), and dawn (23:01 h to 05.00 h). Sexual behavior was assessed for a period of 24 h/day, in a breeding season. One ram was used each three days. The behavioral patterns of the rams in view of females were observed during the recognition (sniffing the female urine, bouts of anogenital sniffing, and flehmen reaction), preparatory (exposure of tongue and penis, leg-kicking, and low-pitched bleats), and copulatory (number of mounts, number of ejaculations, and refractory period) phases. The rams were more active during daytime. The animals in the rainy season showed more efficient sexual behaviors by the lower frequency of mounts per ejaculation and greater number of ejaculations in a shorter time. In contrast, courting behaviors such as exposure of tongue, number of mounts, low-pitched bleats, and leg-kicking were more frequent in the dry season. In the semi-arid region with latitudes close to 7 degrees N, Morada Nova rams have a higher intensity of precopulatory behaviors and lower frequency of ejaculations in the dry season.</t>
  </si>
  <si>
    <t>10.1590/S1806-92902015000100002</t>
  </si>
  <si>
    <t>Douglas, AS; Helms, PJ; Jolliffe, IT</t>
  </si>
  <si>
    <t>Seasonality, but not prevalence of sudden infant death syndrome varies by region in mainland Britain</t>
  </si>
  <si>
    <t>EUROPEAN RESPIRATORY JOURNAL</t>
  </si>
  <si>
    <t>This study aimed to investigate whether seasonal variation in day length contributed to winter/summer variation in sudden infant death syndrome (SIDS) at different latitudes in mainland Britain. Over 11 yrs 13,973 deaths were studied. Using appropriate analytic techniques a sine curve was fitted to monthly rates with the amplitude indicating magnitude of seasonal change. The rate of SIDS per 1,000 live births was the same (1.73) in the north as in the south. The amplitude was a quarter less in the north (41.3%) than in the south (54.2%) (p&lt;0.001). While annual rates did not differ, the within year distribution did. The findings for seasonality of SIDS births were similar (amplitudes: north 21.3%, south 32.3%). Correlations were made between SIDS amplitude and individual environmental factors, particularly temperature and day length. These complex issues, while reported briefly, do not allow firm conclusions. In the north the winter day length is shorter, sunshine hours are less and temperature is lower, but the winter increment in SIDS is less. The extent of seasonal variation of sudden infant death syndrome is greater in the south as compared with the colder, darker north but this has no effect on sudden infant death syndrome rates. Changing photoperiod by latitude, amongst other environmental influences, may hold clues to the aetiology of sudden infant death syndrome.</t>
  </si>
  <si>
    <t>Douglas, S; Rawles, J</t>
  </si>
  <si>
    <t>Latitude-related changes in the amplitude of annual mortality rhythm. The biological equator in man</t>
  </si>
  <si>
    <t>There is extensive literature describing the effect of season on mortality rates, especially in cardiovascular and respiratory disease. This study compares latitude with the extent of seasonal variation of monthly deaths from all causes. In developed countries, there is a peak of deaths in winter and a trough in summer. Monthly numbers of deaths were established in 89 countries in the Northern and Southern Hemisphere. Using cosinor analysis, the extent of seasonal variation (amplitude) was established and correlated with latitude. The amplitude of seasonality was greatest in mid-latitude around 35 degrees, but low or absent near the equator and subpolar regions. The amplitude can differ at the same latitude. The weather in equatorial regions and in habitations near the Arctic Circle is very different, but death has a similar seasonal rhythm. The purpose is to record this epidemiological finding even though no simple explanation is provided. Weather alone cannot explain it, and it is possible that day length (photoperiod) has an important, but complex, underlying role.</t>
  </si>
  <si>
    <t>10.3109/07420529909019086</t>
  </si>
  <si>
    <t>Dowell, SF</t>
  </si>
  <si>
    <t>Seasonal variation in host susceptibility and cycles of certain infectious diseases</t>
  </si>
  <si>
    <t>EMERGING INFECTIOUS DISEASES</t>
  </si>
  <si>
    <t>Seasonal cycles of infectious diseases have been variously attributed to changes in atmospheric conditions, the prevalence or virulence of the pathogen, or the behavior of the host. Some observations about seasonality are difficult to reconcile with these explanations. These include the simultaneous appearance of outbreaks across widespread geographic regions of the same latitude; the detection of pathogens in the off-season without epidemic spread; and the consistency of seasonal changes, despite wide variations in weather and human behavior. In contrast, an increase in susceptibility of the host population, perhaps linked to the annual light/dark cycle and mediated by the pattern of melatonin secretion, might account for many heretofore unexplained features of infectious disease seasonality. Ample evidence indicates that photoperiod-driven physiologic changes are typical in mammalian species, including some in humans. If such physiologic changes underlie human resistance to infectious diseases for large portions of the year and the changes can be identified and modified, the therapeutic and preventive implications may be considerable.</t>
  </si>
  <si>
    <t>Dowell, SF; Whitney, CG; Wright, C; Rose, CE; Schuchat, A</t>
  </si>
  <si>
    <t>Seasonal patterns of invasive pneumococcal disease</t>
  </si>
  <si>
    <t>Pneumococcal infections increase each winter, a phenomenon that has not been well explained. We conducted population-based active surveillance for all cases of invasive pneumococcal disease in seven states; plotted annualized weekly rates by geographic location, age, and latitude; and assessed correlations by time-series analysis. In all geographic areas, invasive pneumococcal disease exhibited a distinct winter seasonality, including an increase among children in the fall preceding that for adults and a sharp spike in incidence among adults each year between December 24 and January 7. Pneumococcal disease correlated inversely with temperature (r -0.82 with a 1-week lag; p &lt; 0.0001), but paradoxically the coldest states had the lowest rates, and no threshold temperature could be identified. The pattern of disease correlated directly with the sinusoidal variations in photoperiod (r +0.85 with a 5-week lag; p &lt; 0.0001). Seemingly unrelated seasonal phenomena were also somewhat correlated. The reproducible seasonal patterns in varied geographic locations are consistent with the hypothesis that nationwide seasonal changes such as photoperiod-dependent variation in host susceptibility may underlie pneumococcal seasonality, but caution is indicated in assigning causality as a result of such correlations.</t>
  </si>
  <si>
    <t>10.3201/eid0905.020556</t>
  </si>
  <si>
    <t>Drake, JE; Varhammar, A; Kumarathunge, D; Medlyn, BE; Pfautsch, S; Reich, PB; Tissue, DT; Ghannoum, O; Tjoelker, MG</t>
  </si>
  <si>
    <t>A common thermal niche among geographically diverse populations of the widely distributed tree species Eucalyptus tereticornis: No evidence for adaptation to climate-of-origin</t>
  </si>
  <si>
    <t>Impacts of climate warming depend on the degree to which plants are constrained by adaptation to their climate-of-origin or exhibit broad climatic suitability. We grew cool-origin, central and warm-origin provenances of Eucalyptus tereticornis in an array of common temperature environments from 18 to 35.5 degrees C to determine if this widely distributed tree species consists of geographically contrasting provenances with differentiated and narrow thermal niches, or if provenances share a common thermal niche. The temperature responses of photosynthesis, respiration, and growth were equivalent across the three provenances, reflecting a common thermal niche despite a 2,200 km geographic distance and 13 degrees C difference in mean annual temperature at seed origin. The temperature dependence of growth was primarily mediated by changes in leaf area per unit plant mass, photosynthesis, and whole-plant respiration. Thermal acclimation of leaf, stem, and root respiration moderated the increase in respiration with temperature, but acclimation was constrained at high temperatures. We conclude that this species consists of provenances that are not differentiated in their thermal responses, thus rejecting our hypothesis of adaptation to climate-of-origin and suggesting a shared thermal niche. In addition, growth declines with warming above the temperature optima were driven by reductions in whole-plant leaf area and increased respiratory carbon losses. The impacts of climate warming will nonetheless vary across the geographic range of this and other such species, depending primarily on each provenance's climate position on the temperature response curves for photosynthesis, respiration, and growth.</t>
  </si>
  <si>
    <t>10.1111/gcb.13771</t>
  </si>
  <si>
    <t>Duarte, G; Nava-Hernandez, MP; Malpaux, B; Delgadillo, JA</t>
  </si>
  <si>
    <t>Ovulatory activity of female goats adapted to the subtropics is responsive to photoperiod</t>
  </si>
  <si>
    <t>The objective of this study was to determine whether reproductive seasonality of local well-fed female goats from subtropical Mexico (26 degrees N) can be controlled by photoperiod. The control group (n = 12) remained in an open pen under natural photoperiod variations. The two experimental groups (n = 8 each) were placed in light-proof rooms and exposed for 2 yr to alternations of 3 months of long days and 3 months of short days. One group was first exposed to long days, Group 1, and the other one to short days, Group 2. Blood samples were obtained twice a week to determine ovulation status by progesterone plasma concentrations. Goats from the control group displayed a seasonality of ovulations. The mean (+/- SEM) dates of the onset and end of the ovulations were September 10 +/- 5 d and February 16 +/- 4 d, respectively. In contrast, in both experimental groups, ovulations were modified (P&lt;0.05) by the photoperiodic treatments such that ovulations started and ended during short and long days, respectively. In Groups 1 and 2, ovulations started 67 +/- 2 and 66 +/- 2 d (P&gt;0.05), respectively, after the transfer from long to short days. In contrast, the timing of the cessation of ovulations after the transfer from short to long days differed (P&lt;0.05) between groups (19 +/- 3 and 31 +/- 3d for Groups 1 and 2, respectively). Local female goats from subtropical Mexico are, therefore, sensitive to photoperiodic changes that they are exposed to at this latitude and this environmental cue may control the timing of the breeding season in natural conditions. (C) 2010 Elsevier B.V. All rights reserved.</t>
  </si>
  <si>
    <t>10.1016/j.anireprosci.2010.04.004</t>
  </si>
  <si>
    <t>Dudgeon, CL; Lanyon, JM; Semmens, JM</t>
  </si>
  <si>
    <t>Seasonality and site fidelity of the zebra shark, Stegostoma fasciatum, in southeast Queensland, Australia</t>
  </si>
  <si>
    <t>ANIMAL BEHAVIOUR</t>
  </si>
  <si>
    <t>Site fidelity and migratory movements of vertebrate animals occur at many spatial and temporal scales. Larger migratory movements tend to occur in species that live in seasonal environments in which food supplies vary markedly, while species found in thermally stable environments are more site-attached. In the marine environment, seasonal migrations are often associated with predictable temporary aggregations that have largely been targeted for exploitation. We employed passive acoustic telemetry to investigate inter- and intraseasonal site fidelity of zebra sharks to an aggregation site in southeast Queensland, Australia, close to the southern latitudinal extent of this species' range. We tracked 10 zebra sharks over two aggregation seasons (21 months). We applied a generalized linear mixed-effects model to investigate the presence/absence of these zebra sharks with respect to several environmental variables. We found that different environmental factors were associated with site fidelity of zebra sharks at different temporal levels and that these may be indicative of the mechanisms driving the movements. Seasonal patterns may be driven by endogenous systems, and cues such as photoperiod and water temperature are likely to be important. Intraseasonal patterns are more likely to be indicative of direct behavioural responses to changes in environmental conditions such as increased wave heights, as well as foraging bouts away from a core refuge. Understanding the relative contributions of these environmental parameters, as well as biological factors, will be important for making predictions of site fidelity and movements of migratory marine vertebrates under differing future scenarios such as increases in sea temperature. (C) 2012 The Association for the Study of Animal Behaviour. Published by Elsevier Ltd. All rights reserved.</t>
  </si>
  <si>
    <t>10.1016/j.anbehav.2012.12.013</t>
  </si>
  <si>
    <t>Dufourny, L; Gennetay, D; Martinet, S; Lomet, D; Caraty, A</t>
  </si>
  <si>
    <t>The Content of Thyroid Hormone Receptor alpha in Ewe Kisspeptin Neurones is not Season-Dependent</t>
  </si>
  <si>
    <t>Seasonal reproduction is grounded in several mechanisms, among which are plasticity in both hormone synthesis and neuronal networks. Increased daylength on long days (LD) translates into local tri-iodothyronin (T3) production in the mediobasal hypothalamus that will enable the transition to the anoestrus season in sheep. The photoperiod also strongly affects the content of kisspeptin (Kiss), a hypothalamic neuropeptide exerting a potent stimulatory effect on gonadotrophin-releasing hormone release. Our hypothesis was that T3 directly inhibits Kiss release during LD. Using double immunocytochemistry, we first searched for coexpression of thyroid hormone receptor (THR) in Kiss neurones in ewes with an active or inactive gonadotrophic axis. In both the preoptic area and the arcuate nucleus, most Kiss neurones were labelled by THR antibody under both physiological/photoperiodic conditions. These results suggest thyroid hormones may affect Kiss synthesis and release all through the year. We then attempted to assess the influence of T3 on Kiss content in hypothalamic explants sampled from ewes with an active gonadotrophic axis. Kiss produced by hypothalamic explants cultured with different doses of T3 (300 or 600pg) and subjected to different times of incubation (2 or 24h) was measured. No significant effects of T3 on Kiss tissular content were observed for the two doses of T3 and for the two incubation times. In light of these findings, potential reasons for the divergent effects of thyroid hormones on Kiss content are discussed. Our data emphasise that the effects of thyroid hormone on Kiss synthesis are not one-sided and may affect a wide range of functions.</t>
  </si>
  <si>
    <t>10.1111/jne.12344</t>
  </si>
  <si>
    <t>Duriez, O; Bauer, S; Destin, A; Madsen, J; Nolet, BA; Stillman, RA; Klaassen, M</t>
  </si>
  <si>
    <t>What decision rules might pink-footed geese use to depart on migration? An individual-based model</t>
  </si>
  <si>
    <t>BEHAVIORAL ECOLOGY</t>
  </si>
  <si>
    <t>Decisions taken during migration can have a large effect on the fitness of birds. Migration must be accurately timed with food availability to allow efficient fueling but is also constrained by the optimal arrival date at the breeding site. The decision of when to leave a site can be driven by energetics (sufficient body stores to fuel flight), time-related cues (internal clock under photoperiodic control), or external cues (temperature, food resources). An individual based model (IBM) that allows a mechanistic description of a range of departure decision rules was applied to the spring migration of pink-footed geese (Anser brachyrhynchus) from wintering grounds in Denmark to breeding grounds on Svalbard via 2 Norwegian staging sites. By comparing predicted with observed departure dates, we tested 7 decision rules. The most accurate predictions were obtained from a decision rule based on a combination of cues including the amount of body stores, date, and plant phenology. Decision rules changed over the course of migration with the external cue decreasing in importance and the time-related cue increasing in importance for sites closer to breeding grounds. These results are in accordance with descriptions of goose migration, following the "green-wave": Geese track the onset of plant growth as it moves northward in spring, with an uncoupling toward the end of the migration if time is running out. We demonstrate the potential of IBMs to study the possible mechanisms underlying stopover ecology in migratory birds and to serve as tools to predict consequences of environmental change.</t>
  </si>
  <si>
    <t>10.1093/beheco/arp032</t>
  </si>
  <si>
    <t>D'yachenko, VP</t>
  </si>
  <si>
    <t>Circadian basis from population differences in photoperiodic control over fat deposition in chaffinches during spring migration</t>
  </si>
  <si>
    <t>ZOOLOGICHESKY ZHURNAL</t>
  </si>
  <si>
    <t>Photoperiodic responses of fat deposition in spring migration and circadian rhythms of photosensitivity were compared in chaffinches from different latitudes. The birds from northern regions were more sensitive to 14-h photoperiods than in chaffinches from the local population of the Courish Spit (55 degrees N). The results of night-interruption experiments have revealed that in northern birds the peak of photosensitivity lies earlier in the night than that in local birds, which is consistent with population differences in spring migration.</t>
  </si>
  <si>
    <t>Dyck, JA; Matus-Cadiz, MA; Hucl, P; Talbert, L; Hunt, T; Dubuc, JP; Nass, H; Clayton, G; Dobb, J; Quick, J</t>
  </si>
  <si>
    <t>Agronomic performance of hard red spring wheat isolines sensitive and insensitive to photoperiod</t>
  </si>
  <si>
    <t>An increasing number of western Canadian hard red spring wheat cultivars (Triticum aestivum L.) are photoperiod insensitive, in part, to accommodate short day winter nurseries within breeding programs. The objective of this study was to compare the agronomic performance of near-isogenic photoperiod sensitive (PS) and insensitive (PI) hard red spring wheat lines over 21 environments (1996-1998) to determine if insensitivity had an effect on agronomic performance. Eight PS and eight PI isogenic lines within each of three genetic backgrounds including AC Minto, CDC Makwa, and SWP5304 were evaluated. The dominant allele Ppd-D1 conferred insensitivity to PI lines. The experimental design was a randomized complete block design with three replications. Testing environments included Fort Vermillion AB (58degreesN), Dawson Creek, BC (55degreesN), Saskatoon, SK (52degreesN), Elrose, SK (51degreesN), Elgin, MB (49degreesN), Bozeman, MT (45degreesN), Ste. Foy, QC (46degreesN), Charlottetown, PE (46degreesN), Guelph, ON (43degreesN), and Akron, CO (40degreesN). Measurements were made on 11 traits including final leaf number, days to heading and maturity, plant height, grain yield, kernel weight, spikelets per spike (total, fertile, and sterile), seeds per spike, and yield per spike. Generally, PS lines were later in heading and maturity, taller, initiated more leaves and spikelet primordia, and 5% higher yielding. Genetic backgrounds differed significantly in all traits, except final leaf number and grain yield. Significant, noncrossover, photoperiod response type X genetic background interactions were observed only for fertile spikelets per spike and seeds per spike. Our results suggest that photoperiod sensitivity may be advantageous in the northern latitudes of North America.</t>
  </si>
  <si>
    <t>10.2135/cropsci2004.1976</t>
  </si>
  <si>
    <t>Eagles, HA; Cane, K; Vallance, N</t>
  </si>
  <si>
    <t>The flow of alleles of important photoperiod and vernalisation genes through Australian wheat</t>
  </si>
  <si>
    <t>CROP &amp; PASTURE SCIENCE</t>
  </si>
  <si>
    <t>The photoperiod sensitivity gene Ppd-D1 and the vernalisation genes Vrn-A1, Vrn-B1, and Vrn-D1 are known to contribute to optimal adaptation to specific environments. Diagnostic molecular markers for detecting important alleles of these genes are now available, including for 2 distinct spring alleles of Vrn-A1 (a and b). As a first step for determining the relative importance of these alleles, they were characterised in Australian cultivars released from the late 19th until the early 21st Century. The photoperiod-insensitive Ppd-D1a allele did not occur in the Australian cultivars we assessed until after the release of cultivars containing CIMMYT germplasm in 1973. Thereafter, this allele became common; however, cultivars with an alternative, presumably photoperiod-sensitive, allele have continued to be released for all parts of the Australian wheatbelt, including for latitudes less than 28 degrees S. In contrast to other parts of the world, Vrn-A1b was frequent in cultivars released during the first 70 years of the 20th Century and is still present in modern cultivars. Before the use of CIMMYT germplasm, the spring allele of Vrn-B1 and the winter allele of Vrn-D1 were common. Four major combinations of alleles of these major genes were identified in modern cultivars: first, those similar to WW15 (Anza), with the Ppd-D1a allele, the spring Vrn-A1a allele, and winter alleles at Vrn-B1 and Vrn-D1; second, those similar to Spear or Kite, with the alternative, photoperiod-sensitive allele at Ppd-D1, the spring Vrn-A1a allele, the spring Vrn-B1a allele, and the winter allele at Vrn-D1; third, those similar to Pavon F 76, with the Ppd-D1a allele, the winter allele at Vrn-A1, and the spring alleles at Vrn-B1 and Vrn-D1; fourthly, those similar to Gabo, with the winter allele at Vrn-A1, the spring allele at Vrn-B1, the winter allele at Vrn-D1, but the Ppd-D1a allele. Other combinations were found, including those for winter cultivars and those for early heading cultivars. A hypothesis was suggested for the facultative cv. Oxley. Evidence was presented to suggest that modern full-season cultivars head similar to 1 week earlier in a Mallee environment than cultivars from the late 19th Century.</t>
  </si>
  <si>
    <t>10.1071/CP09014</t>
  </si>
  <si>
    <t>Ebling, FJP</t>
  </si>
  <si>
    <t>Hypothalamic control of seasonal changes in food intake and body weight</t>
  </si>
  <si>
    <t>Seasonal cycles of fattening and body weight reflecting changes in both food intake and energy expenditure are a core aspect of the biology of mammals that have evolved in temperate and arctic latitudes. Identifying the neuroendocrine mechanisms that underlie these cycles has provided new insights into the hypothalamic control of appetite and fuel oxidation. Surprisingly, seasonal cycles do not result from changes in the leptin-responsive and homeostatic pathways located in the mediobasal and lateral hypothalamus that regulate meal timing and compensatory responses to starvation or caloric restriction. Rather, they result from changes in tanycyte function, which locally regulates transport and metabolism of thyroid hormone and retinoic acid. These signals are crucial for the initial development of the brain, so it is hypothesized that seasonal neuroendocrine cycles reflect developmental mechanisms in the adult hypothalamus, manifest as changes in neurogenesis and plasticity of connections. (C) 2014 Elsevier Inc. All rights reserved.</t>
  </si>
  <si>
    <t>10.1016/j.yfrne.2014.10.003</t>
  </si>
  <si>
    <t>Photoperiodic regulation of puberty in seasonal species</t>
  </si>
  <si>
    <t>MOLECULAR AND CELLULAR ENDOCRINOLOGY</t>
  </si>
  <si>
    <t>Puberty occurs seasonally in the majority of mammals native to temperate or arctic latitudes, and in species with sufficiently long life spans puberty can be considered to reoccur on an annual basis. The precise timing of puberty and the annual reoccurrence of fertility reflects an interaction of changes in ambient daylength (photoperiod) and endogenous long-term timing processes, which in some species constitute circannual clocks. Recent studies reveal an unexpected common signalling pathway for photoperiodic information in mammals and birds: changes in secretory activity of the pars tuberalis in the pituitary stalk signal to the tanycyte cells in the ependyma lining the third ventricle. The target genes in the tanycytes encode the deiodinase enzymes that regulate the availability of thyroid hormone in the hypothalamus. Central availability of thyroid hormone appears to be the key determinant of seasonal reproductive transitions. Given the necessity of thyroid hormone for the initial development of the central nervous system, it is hypothesized that at puberty and seasonal reoccurrences of fertility it is the changing local levels of thyroid hormone that orchestrate hypothalamic plasticity, ultimately impinging upon the secretion of GnRH. (C) 2010 Elsevier Ireland Ltd. All rights reserved.</t>
  </si>
  <si>
    <t>10.1016/j.mce.2010.03.018</t>
  </si>
  <si>
    <t>Ebling, FJP; Barrett, P</t>
  </si>
  <si>
    <t>The regulation of seasonal changes in food intake and body weight</t>
  </si>
  <si>
    <t>Seasonal rhythms of body weight, reflecting altered food intake, energy storage and expenditure, are a common feature of mammals inhabiting temperate and arctic latitudes. They have evolved so that predictable annual changes in the external environment can be anticipated and animals can adjust their physiology and behaviour in preparation for the changing demands of the seasons. These long-term changes in energy balance are not simply effected by the brain centres and peptidergic pathways known to underlie short-term homeostatic regulation. Screens of altered gene expression in Siberian hamsters comparing the anabolic summer state in long photoperiods and the catabolic 'winter' state in short photoperiods have identified differential gene expression in the hypothalamus. The majority of gene expression changes are confined to two restricted areas: the dorsomedial posterior arcuate nucleus, and the ventral ependymal layer of the third ventricle. Functions encoded by these 'seasonal' genes include thyroid hormone metabolism, retinoic acid and histaminergic signalling, and VGF and secretogranin production. The changes in thyroid hormone availability that are brought about by differential activity of deiodinase enzymes are of particular importance because experimental manipulation of central thyroid levels can prevent seasonal cyclicity. Given the importance of thyroid hormone in the initial development of the brain, we hypothesise that thyroid hormone-dependent plasticity of hypothalamic connections and neurogenesis underlie seasonal cycles of food intake and body weight.</t>
  </si>
  <si>
    <t>10.1111/j.1365-2826.2008.01721.x</t>
  </si>
  <si>
    <t>Eilertsen, HC; Degerlund, M</t>
  </si>
  <si>
    <t>Phytoplankton and light during the northern high-latitude winter</t>
  </si>
  <si>
    <t>JOURNAL OF PLANKTON RESEARCH</t>
  </si>
  <si>
    <t>Investigations performed on the phytoplankton winter stocks in five of the largest northern Norwegian fjords (Porsangerfjord, Altafjord, Ullsfjord, Balsfjord, Malangen) revealed that phytoplankton biomass was extremely low both in December and February. Concentrations of Chlorophyll a typically were 0.05-0.10 mu g L(-1). Abundances of vegetative cells were low, and species relevant to the spring bloom were hard to find. The only species that probably can survive the low irradiances that prevails during the winter is Skeletonema costatum sensu lato. From this, but also from the fact that the spring blooms in the area in question are highly reproducible both in terms of timing and species succession, we conclude that the inoculum from the spring bloom is not made up of pelagic vegetative cells that survive the winter. Despite the fact that darkness prevails for almost 2 months during winter, backscattered light (from sky and clouds) may influence the water column. This radiation may, during mid-day, reach phytoplankton photosynthesis compensation (I(c)) levels. This is, in our opinion, a rather overlooked and undescribed phenomenon that may prove important for the understanding of photoperiod regulated ecological processes and visual feeding.</t>
  </si>
  <si>
    <t>10.1093/plankt/fbq017</t>
  </si>
  <si>
    <t>El Allali, K; Achaaban, MR; Vivien-Roels, B; Bothorel, B; Tligui, NS; Pevet, P</t>
  </si>
  <si>
    <t>Seasonal variations in the nycthemeral rhythm of plasma melatonin in the camel (Camelus dromedarius)</t>
  </si>
  <si>
    <t>Seasonal changes in the pattern of plasma melatonin were investigated in two groups of camels (Camelus dromedarius): 11 adult and six young camels. Animals were subjected to the outdoor conditions of a desert environment. Blood samples were taken at regular intervals of about 3 hr (added to particular samples at 1 hr before then 30 min and 1 hr after sunset, and 1 hr before and 1 hr after sunrise) for 24 hr at both solstices and equinoxes of the year. The plasma melatonin levels steeply increased soon after sunset and remained elevated throughout all the night. Then, melatonin concentrations progressively declined shortly before sunrise and returned to daytime basal levels 1 hr later. There was no seasonal variation in the amplitude or in the offset of the melatonin peak or in the daytime basal levels. The onset of the nocturnal peak was delayed by 2 hr in June at the summer solstice (P &lt; 0.05), which can be related to the changes in night length between the two solstices. A significant effect of age was observed in all seasons. Melatonin levels were higher in the young camel group (fall equinox: P &lt; 0.001; spring equinox: P &lt; 0.01; winter solstice: P &lt; 0.01; summer solstice: P &lt; 0.05). The pattern of melatonin secretion in the camel showed a significant seasonal variation parallel to the photoperiodic changes of the year. The observed decline of melatonin levels during an extra-light pulse in the middle of the night indicates the light control of melatonin synthesis. It is not yet known if, in this low latitude desert region, the seasonal breeding period of the camel is cued by the photoperiod. The data obtained, however, clearly demonstrate that the camel has the capacity to follow and to integrate photoperiodic changes through melatonin changes.</t>
  </si>
  <si>
    <t>10.1111/j.1600-079X.2005.00224.x</t>
  </si>
  <si>
    <t>El-Assal, SED; Alonso-Blanco, C; Peeters, AJM; Raz, V; Koornneef, M</t>
  </si>
  <si>
    <t>A QTL for flowering time in Arabidopsis reveals a novel allele of CRY2</t>
  </si>
  <si>
    <t>NATURE GENETICS</t>
  </si>
  <si>
    <t>Variation of flowering time is found in the natural populations of many plant species. The underlying genetic variation, mostly of a quantitative nature, is presumed to reflect adaptations to different environments contributing to reproductive success. Analysis of natural variation for flowering time in Arabidopsis thaliana has identified several quantitative trait loci (QTL)(1), which have yet to be characterized at the molecular level. A major environmental factor that determines flowering time is photoperiod or day length, the length of the light period, which changes across the year differently with geographical latitude(2). We identified the EDI locus as a QTL partly accounting for the difference in flowering response to the photoperiod between two Arabidopsis accessions: the laboratory strain Landsberg erecta (Ler), originating in Northern Europe, and Cvi, collected in the tropical Cape Verde Islands(3). Positional cloning of the EDI QTL showed it to be a novel allele of CRY2, encoding the blue-light photoreceptor cryptochrome-2 that has previously been shown to promote flowering in long-day (LD) photoperiods(4). We show that the unique EDI flowering phenotype results from a single amino-acid substitution that reduces the light-induced downregulation of CRY2 in plants grown under Short photoperiods, leading to early flowering.</t>
  </si>
  <si>
    <t>El-Bakry, HA; Zahran, WM; Bartness, TJ</t>
  </si>
  <si>
    <t>Control of reproductive and energetic status by environmental cues in a desert rodent, Shaw's jird</t>
  </si>
  <si>
    <t>The photoperiod is the controller of reproductive cycles in temperate climates for most mammalian species. Several nonphotoperiodic cues appear to control reproductive status at lower latitudes. We tested the roles of the photoperiod or water availability on the reproductive status of the desert-dwelling Shaw's jird (Meriones shawi) trapped from a moderately temperate climate (similar to 30 degrees N in Egypt). Males and females were transported to the laboratory and, in Experiment 1, were housed in either the longest (LDs) or shortest (SDs) photoperiod that occurs naturally at this latitude (14 h light, 10 h dark, and 10 h light, 14 h dark, respectively). In Experiment 2, LD-housed male jirds were subjected to a water availability schedule that inhibits reproductive status in a closely related species (Meriones unguiculatus). Specifically, one group had no free water, but had lettuce available once a week for 24 h (control jirds received free water for 10-60 min/day). Neither photoperiod nor free-water deprivation affected reproductive status of male or female jirds. That is, neither testes mass nor spermatogenetic activity (males), nor uterine mass nor folliculo-genesis (females) were affected by either condition. In addition, photoperiod did not affect body or white adipose tissue (WAT) masses, although SDs decreased carcass lipid in males. Free-water deprivation decreased body and WAT pad masses, and all carcass components. Collectively, these results suggest that changes in day length or water availability alone do not affect reproductive status in Shaw's jird. (C) 1999 Elsevier Science Inc.</t>
  </si>
  <si>
    <t>10.1016/S0031-9384(98)00344-8</t>
  </si>
  <si>
    <t>Ellison, GTH</t>
  </si>
  <si>
    <t>Why do pouched mice (Saccostomus campestris) hoard food?</t>
  </si>
  <si>
    <t>The function of food hoarding in Saccostomus campestris was investigated by examining the effect of photoperiod and temperature on the amount of two different types of food that were eaten and stored in artificial burrows by pouched mice from four different localities which experience contrasting climatic regimes. Food consumption was influenced by a variety of factors including the type of food, the sex of the individual, photoperiodic and temperature conditions, and the locality from which the animals originated. Females did not hoard significantly more food than males, which might have indicated that the solitary females hoard additional food specifically to provision their young. There was also no evidence that pouched mice hoard food to prepare for future periods of food scarcity, because there was no significant effect of photoperiod or temperature on hoarding activity, and the geographical variation in hoarding observed was not related to differences in climatic conditions at the different localities. However, geographical differences in food consumption and food hoarding were similar so that populations which ate the most food also hoarded the most food. Likewise, hoarding was selective and directed towards preferred food items. It therefore appears that food hoarding in this species may simply be a component of feeding behaviour and possibly serves to limit the amount of time spent processing food outside the burrow.</t>
  </si>
  <si>
    <t>10.1016/0031-9384(95)02134-5</t>
  </si>
  <si>
    <t>ELORANTA, E; TIMISJARVI, J; NIEMINEN, M; LEPPALUOTO, J; VAKKURI, O</t>
  </si>
  <si>
    <t>SEASONAL ONSET AND DISAPPEARANCE OF DIURNAL RHYTHMICITY IN MELATONIN SECRETION IN FEMALE REINDEER</t>
  </si>
  <si>
    <t>AMERICAN ZOOLOGIST</t>
  </si>
  <si>
    <t>The reindeer (Rangifer tarandus tarandus) is a semidomesticated holarctic ruminant subject to economic activity. Our research was carried out in Northern Finland, at latitude 69 degrees 10'N, where the daily light-dark rhythm has a polar pattern: constant darkness starts on November 26th and lasts about 10 weeks, while the polar day of about 10 weeks starts on May 15th. We had previously found distinct daily rhythms in reindeer melatonin secretion in autumn, winter and spring but not at all in summer. Here we determine how the daily melatonin pattern develops after the period of polar day and how it disappears at the beginning of that period. Melatonin showed increased concentrations very soon after the first sunset. Thereafter the daily pattern developed gradually and was fully developed around the autumn equinox. Its shape was asymmetric and the maximum amplitude occurred near the end of the dark period. The disappearance of this daily pattern in spring was also gradual. The maximal concentrations depended on ambient illumination, especially the duration of the dark period. In spring the reindeer appeared to be more sensitive to light than in autumn. Additionally illumination of the same magnitude suppressed serum melatonin levels more effectively before midnight than afterwards, which is in accordance with the asymmetric secretion pattern. Melatonin secretion was always suppressed when the ambient illumination exceeded 1,000 Ix. The pattern of melatonin secretion in reindeer is different from those described earlier and hence the reindeer may serve as a model for melatonin secretion at high latitudes. We suggest that, in addition to the duration of the melatonin secretion, changes in amplitude are also of importance in the reindeer.</t>
  </si>
  <si>
    <t>ELORANTA, E; TIMISJARVI, J; NIEMINEN, M; OJUTKANGAS, V; LEPPALUOTO, J; VAKKURI, O</t>
  </si>
  <si>
    <t>SEASONAL AND DAILY PATTERNS IN MELATONIN SECRETION IN FEMALE REINDEER AND THEIR CALVES</t>
  </si>
  <si>
    <t>ENDOCRINOLOGY</t>
  </si>
  <si>
    <t>Daily patterns of pineal function were studied in different seasons in 10 adult semidomesticated female reindeer and 5 prepubertal calves living in a natural arctic environment at latitude 69-degrees 10'N. Serum samples for melatonin RIA were collected every 4 h for 24 h in October (10 h of light, 14 h of darkness and 8 h of light, 16 h of darkness), December (24 h of darkness), March (13 h of light, 11 h of darkness), and June (24 h of light). A significant daily variation in serum melatonin levels was observed in the adult reindeer, with peak values (20-50 ng/liter) occurring during the night in autumn, winter, and spring, but not summer. The daytime values at 13 h (5-10 ng/liter) were constant throughout the year. Total daily amounts of melatonin, the duration of peak levels, and maximal concentrations were significantly lower in spring and summer than before the rut in autumn. The exposure of adult animals to artificial darkness from bright sunlight on August 1 and September 21 resulted in an immediate increase in serum melatonin concentrations. The 2-week-old calves had detectable serum melatonin levels, but no daily rhythm in the spring, whereas a rhythm was detectable by the first autumn, only to disappear unexpectedly during the first winter and return in the spring. At the age of 16 months, the calves had serum melatonin concentrations similar to those in the adults. Our present results show that the continuous illumination experienced during the summer abolished the normal daily melatonin rhythm. This does not seem to be related to organic changes in the pineal gland, since exposure to darkness during the summer increased melatonin levels. The highest melatonin secretion occurred in the autumn and was evidently associated with the rut. Similarly, the daily melatonin rhythm of an adult type observed in the calves at the age of 16 months may be related to the observation that most calves were in rut. Thus, a high rhythmical melatonin secretion appears to relate to puberty and the initiation of heat in female reindeer.</t>
  </si>
  <si>
    <t>10.1210/en.130.3.1645</t>
  </si>
  <si>
    <t>Emerson, KJ; Dake, SJ; Bradshaw, WE; Holzapfel, CM</t>
  </si>
  <si>
    <t>Evolution of photoperiodic time measurement is independent of the circadian clock in the pitcher-plant mosquito, Wyeomyia smithii</t>
  </si>
  <si>
    <t>For over 70 years, researchers have debated whether the ability to use day length as a cue for the timing of seasonal events (photoperiodism) is related to the endogenous circadian clock that regulates the timing of daily events. Models of photoperiodism include two components: (1) a photoperiodic timer that measures the length of the day, and (2) a photoperiodic counter that elicits the downstream photoperiodic response after a threshold number of days has been counted. Herein, we show that there is no geographical pattern of genetic association between the expression of the circadian clock and the photoperiodic timer or counter. We conclude that the photoperiodic timer and counter have evolved independently of the circadian clock in the pitcher-plant mosquito Wyeomyia smithii and hence, the evolutionary modification of photoperiodism throughout the range of W. smithii has not been causally mediated by a corresponding evolution of the circadian clock.</t>
  </si>
  <si>
    <t>10.1007/s00359-009-0416-9</t>
  </si>
  <si>
    <t>Emerson, KJ; Letaw, AD; Bradshaw, WE; Holzapfel, CM</t>
  </si>
  <si>
    <t>Extrinsic light : dark cycles, rather than endogenous circadian cycles, affect the photoperiodic counter in the pitcher-plant mosquito, Wyeomyia smithii</t>
  </si>
  <si>
    <t>A wide diversity of organisms use photoperiod (daylength) as an environmental cue to anticipate the changing seasons and to time various life-history events such as dormancy and migration. Photoperiodic time measurement consists of two main components, (1) the photoperiodic timer that discriminates between long and short days, and (2) the photoperiodic counter that accumulates and stores information from the timer and then induces the phenotypic output. Herein, we use extended night treatments to show that light is necessary to accumulate photoperiodic information across the geographic range of the mosquito, Wyeomyia smithii and that the photoperiodic counter counts extrinsic (external) light:dark cycles and not endogenous (internal) circadian cycles.</t>
  </si>
  <si>
    <t>10.1007/s00359-008-0334-2</t>
  </si>
  <si>
    <t>Emerson, KJ; Uyemura, AM; McDaniel, KL; Schmidt, PS; Bradshaw, WE; Holzapfel, CM</t>
  </si>
  <si>
    <t>Environmental control of ovarian dormancy in natural populations of Drosophila melanogaster</t>
  </si>
  <si>
    <t>Drosophila melanogaster from Australia, Europe and North America enter an adult ovarian dormancy in response to short days and low temperatures. The independent effects of temperature and day length in the determination of dormancy have been examined only in one long-established laboratory line (Canton-S). In all other studies of natural or laboratory populations, dormancy has been assessed at either a single short day or a single moderately low temperature. Herein, we determine the relative roles of temperature, photoperiod, and their interaction in the control of ovarian dormancy in D. melanogaster from two natural populations representing latitudinal extremes in eastern North America (Florida at 27A degrees N and Maine at 44A degrees N). In both natural populations, temperature is the main determinant of dormancy, alone explaining 67% of the total variation among replicate isofemale lines, whereas photoperiod has no significant effect. We conclude that ovarian dormancy in D. melanogaster is a temperature-initiated syndrome of winter-tolerant traits that represents an adaptive phenotypic plasticity in temperate seasonal environments.</t>
  </si>
  <si>
    <t>10.1007/s00359-009-0460-5</t>
  </si>
  <si>
    <t>Engelmann, K; Purugganan, M</t>
  </si>
  <si>
    <t>The molecular evolutionary ecology of plant development: Flowering time in Arabidopsis thaliana</t>
  </si>
  <si>
    <t>ADVANCES IN BOTANICAL RESEARCH: INCORPORATING ADVANCES IN PLANT PATHOLOGY, VOL 44: DEVELOPMENTAL GENETICS OF THE FLOWER</t>
  </si>
  <si>
    <t>Flowering time is a major fitness determinant of plants in seasonal habitats. In Arabidopsis thaliana flowering time is largely determined by photoperiod, vernalization, and ambient temperature, although foliar shade, water availability, and herbivory can also have an effect. There is selection on flowering time via both mortality and fruit production, and typically selection favors flowering time plasticity. Much of the variation in flowering time can be attributed to molecular variation in the genes that are responsible for sensing light and temperature, and many of these genes owe their discovery to these effects as determined by quantitative trait locus (QTL) mapping. Not surprisingly, many flowering time QTLs are environment-dependent. Molecular analyses of the genes underlying the response of flowering time to the environment provide further evidence that these genes have been repeated targets of natural selection.</t>
  </si>
  <si>
    <t>10.1016/S0065-2296(06)44013-1</t>
  </si>
  <si>
    <t>Equiza, MA; Day, ME; Jagels, R</t>
  </si>
  <si>
    <t>Physiological responses of three deciduous conifers (Metasequoia glyptostroboides, Taxodium distichum and Larix laricina) to continuous light: adaptive implications for the early Tertiary polar summer</t>
  </si>
  <si>
    <t>Polar regions were covered with extensive forests during the Cretaceous and early Tertiary, and supported trees comparable in size and productivity to those of present-day temperate forests. With a winter of total or near darkness and a summer of continuous, low-angle illumination, these temperate, high-latitude forests were characterized by a light regime without a contemporary counterpart. Although maximum irradiances were much lower than at mid-latitudes, the 24-h photoperiod provided similar integrated light flux. Taxodium, Larix and Metasequoia, three genera of deciduous conifers that occurred in paleoarctic wet forests, have extant, closely related descendents. However, the contemporary relative abundance of these genera differs greatly from that in the paleoarctic. To provide insight into attributes that favor competitive success in a continuous-light environment, we subjected saplings of these genera to a natural photoperiod or a 24-h photoperiod and treasured gas exchange, chlorophyll fluorescence, non-structural carbohydrate concentrations, biomass production and carbon allocation. Exposure to continuous light significantly decreased photosynthetic capacity and quantum efficiency of photosystem II in Taxodium and Larix, but had minimal influence in Metasequoia. In midsummer, foliar starch concentration substantially increased in both Taxodium and Larix saplings grown to continuous light, which may have contributed to end-product down-regulation of photosynthetic capacity. In contrast, Metasequoia allocated photosynthate to continuous production of new foliar biomass. This difference in carbon allocation may have provided Metasequoia with a two fold advantage in the paleoarctic by minimizing depression of photosynthetic capacity and increasing photosynthetic surface.</t>
  </si>
  <si>
    <t>10.1093/treephys/26.3.353</t>
  </si>
  <si>
    <t>Ergon, A</t>
  </si>
  <si>
    <t>Optimal Regulation of the Balance between Productivity and Overwintering of Perennial Grasses in a Warmer Climate</t>
  </si>
  <si>
    <t>AGRONOMY-BASEL</t>
  </si>
  <si>
    <t>Seasonal growth patterns of perennial plants are linked to patterns of acclimation and de-acclimation to seasonal stresses. The timing of cold acclimation (development of freezing resistance) and leaf growth cessation in autumn, and the timing of de-acclimation and leaf regrowth in spring, is regulated by seasonal cues in the environment, mainly temperature and light factors. Warming will lead to new combinations of these cues in autumn and spring. Extended thermal growing seasons offer a possibility for obtaining increased yields of perennial grasses at high latitudes. Increased productivity in the autumn may not be possible in all high latitude regions due to the need for light during cold acclimation and the need for accumulating a carbohydrate storage prior to winter. There is more potential for increased yields in spring due to the availability of light, but higher probability of freezing events in earlier springs would necessitate a delay of de-acclimation, or an ability to rapidly re-acclimate. In order to optimize the balance between productivity and overwintering in the future, the regulation of growth and acclimation processes may have to be modified. Here, the current knowledge on the coordinated regulation of growth and freezing resistance in perennial grasses is reviewed.</t>
  </si>
  <si>
    <t>10.3390/agronomy7010019</t>
  </si>
  <si>
    <t>Erlykova, N</t>
  </si>
  <si>
    <t>Inter- and intraclonal variability in the photoperiodic response and fecundity in the pea aphid Acyrthosiphon pisum (Hemiptera : Aphididae)</t>
  </si>
  <si>
    <t>Interclonal variability in the photoperiodic responses of the pea aphid Acyrthosiphon pisum and intraclonal differences between wingless viviparous females (=apterae) and winged viviparous females (=alatae) were studied. in 7 clones collected from peas near St.Petersburg the effect of constant diel photoperiods (from 0L : 24D to 24L : OD at 20degreesC) on sexual morph determination and dynamics of morph production were recorded. Apterae of 5 clones and apterae and alatae of 2 clones were studied. The mean and age-dependent fecundity of apterae and alatae were compared. The clones studied in detail can be divided in two groups. The first includes clones that produced winged males and had critical photoperiods for female morph determination around 12L : 12D. The second includes clones with critical photoperiods for female morph determination around 17L : 71); these clones produced wingless males, and one clone produced only oviparae. The intraclonal differences in the photoperiodic limits for ovipara and male production depended on the clone-specific abundance of males. The shapes of the photoperiodic curves for male production also depended on the clone-specific abundance of males. In short-day conditions alatae produced more oviparae and fewer males, and the range of photoperiods that induced ovipara production in alatae was nearly twice as wide as that in apterae. The photoperiodic limits for ovipara and male production differed for apterae and alatae. The fecundity of alatae was lower, although they reproduced for longer and lived longer than apterae. Both apterae and alatae reproduced more intensively over the first 2 weeks. Apterae and alatae began to produce males at the same age. Because of their late onset of larviposition, the reproductive pause that divides female and male production was obscured in alatae. Both apterae and alatae tended to produce initially and finally batches of viviparous offspring, possibly reflecting age-dependent endogenous changes in the hormonal titres in the parents.</t>
  </si>
  <si>
    <t>10.14411/eje.2003.006</t>
  </si>
  <si>
    <t>Erren, TC; Koch, MS; Gross, JV; Meyer-Rochow, VB</t>
  </si>
  <si>
    <t>Do Perinatal Photoperiods Imprint Human Chronobiology? Suggestion for a study into the possible signature of light in the Northern and Southern Hemispheres</t>
  </si>
  <si>
    <t>10.3109/07420528.2012.659779</t>
  </si>
  <si>
    <t>ERSKINE, W; HUSSAIN, A; TAHIR, M; BAHKSH, A; ELLIS, RH; SUMMERFIELD, RJ; ROBERTS, EH</t>
  </si>
  <si>
    <t>FIELD-EVALUATION OF A MODEL OF PHOTOTHERMAL FLOWERING RESPONSES IN A WORLD LENTIL COLLECTION</t>
  </si>
  <si>
    <t>A model to predict flowering time in diverse lentil genotypes grown under widely different photothermal conditions was developed in controlled environments. The present study evaluated that model with a world germ plasm collection of 369 accessions using two field environments in Syria and two in Pakistan. Photoperiod alone accounted for 69% of the variance in 1/f, the reciprocal of time (d) from sowing to flower. In contrast, temperature alone did not account for a significant proportion of variation in flowering time due to the exposure of plants to supra-optimal temperatures in the late-sown Syrian trial. With the model mean pre-flowering values of photoperiod and temperature combined additively to account for 90.3% of the variance of 1/f over accessions. The correlation of field-derived estimates of temperature sensitivity of accessions to glasshouse-derived estimates was significant at P = 0.05, but the equivalent correlation for estimates of photoperiodic sensitivity was higher at P &lt; 0.01. Flowering in the field was better measured as time from sowing to 50% plants in flower rather than time to first bloom or its node number. Dissemination of the lentil crop following domestication in West Asia to the lower latitudes such as Ethiopia and India has depended on selection for intrinsic earliness and reduced sensitivity to photoperiod. Movement from West Asia to the higher latitudes accompanied by spring sowing has resulted in a modest reduction in photoperiod sensitivity and an increase in temperature sensitivity.</t>
  </si>
  <si>
    <t>Erwin, J; O'Connell, R; Altman, K</t>
  </si>
  <si>
    <t>Photoperiod, Irradiance, and Temperature Affect Echinopsis 'Rose Quartz' Flowering</t>
  </si>
  <si>
    <t>HORTSCIENCE</t>
  </si>
  <si>
    <t>Photoperiod, irradiance, cool temperature (5 degrees C), and benzyladenine (BA) application effects on Echinopsis 'Rose Quartz' flowering were examined. Plants were placed in a 5 degrees C greenhouse under natural daylight (DL) for 0, 4, 8, or 12 weeks, then moved to a 22/18 degrees C (day/night temperature) greenhouse under short days (SD, 8-hour DL) plus 0, 25, 45, or 75 mu mol.m(-2).s(-1) supplemental lighting (0800-1600 HR; 8-hour photoperiod), long days (LD) delivered with DL plus night-interruption lighting (NI) (2200-0200 HR), or DL plus 25, 45, or 75 mu mol.m(-2).s(-1) supplemental lighting (0800-0200 HR) for 6 weeks. Plants were then grown under DL only. Percent flowering plants increased as irradiance increased from 0-25 to +75 mmol.m(-2).s(-1) on uncooled plants, from 0% to 100% as 5 degrees C exposure increased from 0 to 8 weeks under subsequent SD and from 25% to 100% as 5 degrees C exposure increased from 0 to 4 weeks under subsequent LD. As 5 degrees C exposure duration increased from 0 to 12 weeks (SD-grown) and from0 to 8 weeks (LD-grown), flower number increased from 0 to 11 and from 5 to 21 flowers per plant across irradiance treatments, respectively. Total production time ranged from 123 to 147 days on plants cooled from 8 to 12 weeks (SD-grown) and from 52 to 94 days on plants cooled for 0-4 weeks to 119-153 days on plants cooled for 8-12 weeks (LD-grown). Flower life varied from 1 to 3 days. BA spray application (10-40 mg.L-1) once or twice after a 12-week 5 degrees C exposure reduced flower number. Flower development was not photoperiodic. High flower number (17-21 flowers/plant) and short production time (including cooling time, 120-122 days) occurred when plants were grown at 5 degrees C for 8 weeks, then grown under LD + 45-75 mu mol.m(-2).s(-1) for 6 weeks (16 hours; 10.9-12.8 mol.m(-2).d(-1)) at a 22/18 degrees C day/night temperature. Taken together, Echinopsis 'Rose Quartz' exhibited a facultative cool temperature and facultative LD requirement for flowering.</t>
  </si>
  <si>
    <t>10.21273/HORTSCI10387-16</t>
  </si>
  <si>
    <t>ERWIN, JE; HEINS, RD; FAUST, JE</t>
  </si>
  <si>
    <t>THERMOMORPHOGENIC AND PHOTOPERIODIC RESPONSES OF NEPHROLEPIS-EXALTATA DALLAS JEWEL</t>
  </si>
  <si>
    <t>Nephrolepis exaltata (L.) Schott 'Dallas Jewel' plants were grown for 92 days under 16 day/night temperature (DT/NT) regimes and two photoperiods for a total of 32 environments. Temperatures ranged from 15 to 30 +/- 1.5C. Photoperiod was either 9 hours (short days) or 9 hours plus a 4-hour night interruption (long days) using incandescent lamps. Photoperiod had no significant effect on either morphology or development rate. Frond length and leaflet count per frond were highly correlated with the average daily temperature (ADT). Frond length increased from 9.3 to 21.9 cm and leaflet count increased from 21 to 42 leaflets per frond as ADT increased from 15 to 30C. Stolon count and frond orientation were highly correlated with the weighted difference (WDIF) between DT and NT. The weighted difference between DT and NT was equal to: (DT x photoperiod) - (NT x scotoperiod). The scotoperiod was inclusive of the night interruption. Stolon count increased as the weighted NT increased relative to the weighted DT, i.e., as WDIF decreased. In contrast, frond angle relative to the soil surface, i.e., frond orientation, increased as WDIF increased. Frond unfolding rate and total plant dry weight increased as temperature increased to almost-equal-to 25C, then decreased.</t>
  </si>
  <si>
    <t>Esmaili, S; Salehi, H</t>
  </si>
  <si>
    <t>Effects of temperature and photoperiod on postponing bermudagrass (Cynodon dactylon [L.] Pers.) turf dormancy</t>
  </si>
  <si>
    <t>Growth chamber and field experiments were carried out to determine the effects of extended photoperiod under low and freezing temperatures on bermudagrass turf dormancy at Bajgah, in the southern part of Iran. The experiment in the growth chamber was conducted with four temperature regimes (15, 7.5, 0 and -7.5 degrees C) and three light durations (8,12 and 16 h) in a completely randomized design with four replications. The field study was conducted in two consecutive years (2008-2009) with three light durations (8, 12 and 16 h) in months with natural short day length and arranged in a randomized complete blocks design with three replications. Results in both experiments showed that decreasing temperature and photoperiod decreased verdure fresh and dry weight, shoot height, tiller density, leaf area and chlorophyll and relative water contents (RWC). However, rooting depth and fresh weight of roots increased in the growth chamber. Decreasing the temperature and light duration increased electrolyte leakage and proline content. Reducing sugars increased with decreasing temperature and declined with lowering light duration in both shoots and roots. Starch content of both shoots and roots showed an adverse trend compared to reducing sugars; starch content increased in both shoots and roots in all treatments by shortening the photoperiod. Practically, the problem of bermudagrass turfs dormancy could be solved via increasing the photoperiod in months with short day lengths. This treatment would be efficient and useful for turfgrass managers to apply in landscapes and stadiums. (C) 2012 Elsevier GmbH. All rights reserved.</t>
  </si>
  <si>
    <t>10.1016/j.jplph.2012.01.022</t>
  </si>
  <si>
    <t>Estiarte, M; Penuelas, J</t>
  </si>
  <si>
    <t>Alteration of the phenology of leaf senescence and fall in winter deciduous species by climate change: effects on nutrient proficiency</t>
  </si>
  <si>
    <t>Leaf senescence in winter deciduous species signals the transition from the active to the dormant stage. The purpose of leaf senescence is the recovery of nutrients before the leaves fall. Photoperiod and temperature are the main cues controlling leaf senescence in winter deciduous species, with water stress imposing an additional influence. Photoperiod exerts a strict control on leaf senescence at latitudes where winters are severe and temperature gains importance in the regulation as winters become less severe. On average, climatic warming will delay and drought will advance leaf senescence, but at varying degrees depending on the species. Warming and drought thus have opposite effects on the phenology of leaf senescence, and the impact of climate change will therefore depend on the relative importance of each factor in specific regions. Warming is not expected to have a strong impact on nutrient proficiency although a slower speed of leaf senescence induced by warming could facilitate a more efficient nutrient resorption. Nutrient resorption is less efficient when the leaves senesce prematurely as a consequence of water stress. The overall effects of climate change on nutrient resorption will depend on the contrasting effects of warming and drought. Changes in nutrient resorption and proficiency will impact production in the following year, at least in early spring, because the construction of new foliage relies almost exclusively on nutrients resorbed from foliage during the preceding leaf fall. Changes in the phenology of leaf senescence will thus impact carbon uptake, but also ecosystem nutrient cycling, especially if the changes are consequence of water stress.</t>
  </si>
  <si>
    <t>10.1111/gcb.12804</t>
  </si>
  <si>
    <t>Evans, LM; Kaluthota, S; Pearce, DW; Allan, GJ; Floate, K; Rood, SB; Whitham, TG</t>
  </si>
  <si>
    <t>Bud phenology and growth are subject to divergent selection across a latitudinal gradient in Populus angustifolia and impact adaptation across the distributional range and associated arthropods</t>
  </si>
  <si>
    <t>Temperate forest tree species that span large geographical areas and climatic gradients often have high levels of genetic variation. Such species are ideal for testing how neutral demographic factors and climate-driven selection structure genetic variation within species, and how this genetic variation can affect ecological communities. Here, we quantified genetic variation in vegetative phenology and growth traits in narrowleaf cottonwood, Populus angustifolia, using three common gardens planted with genotypes originating from source populations spanning the species' range along the Rocky Mountains of North America (ca. 1700 km). We present three main findings. First, we found strong evidence of divergent selection (Q(ST) &gt; F-ST) on fall phenology (bud set) with adaptive consequences for frost avoidance. We also found evidence for selection on bud flush duration, tree height, and basal diameter, resulting in population differentiation. Second, we found strong associations with climate variables that were strongly correlated with latitude of origin. More strongly differentiated traits also showed stronger climate correlations, which emphasizes the role that climate has played in divergent selection throughout the range. We found population 9 garden interaction effects; for some traits, this accounted for more of the variance than either factor alone. Tree height was influenced by the difference in climate of the source and garden locations and declined with increasing transfer distance. Third, growth traits were correlated with dependent arthropod community diversity metrics. Synthesis. Overall, we conclude that climate has influenced genetic variation and structure in phenology and growth traits and leads to local adaptation in P. angustifolia, which can then impact dependent arthropod species. Importantly, relocation of genotypes far northward or southward often resulted in poor growth, likely due to a phenological mismatch with photoperiod, the proximate cue for fall growth cessation. Genotypes moved too far southward suffer from early growth cessation, whereas those moved too far northward are prone to fall frost and winter dieback. In the face of current and forecasted climate change, habitat restoration, forestry, and tree breeding efforts should utilize these findings to better match latitudinal and climatic source environments with management locations for optimal future outcomes.</t>
  </si>
  <si>
    <t>10.1002/ece3.2222</t>
  </si>
  <si>
    <t>Falcon, J; MolinaBorja, M; Collin, JP; Oaknin, S</t>
  </si>
  <si>
    <t>Age-related changes in 2-[I-125]-Iodomelatonin binding sites in the brain of sea breams (Sparus aurata, L)</t>
  </si>
  <si>
    <t>FISH PHYSIOLOGY AND BIOCHEMISTRY</t>
  </si>
  <si>
    <t>The pineal organ of fish, through its 24h rhythmic release of melatonin, acts as a transducer of the photoperiod, influencing different physiological functions (e.g., reproduction, growth). The target sites for melatonin are poorly known in fish, especially marine species. A radioligand study was undertaken using the gilthead sea bream (Sparus aurata) maintained under natural temperature and photoperiod (at 28 degrees N latitude). This species exhibits the property of changing sex during growth. Brains of one year-old males were collected at 16:00h and brains of three year-old females at 03:00, 10:00, 16:00 and 23:00h. Membrane homogenate receptor assays were run using 2-[(125)] iodomelatonin as a ligand. Binding sites were detected in brains of young and old fish. In the younger, they exhibited a B-max between 3.52 and 4.29 fmol mg protein(-1) and a K-D between 358-380 pmol l(-1). In the older fish, the K-D varied according to a daily pattern: values were three times higher at 03:00 and 10:00h (500-600 pmol l(-1)) than at 16:00 and 23:00h (150-300 pmol l(-1)). The number of sites also were higher at 03:00 and 10:00h (180-200 fmol mg protein(-1)) than at 16:00 and 23:00h (95-110 fmol mg protein(-1)). Melatonin and iodomelatonin displaced 2-[I-125]iodomelatonin binding in a dose dependent manner, the second being more potent than the first. Binding was also inhibited by GTP. The results provide the first evidence for the presence of membrane melatonin binding sites in the brain of an exclusively marine fish. They suggest that their number and affinity varies during growth and throughout a light/dark cycle. Future experiments will aim to precise the anatomical location and role of these binding sites.</t>
  </si>
  <si>
    <t xml:space="preserve">10.1007/BF01875583                                                              </t>
  </si>
  <si>
    <t>Falt-Nardmann, J; Klemola, T; Roth, M; Ruohomaki, K; Saikkonen, K</t>
  </si>
  <si>
    <t>Northern geometrid forest pests (Lepidoptera: Geometridae) hatch at lower temperatures than their southern conspecifics: Implications of climate change</t>
  </si>
  <si>
    <t>Climate change may facilitate shifts in the ranges and the spread of insect pests, but a warming climate may also affect herbivorous insects adversely if it disrupts the locally adapted synchrony between the phenology of insects and that of their host plant. The ability of a pest species to colonize new areas depends on its ability to adjust the timing of phenological events in its life cycle, particularly at high latitudes where there is marked seasonality in temperature and day length. Here we incubated eggs of three species of geometrid moth, Epirrita autumnata, Operophtera brumata and Erannis defoliaria from different geographical populations (E. autumnata and O. brumata from Northern Finland, E. autumnata and E. defoliaria from Southern Finland and all three species from Germany) in a climate chamber at a constant temperature to determine the relative importance of geographic origin in the timing of egg hatch measured in terms of cumulative temperature sums (degree days above 5 degrees C, DD5); i.e. the relative importance of local adaptation versus phenotypic plasticity in the timing of egg hatch. In all three species, eggs from northern populations required a significantly lower temperature sum for hatching than eggs from southern populations, but the differences between them in temperature sum requirements varied considerably among species, with the differences being largest for the earliest hatching and northernmost species, E. autumnata, and smallest for the southern, late-hatching E. defoliaria. In addition, the difference in hatch timing between the E. autumnata eggs from Southern Finland and Germany was many times greater than the difference between the two Finnish populations of E. autumnata, despite the fact that the geographical distances between these populations is similar. We discuss how these differences in hatching time may be explained by the differences in hatch-budburst synchrony and its importance for different moth species and populations. We also briefly reflect on the significance of photoperiod, which is not affected by climate change. It is a controller that works parallel or in addition to temperature sum both for egg hatch in moths and bud burst of their host plants.</t>
  </si>
  <si>
    <t>10.14411/eje.2016.043</t>
  </si>
  <si>
    <t>Falusi, M; Calamassi, R</t>
  </si>
  <si>
    <t>Geographic variation and bud dormancy in beech seedlings (Fagus sylvatica L)</t>
  </si>
  <si>
    <t>ANNALES DES SCIENCES FORESTIERES</t>
  </si>
  <si>
    <t>Italian populations of beech, originating from zones of similar altitudes but different latitudes (38 degrees 16'-43 degrees 49'N), were studied. The seedlings, 1 and 2 years old, were grown in Florence (43 degrees 45') under natural conditions or in climate-controlled chambers with short (SD) or long day (LD) after having been exposed, or not, to winter chilling (CH and NCH, respectively). Differences observed in precociousness of sprouting, thermal time, growth in length and duration of growing season all indicate a variation among the populations tied to the latitude of their zones of origin. Winter chilling was demonstrated to be the principal factor in the removal of dormancy in all the populations studied. In the northernmost populations a significant effect on sprouting was attributable also to photoperiodic regime. The interaction chilling x long day indicates that LD is able to partially substitute winter chilling and that once the need for removal of dormancy has been satisfied, temperature is presumably the principal environmental factor that controls sprouting.</t>
  </si>
  <si>
    <t>10.1051/forest:19960505</t>
  </si>
  <si>
    <t>Fanjul-Moles, ML; Duran-Lizarraga, E; Gonsebatt, ME; Prieto-Sagredo, J</t>
  </si>
  <si>
    <t>The effect of photoperiod and light irradiance on the antioxidant circadian system of two species of crayfish from different latitudes: Procambarus clarkii and a P-digueti</t>
  </si>
  <si>
    <t>This work was carried out to study the antioxidant circadian system of two species of crayfish of different latitude origin. We investigated (1) whether both species possess glutathione circadian rhythms and (2) whether both species' rhythms differ in their ability to synchronize to 24 h cycles. Two batches of Procambarus clarkii and P. digueti were kept in (1) light-dark (LD) 12:12 low irradiance (LI) cycles and then exposed to (2) 72 h of complete darkness, (3) LD 12:12 high irradiance (111), (4) LD 20:4 LI and (5) LD 20:4 HI for 2 weeks. The midgut and hemolymph were sampled and reduced and oxidized glutathione as well as glutathione reductase and glutathione peroxidase were assayed. Cosinor and analysis of variance revealed differences between both species. Procambarus clarkii robust antioxidant circadian rhythms are able to entrain to all conditions resetting to lights on or off. However, the P. digueti weak circadian glutathione system did not entrain to the LD cycles, showing a random distribution of phases. In this species, LD 12:12 and 20:4 HI evidenced significant daily rhythms indicating a damped circadian antioxidative system that is enhanced by the effect of light. This suggests that each species' photoperiodic history determines the adaptive abilities of the circadian antioxidative mechanisms.</t>
  </si>
  <si>
    <t>Fantinou, AA; Perdikis, DC; Zota, KF</t>
  </si>
  <si>
    <t>Reproductive responses to photoperiod and temperature by diapausing and nondiapausing populations of Sesamia nonagrioides Lef. (Lepidoptera-Noctuidae)</t>
  </si>
  <si>
    <t>The influence of long- and short-day cycles on ovipostion and egg hatch of the corn stalk borer, Sesamia nonagrioides were investigated at a range of temperatures. Oviposition was suppressed when insects are exposed to long days through their immature stages and then transferred to short days after mating. Moreover, mean oviposition and egg hatch increased from 15 to 27.5 degreesC, whereas oviposition declined significantly at 30 degreesC at both photoperiodic regimes. Females derived from a diapausing population exposed to long days after mating showed a significantly higher egg production compared to females derived from a nondiapausing population. However, when females from a diapausing population were left to oviposit under short days, fewer eggs were produced compared to those exposed to long days after mating. Thus, photoperiod appears to affect reproductive traits of this species in a quantitative manner. Larval diapause duration is positively correlated with fecundity of the adults. There is also a positive correlation between pupal weight of individuals derived from a diapausing population and the postdiapause fecundity of adults.</t>
  </si>
  <si>
    <t>10.1111/j.1365-3032.2004.00381.x</t>
  </si>
  <si>
    <t>Faria-Correa, M; Balbueno, RA; Vieira, EM; de Freitas, TRO</t>
  </si>
  <si>
    <t>Activity, habitat use, density, and reproductive biology of the crab-eating fox (Cerdocyon thous) and comparison with the pampas fox (Lycalopex gymnocercus) in a Restinga area in the southern Brazilian Atlantic Forest</t>
  </si>
  <si>
    <t>MAMMALIAN BIOLOGY</t>
  </si>
  <si>
    <t>The ecology and reproductive biology of the crab-eating fox (Cerdocyon thous) and the pampas fox (Lycalopex gymnocercus) were studied in Itapua State Park, an Atlantic Forest fragment. In this study we describe their activity patterns (diet, lunar, and seasonal), reproductive period, density, spatial distribution, and habitat overlap. The crab-eating fox was more abundant than the pampas fox, occurring in all types of habitats and overlapping with the pampas fox only in the southern portion of the study area, covered by open vegetation. Both canid species presented nocturnal habits and C. thous showed no significant differences in activity among lunar phases or else year season. The density of C. thous was estimated to be 0.78 ind/km(2). The crab-eating fox reproduced once a year, generating pups during spring (October to December). In comparison with C thous populations from lower-latitude regions the relatively low density and one reproductive event per year that we observed are probably related to a colder climate, shorter photoperiod, and shortage of food resources in the winter, characteristic of southern Brazil. (C) 2009 Deutsche Gesellschaft fur Saugetierkunde. Published by Elsevier GmbH. All rights reserved.</t>
  </si>
  <si>
    <t>10.1016/j.mambio.2008.12.005</t>
  </si>
  <si>
    <t>Farmer, AH; Wiens, JA</t>
  </si>
  <si>
    <t>Optimal migration schedules depend on the landscape and the physical environment: a dynamic modeling view</t>
  </si>
  <si>
    <t>We developed a dynamic state variable model of individual migrating shorebirds for use in testing hypotheses about spring migration strategies of the pectoral Sandpiper Calidris melanotos. We conducted model sensitivity analyses to determine how predicted migration schedules might vary with respect to the landscape and the physical environment. In landscapes with closely spaced, high-quality stopovers, female Pectoral Sandpipers can vary widely :in their migration schedules and still arrive on the breeding grounds early enough and with sufficient energy reserves to achieve maximum reproductive success. Such a population might appear quite variable, and show no stopover patterns, even if all individuals were making optimal decisions. Latitudinal gradients in temperature and photoperiod differentially affect a bird's energy budget as it moves northward in the spring. Stopovers at more northerly locations are associated with higher metabolic rates, lower food abundance in early spring, and longer days for feeding. The optimal migration schedule in these conditions can be quite different From that in a homogeneous environment, and patterns observed in the field can be misinterpreted if the environmental gradients are not considered. The landscape and the physical environment shape migration schedules and influence one's ability to interpret patterns observed at stopovers. Modeling these factors may lead to new insights about migration adaptations in heterogeneous environments.</t>
  </si>
  <si>
    <t>10.2307/3677159</t>
  </si>
  <si>
    <t>Farrell, H; Velo-Suarez, L; Reguera, B; Raine, R</t>
  </si>
  <si>
    <t>Phased cell division, specific division rates and other biological observations of Dinophysis populations in sub-surface layers off the south coast of Ireland</t>
  </si>
  <si>
    <t>DEEP-SEA RESEARCH PART II-TOPICAL STUDIES IN OCEANOGRAPHY</t>
  </si>
  <si>
    <t>The proportions of viable cells of Dinophysis spp. that were paired (dividing) and recently divided during a cell cycle were measured on populations of D. acuta and D. acuminata observed off the south coast of Ireland in July 2007 and July 2009. Both species exhibited phased cell division in 2009 with maximum frequency of division (f(max)) 2 h after sunrise. Different patterns of division (timing of f(max)) were shown by D. acuta in 2007, when the population aggregated in a thin layer was transported by a coastal jet flow. High resolution (decimetre-scale) profiles within the thin layer showed large differences in the vertical distribution of biological properties (feeding status, mortality). Values of the specific growth rate it were compared to estimates derived in similar fashion from observations on Dinophysis populations elsewhere. Different patterns exhibited by the same species in different regions may be attributed to adaptations to latitudinal differences (length of photoperiod). The question of whether phased cell division always occurs in Dinophysis populations, and the incorporation of the potential specific division rate into models of Dinophysis growth are discussed. Comprehensive field data sets demonstrate the impact of the results on the coherence of Dinophysis populations during their transport along the Irish coast in jet-like flows towards sites of intensive shellfish culture. (C) 2013 Elsevier Ltd. All rights reserved.</t>
  </si>
  <si>
    <t>10.1016/j.dsr2.2013.05.031</t>
  </si>
  <si>
    <t>Farswan, A; Negi, K; Chandola-Saklani, A</t>
  </si>
  <si>
    <t>Maximal changes in daily photoperiod around the vernal equinox wind the circannual clock in Spotted Munias at low and mid latitudes</t>
  </si>
  <si>
    <t>Fatet, A; Pellicer-Rubio, MT; Leboeuf, B</t>
  </si>
  <si>
    <t>Reproductive cycle of goats</t>
  </si>
  <si>
    <t>Goats are spontaneously ovulating, polyoestrous animals. Oestrous cycles in goats are reviewed in this paper with a view to clarifying interactions between cyclical changes in tissues, hormones and behaviour. Reproduction in goats is described as seasonal; the onset and length of the breeding season is dependent on various factors such as latitude, climate, breed, physiological stage, presence of the male, breeding system and specifically photoperiod. In temperate regions, reproduction in goats is described as seasonal with breeding period in the fall and winter and important differences in seasonality between breeds and locations. In tropical regions, goats are considered continuous breeders; however, restricted food availability often causes prolonged anoestrous and anovulatory periods and reduced fertility and prolificacy. Different strategies of breeding management have been developed to meet the supply needs and expectations of consumers, since both meat and milk industries are subjected to growing demands for year-round production. Hormonal treatments, to synchronize oestrus and ovulation in combination with artificial insemination (AI) or natural mating, allow out-of-season breeding and the grouping of the kidding period. Photoperiodic treatments coupled with buck effect now allow hormone-free synchronization of ovulation but fertility results after AI are still behind those of hormonal treatments. The latter techniques are still under study and will help meeting the emerging social demand of reducing the use of hormones for the management of breeding systems. (C) 2010 Elsevier B.V. All rights reserved.</t>
  </si>
  <si>
    <t>10.1016/j.anireprosci.2010.08.029</t>
  </si>
  <si>
    <t>Faure, S; Turner, AS; Gruszka, D; Christodoulou, V; Davis, SJ; von Korff, M; Laurie, DA</t>
  </si>
  <si>
    <t>Mutation at the circadian clock gene EARLY MATURITY 8 adapts domesticated barley (Hordeum vulgare) to short growing seasons</t>
  </si>
  <si>
    <t>The circadian clock is an autonomous oscillator that produces endogenous biological rhythms with a period of about 24 h. This clock allows organisms to coordinate their metabolism and development with predicted daily and seasonal changes of the environment. In plants, circadian rhythms contribute to both evolutionary fitness and agricultural productivity. Nevertheless, we show that commercial barley varieties bred for short growing seasons by use of early maturity 8 (eam8) mutations, also termed mat-a, are severely compromised in clock gene expression and clock outputs. We identified EAM8 as a barley ortholog of the Arabidopsis thaliana circadian clock regulator EARLY FLOWERING3 (ELF3) and demonstrate that eam8 accelerates the transition from vegetative to reproductive growth and inflorescence development. We propose that eam8 was selected as barley cultivation moved to high-latitude short-season environments in Europe because it allowed rapid flowering in genetic backgrounds that contained a previously selected late-flowering mutation of the photoperiod response gene Ppd-H1. We show that eam8 mutants have increased expression of the floral activator HvFT1, which is independent of allelic variation at Ppd-H1. The selection of independent eam8 mutations shows that this strategy facilitates short growth-season adaptation and expansion of the geographic range of barley, despite the pronounced clock defect.</t>
  </si>
  <si>
    <t>10.1073/pnas.1120496109</t>
  </si>
  <si>
    <t>Favarato, ES; Conceicao, LG</t>
  </si>
  <si>
    <t>Hair cycle in dogs with different hair types in a tropical region of Brazil</t>
  </si>
  <si>
    <t>VETERINARY DERMATOLOGY</t>
  </si>
  <si>
    <t>Hair cycle activity has been extensively studied in humans, sheep and laboratory animals, but there is a lack of information in dogs. Besides varying according to species, breed, sex and general health, hair growth is mainly affected by climatic variations. The aim of the study was to evaluate the follicle activity in three breeds of dogs with different hair types, in the city of Vicosa, Minas Gerais (latitude 20 degrees 45'S), Brazil. Twenty-one male dogs of boxer, labrador and schnauzer breeds were trichographically analysed monthly over 12 consecutive months. Hair percentage of telogen and anagen hairs at the different stages of the hair cycle in boxers and labradors was not significantly different, but both differed from the schnauzers. A significant correlation between hair follicle cycle and environmental temperature and photoperiod was noted in the boxers and labradors. In these breeds, a larger number of telogen hairs were observed during the hottest months of the year, and an increase in anagen hairs during the coldest months. The mean percentage of telogen hairs was 93, 90 and 55.3% for boxer, labrador and schnauzer, respectively.</t>
  </si>
  <si>
    <t>10.1111/j.1365-3164.2007.00642.x</t>
  </si>
  <si>
    <t>Faya, M; Carranza, A; Priotto, M; Abeya, M; Diaz, JD; Gobello, C</t>
  </si>
  <si>
    <t>Domestic queens under natural temperate photoperiod do not manifest seasonal anestrus</t>
  </si>
  <si>
    <t>Domestic cat seasonality between the tropics and the arctic zones is scarcely described and results are inconsistent. The aim of this study was to describe domestic feline seasonal patterns under a natural temperate photoperiod. A total of 372 estrous cycles were studied in 34 post pubertal cats during 900 days. The queens were housed in a cat colony (31 degrees 25' South Latitude, 64 degrees 11' West Longitude), acclimated under natural photoperiod and daily observed for reproductive behavior. Vaginal cytology was conducted three times a week. For each cat the number of estrous cycles and days in estrus per month for each year were recorded. The months of the year were grouped in four periods of 3 months each according to day length and photoperiod. Comparisons of estrous days among periods were performed by ANOVA for repeated measures. All the cats had estrous cycles throughout the year without intervals of anestrus. Mean number of estrous days differed among the periods (P &lt; 0.01), those of long day length and ascending photoperiod being greater (12.5 +/- 0.6) to those of descending photoperiod either with long (8.9 +/- 0.7) or short (9.3 +/- 0.7) days. When the two periods with ascending day lengths were merged and compared to the two periods with descending day lengths merged, the number of estrous days were greater when day length ascended (P &lt; 0.01). Nearly 60% of the estrous cycles occurred during the periods of ascending day length. It is concluded, that domestic cats under natural temperate photoperiod have estrous cycles throughout the year showing peak activity the months with increasing photoperiod. (C) 2011 Elsevier B.V. All rights reserved.</t>
  </si>
  <si>
    <t>10.1016/j.anireprosci.2011.10.007</t>
  </si>
  <si>
    <t>Fehling, J; Davidson, K; Bates, SS</t>
  </si>
  <si>
    <t>Growth dynamics of non-toxic Pseudo-nitzschia delicatissima and toxic P. seriata (Bacillariophyceae) under simulated spring and summer photoperiods</t>
  </si>
  <si>
    <t>HARMFUL ALGAE</t>
  </si>
  <si>
    <t>Marine planktonic diatoms of the genus Pseudo-nitzschia Peragallo have been responsible for amnesic shellfish poisoning (ASP) events worldwide through the production of the neurotoxin domoic acid (DA). The appearance and toxicity of Pseudonitzschia species is variable throughout the year and potentially linked to changes in environmental parameters; many ASP events occur in relatively high latitudes where day length is particularly variable with season. In UK waters, shellfish monitoring has prevented any impact on human health but has led to long-term closures of fisheries, with severe economic consequences. Laboratory experiments on two Pseudo-nitzschia species typically found in Scottish West Coast waters during spring (short photoperiod (SP)) and summer (long photoperiod (LP)) conditions were conducted to determine the influence of photoperiod on their growth and toxicity. Results indicated that non-toxic P. delicatissima (Cleve) Heiden achieved a greater cell density under SP (9-h light: 15-h dark (L:D) cycle). For toxin-producing P. seriata (Cleve) H. Peragallo, a LP (18-h L:6-h D cycle) resulted in an enhanced growth rate, cell yield and total toxin production, but it decreased the toxin production per cell. A better understanding of the response of Pseudo-nitzschia species to photoperiod and other foreseeable environmental variables may help predict the appearance of toxic strains. (c) 2004 Elsevier B.V. All rights reserved.</t>
  </si>
  <si>
    <t>10.1016/j.hal.2004.11.002</t>
  </si>
  <si>
    <t>FEIL, B; THIRAPORN, R; GEISLER, G; STAMP, P</t>
  </si>
  <si>
    <t>YIELD, DEVELOPMENT AND NUTRIENT EFFICIENCY OF TEMPERATE AND TROPICAL MAIZE GERMPLASM IN THE TROPICAL LOWLANDS .1. YIELD AND DEVELOPMENT</t>
  </si>
  <si>
    <t>MAYDICA</t>
  </si>
  <si>
    <t>Seven tropical open pollinated cultivars, five tropical hybrids and six European hybrids were grown in the tropical lowlands of Thailand (Farm Suwan, latitude 14.5-degrees N, altitude 360 m a.s.l.) during a rainy and a dry season. High latitude germplasm was compared with tropical germplasm in order to evaluate (1) the yielding ability during contrasting cropping seasons and (2) the stability of phenological, morphological and physiological characteristics under unusual photoperiodical and temperature conditions. All European hybrids failed completely during the rainy season in spite of fungicide treatments. During the dry season with irrigation, however, they achieved about 85% of the grain yield of the tropical cultivars. Tropical hybrids outyielded open pollinated cultivars by 10%. The grain yield production per day was almost equal for tropical and European hybrids but significantly lower for tropical open pollinated cultivars. The European hybrids had high harvest indices (about 50%) but low above-ground biomasses. They were short-stemmed, formed only few leaves and reached silking and maturity early. Ranking in yield, biomass and harvest index within the set of European hybrids was surprisingly stable over a wide range of climates. Our results show that the introduction of European hybrids or, as a future step, of derived cultivars resistent to downy mildew to the tropics, may be beneficial for making use of short growing seasons.</t>
  </si>
  <si>
    <t>Feng, HQ; Chen, PY; Li, GP; Qiu, F; Guo, XR</t>
  </si>
  <si>
    <t>Diapause Induction in Apolygus lucorum and Adelphocoris suturalis (Hemiptera: Miridae) in Northern China</t>
  </si>
  <si>
    <t>With widespread planting of Bt cotton and an associated reduction in the use of broad-spectrum insecticides, the mirid bugs Apolygus lucorum(Meyer-Dur) and Adelphocoris suturalis Jakovlev (Hemiptera: Miridae) become major pests of cotton in northern China in recent years. Both species overwinter as diapausing eggs that may enhance ability to survive the cold winter. The effects of photoperiod and temperature on diapause induction in A. lucorum and A. suturalis were investigated under laboratory conditions. Egg diapause was induced primarily by short photoperiod. Temperatures ranging between 17 and 26 degrees C had little effect on diapause induction for both species. The impact of photoperiod (x) on diapause incidence (y) was described with modified Michaelis-Menten models y = 1.1(14 - x)/(14.82 - x) for A. lucorum and y = 1.07(14 - x)/(14.79 - x) for A. suturalis. The critical photoperiod for diapause induction in the first instars of parental A. lucorum and A. suturalis calculated from the models above was almost identical, at 13.3 h (13 h, 18 min) in a 24-h cycle. The parental nymphal stage was sensitive to short photoperiod for diapause induction in both species, with the first-instar nymphs the most sensitive. The sensitivity to short photoperiod decreased gradually as the A. suturalis nymphs developed, whereas the sensitivity dropped sharply at the second instar of A. lucorum. The adults of both species exhibited little sensitivity to photoperiod for diapause induction.</t>
  </si>
  <si>
    <t>10.1603/EN12099</t>
  </si>
  <si>
    <t>Fennell, A; Wake, C; Molitor, P</t>
  </si>
  <si>
    <t>Use of H-1-NMR to determine grape bud water state during the photoperiodic induction of dormancy</t>
  </si>
  <si>
    <t>Nuclear magnetic resonance longitudinal (T-1) and transverse (T-2) times were used to monitor changes in bud water state during the photoperiodic induction of dormancy in grape (Vitis riparia Michx.). Short day (SD) treatments were used to promote a rapid onset of bud dormancy, and long day (LD) treatments were used to prevent the onset of dormancy. Water content (WC) and the slate of bud water were monitored after 2, 4, and 6 weeks of LD or SD treatment in three bud developmental stages, There,vas no difference in WC ill the SD and LD treatments after 2 weeks. WC decreased in LD and SD buds of all stages during the 6 weeks or treatments, but there was a greater decrease in WC in SD treatments, The stale of bud water changed during the SD treatments, shown in changes in T-1 and T-2 relaxation times. The SD T-1 relaxation times were shorter than the LD T-1 values at all measurement times. The SD T-2 times were shorter than the LD T-2 values in the 4- and 6-week treatment only, Tissue age was an element in lowering the T-1 and T-2 times but not the primary factor, a comparison between the bud dormancy response in the SD and LD treatments and the relaxation times showed that the shorter relaxation times indicate a restriction of motional freedom. The short relaxation times of the SD treatment correlated,vith the onset of dormancy. When dormancy is fully induced, T-2 times correlated better with dormancy than T-1 times.</t>
  </si>
  <si>
    <t>Ferguson, JC; Moyer, MM; Mills, LJ; Hoogenboom, G; Keller, M</t>
  </si>
  <si>
    <t>Modeling Dormant Bud Cold Hardiness and Budbreak in Twenty-Three Vitis Genotypes Reveals Variation by Region of Origin</t>
  </si>
  <si>
    <t>Cold injury is a key environmental challenge in many grape-producing regions, especially those at high latitudes. Although grapevines acclimate to cold temperatures in fall and deacclimate when warm temperatures return in spring, cold hardiness varies with species, cultivar, phenology, ambient weather, photoperiod, and plant organ, which hampers implementation of effective mitigation practices. Using long-term data sets of lethal temperatures and spring phenology for primary buds of Vitis vinifera and Vitis labruscana, we parameterized and evaluated a discrete-dynamic model that simulates cold hardiness from early fall through budbreak of 23 genotypes. The model uses mean daily temperature as the sole input variable to drive daily changes in hardiness. Genotype-specific parameters, such as initial and maximum hardiness, temperature thresholds, acclimation and deacclimation rates, and chilling and heating requirements, were optimized through an iterative process. The model predicted cold hardiness with 0.89 &lt;= r(2) &lt;= 0.99, depending on genotype. Because it simulates hardiness at budbreak, the model can also be used to predict the time of budbreak. Optimized model parameters revealed a north/inland-south/coastal gradient for genotype origin in terms of initial and maximum cold hardiness, and time of budbreak. Budbreak occurred earlier in hardier genotypes, consistent with more rapid deacclimation of genotypes originating from colder climates, paradoxically making these genotypes more vulnerable to spring frost in warmer environments. The current model of grapevine bud cold hardiness has uses in both climate modeling and risk assessment.</t>
  </si>
  <si>
    <t>10.5344/ajev.2013.13098</t>
  </si>
  <si>
    <t>Ferguson, ME; Robertson, LD</t>
  </si>
  <si>
    <t>Morphological and phenological variation in the wild relatives of lentil</t>
  </si>
  <si>
    <t>GENETIC RESOURCES AND CROP EVOLUTION</t>
  </si>
  <si>
    <t>Wild lentils are a potentially important source of genetic variation for the improvement of the cultivated lentil. A lack of evaluation data for characters of economic importance is one constraint to their use in breeding programmes. Here, variation in selected phenological and agro-morphological characters in 310 accessions of wild lentils is reported. This includes 153 accessions of Lens culinaris subsp. orientalis, 33 accessions of L. odemensis, 32 accessions of L. nigricans, 90 accessions of L. ervoides and 2 accessions oft. lamottei. Certain L, culinaris subsp. orientalis accessions had substantially more leaves per plant, peduncles per plant, pods per plant and seeds per plant, and greater leaf area than two cultivated lentil checks. The total biomass obtained from the best L. culinaris subsp. orientalis accessions was comparable with the checks. The harvest index of one check was comparable with that of the two best L. culinaris subsp. orientalis accessions. Of the wild taxa, the L. lamottei had the highest average 100-seed weight. Broad-sense heritabilities were calculated and found to be high for days to average flowering and days to average podding. Significant correlations exist between quantitative characters and latitude of origin. Phenological adaptation, through sensitivity to photoperiod, temperature or both, appear to be a major evolutionary force in wild lentils. Variation is mapped according to geographical origin of accessions in order to identify geographical patterns or dines of variation. Accessions oft. culinaris subsp. orientalis from Uzbekistan, Turkmenistan and Tajikistan had among the largest biomass, the most peduncles per plant and many pods and seeds per plant. One-hundred seed weight, however, did not decline as expected with increased seed number.</t>
  </si>
  <si>
    <t xml:space="preserve">10.1023/A:1008645029658                                                         </t>
  </si>
  <si>
    <t>Fernandez, A; Schutzki, RE; Hancock, JF</t>
  </si>
  <si>
    <t>Isozyme and morphological variation in a Cornus florida L provenance plantation representing geographically diverse populations</t>
  </si>
  <si>
    <t>Starch gel electrophoresis and principal component (PC) analysis were used to determine the levels of genetic variation and the relationship between morphology and geographic origin for Cornus florida (flowering dogwood) populations in a Michigan provenance plantation. The populations are representative of the species' geographic distribution, ranging from Texas to Georgia and north to Connecticut and Michigan. Allelic variation at 11 loci encoded by 5 enzymes was very low in comparison to other plant species. On average, populations displayed 1.16 alleles per locus, 9.89% of loci polymorphic, with an observed heterozygosity value of 0.048. Genetic identify values ranged from 0.961 to 1.00 and displayed no relationship with geographic origin, While the isozyme analysis revealed little genetic variation, the PC analysis revealed a considerable amount of morphological variation. Most variation (83.3%) in leaf and flower bud morphology was explained by three PCs. Leaf characters revealed no relationship with geographic origin, However, flower bud size and number of florets decreased with changes in latitude from northern, central, and southern populations, respectively, The relationship between flower bud size and latitude suggests an adaptive response to photoperiod throughout the species' geographic range.</t>
  </si>
  <si>
    <t>Ferrara, GO; Mosaad, MG; Mahalakshmi, V; Rajaram, S</t>
  </si>
  <si>
    <t>Photoperiod and vernalisation response of Mediterranean wheats, and implications for adaption (Reprinted from Wheat: Prospects for global improvement, 1998)</t>
  </si>
  <si>
    <t>EUPHYTICA</t>
  </si>
  <si>
    <t>Hexaploid wheat has the largest cultivated area among crop plants due to its adaptability to different agroclimatic regions. A large part of this adaptability depends upon the variation in vernalisation and photoperiod requirements. A better understanding of the genetic control of flowering in wheat, as expressed by vernalisation requirements and photoperiod response, will guide breeders in targeting crosses of different types and will also improve our understanding of regional adaptation requirements. Characterisation of large numbers of breeding lines for photoperiod and vernalisation response in wheat is needed to assign the lines to geographic areas of most probable adaptation. Simple screening methods to quantify the effects of these two factors and their interaction are needed to assist breeding progress. Twenty wheat lines were evaluated for response to photoperiod and vernalisation under two controlled environments and under high ambient air temperatures in field conditions. Vernalised and non vernalised seedlings were transplanted into pots and placed in three photoperiod (8, 12 and 16 h light) cabinets, in the greenhouse or in growth chambers. Days to anthesis decreased with increasing length of photoperiod. Vernalised plants flowered earlier than non vernalised plants. There was a significant correlation between days to anthesis in the greenhouse and the growth chamber (r = 0.88, P&lt;0.001). Length of basal vegetative period, effects of vernalisation, and photoperiod from the two screening techniques were positively correlated with each other. Growth habit score, vernalisation requirement and heading date in the field were highly correlated with the main effect of vernalisation in the two controlled environments. The results indicated that selection for vernalisation response in a large number of genotypes can be achieved under high ambient air temperatures in the field. The selected material can subsequently be screened for photoperiod response under greenhouse conditions. Using these techniques, 49 local and improved cultivars from the Mediterranean region in west Asia and north Africa (WANA), showing differences in response to photoperiod, vernalisation, and earliness independent of vernalisation and photoperiod, affecting time to anthesis, were identified. Most old local cultivars were sensitive to both photoperiod and vernalisation. All the improved genotypes were insensitive to photoperiod. Responses to vernalisation were generally small under short photoperiods, but were more pronounced in long photoperiod, particularly in winter and facultative types from northern latitudes. These results should help to explain the adaptability of cultivars based on photoperiod and vernalisation requirements and their interaction.</t>
  </si>
  <si>
    <t>10.1023/A:1018375616915</t>
  </si>
  <si>
    <t>Fielding, CA; Whittaker, JB; Butterfield, JEL; Coulson, JC</t>
  </si>
  <si>
    <t>Predicting responses to climate change: the effect of altitude and latitude on the phenology of the Spittlebug Neophilaenus lineatus</t>
  </si>
  <si>
    <t>1. The phenology of Neophilaenus lineatus (Homoptera: Cercopidae) was studied along altitudinal and latitudinal transects in the UK. The response of the life cycle to these existing temperature gradients has been used to predict the likely effects of future climatic warming. 2. The date of spring egg hatch varied by a maximum of 4 weeks across the altitudinal gradient (440 m) and by 2 weeks in different years of the study. Autumn and winter temperatures do not determine hatching date because the eggs are in diapause during this period. It is only when the eggs terminate diapause in early spring that temperature differences between years and altitudes (or as a result of climatic warming) start to affect the date of egg hatch. 3. The delayed egg hatching with increasing altitude meant that the start of nymphal development was later at higher altitudes, The development rate of nymphs at higher altitudes was not significantly different from that at lower altitudes because the altitudinal lag in temperature was partially compensated for by the more advanced state of the season. Annual differences in spring and summer temperatures resulted in variations in nymphal development rate between years, with a 1 degrees C temperature rise shortening nymphal development by 3.5 days. 4, The appearance of adults was delayed by 5.6 days for every 100 m increase in altitude, largely as a consequence of the later egg hatch at higher altitudes. The later appearance of the adults at higher altitudes and in colder years, reduces the length of the potential oviposition period as females are killed by autumn frosts. Climatic warming would expand the length of the oviposition period and thus increase the upper altitude limits of N. lineatus. 5. A 4.5 degrees latitude difference within the UK appeared to have little effect on the timing of development in N. lineatus, possibly as a result of a geographical dine in temperature or photoperiod response. 6. Annual insects, such as N. lineatus, are likely to show a relatively small geographical displacement as a consequence of climatic warming. This is because of the temperature mitigating responses of diapause and the relative stability of the length of the development period over wide altitudinal and latitudinal ranges.</t>
  </si>
  <si>
    <t>10.1046/j.1365-2435.1999.00009.x</t>
  </si>
  <si>
    <t>Fietz, CR; Rangel, MAS</t>
  </si>
  <si>
    <t>SOYBEAN SOWING TIME FOR THE REGION OF DOURADOS, MS, BRAZIL BASED ON WATER DEFICIT AND PHOTOPERIOD</t>
  </si>
  <si>
    <t>ENGENHARIA AGRICOLA</t>
  </si>
  <si>
    <t>The aim of this work was to evaluate the influence of water deficit and photoperiod on the development and in the grain yield of soybean, at three sowing times (October 15th, November 15th and December 15th) in Dourados, Mato Grosso do Sul State, Brazil. The work was based on meteorological data of 20 years. The soybean water deficiency was calculated through a daily sequential water balance. The photoperiod was determined through the latitude and the date. The water deficit decreased with the sowing time delay. Based on water deficit and photoperiod, the soybean sowing time in Dourados should be in November.</t>
  </si>
  <si>
    <t>10.1590/S0100-69162008000400006</t>
  </si>
  <si>
    <t>Fimmuro, K; Sakurai, T; Nakaol, S</t>
  </si>
  <si>
    <t>Geographic Variation in Diapause Induction and Pre-oviposition Period of Adult Females in Haplothrips brevitubus (Thysanoptera: Phlaeothripinae)</t>
  </si>
  <si>
    <t>JAPANESE JOURNAL OF APPLIED ENTOMOLOGY AND ZOOLOGY</t>
  </si>
  <si>
    <t>The predatory thrips Haplothrips brevitubus (Karny) is expected to be used as a biological control agent against pest thrips in greenhouses. To clarify the effect of photoperiod on induction of reproductive diapause in this species and its geographic variation, females from Iwate (39.5 degrees N), Kyoto (35.5 degrees N), and Kagoshima (31.5 degrees N) populations were reared under six different photoperiodic conditions at 20 degrees C. Females reared under a long-day condition (16L8D) initiated oviposition within 15 days after adult emergence, while those reared under short-day conditions entered reproductive diapause. The critical day-length for induction of the diapause was about 15 hours in the Iwate population, between 14 and 15 hours in the Kyoto population, and between 12 and 13 hours in Kagoshima population. Although the maximum percentage of diapausing females below the critical day-length was more than 90% in Iwate and Kyoto populations, it was less than 50% in the Kagoshima population. Variation in photoperiodic response curves for diapause induction among several bloods within the Kagoshima population was larger than that in Iwate and Kyoto populations. Moreover, mean pre-oviposition period of females entering diapause in the Kagoshima population was shorter than that in Iwate and Kyoto populations. The critical day-lengths for diapause induction in reciprocal crosses between Kyoto and Kagoshima populations were between 13 and 14 hours, and the incidence of diapause in the crosses was higher than that of the Kagoshima population under a short-day length (&lt;14L)</t>
  </si>
  <si>
    <t>10.1303/jjaez.2014.47</t>
  </si>
  <si>
    <t>Finne, MA; Rognli, OA; Schjelderup, I</t>
  </si>
  <si>
    <t>Genetic variation in a Norwegian germplasm collection of white clover (Trifolium repens L.)-1. Population differences in agronomic characteristics</t>
  </si>
  <si>
    <t>Genetic variation and genotype x environment interactions for important agronomic characters were estimated for eleven Norwegian populations of white clover ( Trifolium repens L.), originating from between 58 degrees 52'N and 69 degrees 30'N latitude, and from altitudes of 10 to 450 m a.s.l. The populations were evaluated in monoculture clonal field plots for two years at two locations in Norway. The medium-leaved Danish cultivar Milkanova was also included in the experiment as a standard market cultivar. Considerable variation between populations was observed for winter survival, spring growth, morphological characteristics, dry matter yield, general performance, earliness and seed yield. Winter survival, measured as plant cover after two years, was significantly different at the two locations. All the populations had sufficient winter survival at the southern, continental highland site (61 degrees 07'N). At the northern coastal location (69 degrees 30'N), where the winter climate is unstable with physical stresses such as frost, ice-encasement and water-logging frequently occurring, only the northernmost, coastal populations showed sufficient winter survival. Highly significant interactions were found between populations and locations, and between populations and years for all characters measured at both locations and in both years, respectively. Interaction effects between populations, locations and years were significant only for leaflet length. The largest leaf lamina's were observed in the most southern populations. However, genotypes possessing relatively long leaflets were also found in the northernmost populations, although at low frequencies. In general, the populations originating from the northernmost locations had lower biomass production, and were smaller-leaved, more prostrate and exhibited shorter internodes and stolons compared to the populations from South and Middle Norway. These populations also initiated inflorescences earliest, and were among the lowest seed yielding populations. Otherwise, no clear clinal variation in growth characteristics was observed which could be related to the latitude or altitude of origin of the populations.</t>
  </si>
  <si>
    <t>Fischer, RA</t>
  </si>
  <si>
    <t>The effect of duration of the vegetative phase in irrigated semi-dwarf spring wheat on phenology, growth and potential yield across sowing dates at low latitude</t>
  </si>
  <si>
    <t>In order to study the effect of duration of the vegetative period (sowing to floral initiation) on potential yield, sister spring wheat semi-dwarf cultivars, Yecora and Cajeme, the latter having an extra vernalization sensitive allele (Vrn-A1v) and a photoperiod sensitive one (Ppd-D1b), were grown at 4-5 sowing dates over 5 years under irrigation and high fertility in northwest Mexico (latitude 27 degrees N). In the earliest sowings (late Oct-early Nov) Cajeme had a 20 day longer vegetative period; this delay decreased steadily to 8 days in the latest sowings (mid-late January); anthesis date for Cajeme was, respectively, 17 and 6 days later. Relationships to minimum temperature levels in the vegetative phase strongly suggest that this sowing date by cultivar interaction arises largely because of the difference in vernalization alleles in an environment where there is limited vernalizing cold. Cajeme produced a greater maximum number of shoots, more spikelet nodes per spike, greater green area index, and greater above ground dry matter at anthesis and at physiological maturity. However Cajeme yielded no more than Yecora, even when yield was plotted against anthesis date, tending to have fewer grains/m(2). A similar conclusion was reached when grains/m(2) were related to preanthesis photothermal quotient, and grain weight to grain filling mean temperature: both cultivars responded similarly although Cajeme had slightly fewer grains/m(2) and heavier kernels, thus weather around flowering dominated determination of these yield components. Some other yield components were also slightly, but significantly, affected by cultivar in a manner independent of flowering date and weather. Thus Cajeme had a significantly higher spike dry matter at anthesis and a significantly lower fruiting efficiency of Cajeme (73.8 versus 84.2 grains/g spike dry matter). It is suggested that the latter was a consequence of the longer vegetative period leading to greater tillering, poorer tiller survival and a more competitive preanthesis canopy, causing poorer floret survival in grain-bearing spikes. The excessive tillering may have been exaggerated by supplying all nitrogen fertilizer at sowing. (C) 2016 Elsevier B.V. All rights reserved.</t>
  </si>
  <si>
    <t>10.1016/j.fcr.2016.06.019</t>
  </si>
  <si>
    <t>Fisher, DO; Dickman, CR; Jones, ME; Blomberg, SP</t>
  </si>
  <si>
    <t>Sperm competition drives the evolution of suicidal reproduction in mammals</t>
  </si>
  <si>
    <t>Suicidal reproduction (semelparity) has evolved in only four genera of mammals. In these insectivorous marsupials, all males die after mating, when failure of the corticosteroid feedback mechanism elevates stress hormone levels during the mating season and causes lethal immune system collapse (die-off). We quantitatively test and resolve the evolutionary causes of this surprising and extreme life history strategy. We show that as marsupial predators in Australia, South America, and Papua New Guinea diversified into higher latitudes, seasonal predictability in abundance of their arthropod prey increased in multiple habitats. More-predictable prey peaks were associated with shorter annual breeding seasons, consistent with the suggestion that females accrue fitness benefits by timing peak energy demands of reproduction to coincide with maximum food abundance. We demonstrate that short mating seasons intensified reproductive competition between males, increasing male energy investment in copulations and reducing male postmating survival. However, predictability of annual prey cycles alone does not explain suicidal reproduction, because unlike insect abundance, peak ovulation dates in semelparous species are often synchronized to the day among years, triggered by a species-specific rate of change of photoperiod. Among species with low postmating male survival, we show that those with suicidal reproduction have shorter mating seasons and larger testes relative to body size. This indicates that lethal effort is adaptive in males because females escalate sperm competition by further shortening and synchronizing the annual mating period and mating promiscuously. We conclude that precopulatory sexual selection by females favored the evolution of suicidal reproduction in mammals.</t>
  </si>
  <si>
    <t>10.1073/pnas.1310691110</t>
  </si>
  <si>
    <t>Fisher, JI; Richardson, AD; Mustard, JF</t>
  </si>
  <si>
    <t>Phenology model from surface meteorology does not capture satellite-based greenup estimations</t>
  </si>
  <si>
    <t>Seasonal temperature change in temperate forests is known to trigger the start of spring growth, and both interannual and spatial variations in spring onset have been tied to climatic variability. Satellite dates are increasingly being used in phenology studies, but to date that has been little effort to link remotely sensed phenology to surface climate records. In this research, we use a two-parameter spring warming phenology model to explore the relationship between climate and satellite-based phenology. We employ daily air temperature records between 2000 and 2005 for 171 National Oceanographic and Atmospheric Administration weather stations located throughout New England to construct spring warming models predicting the onset of spring, as defined by the date of half-maximum greenness (D-50) in deciduous forests as detected from Moderate Resolution Imaging Spectrometer. The best spring warming model starts accumulating temperatures after March 20th and when average daily temperatures exceed 5 degrees C. The accumulated heat sums [heating degree day (HDD)] required to reach D-50 range from 150 to 300 degree days over New England, with the highest requirements to the south and in coastal regions. We test the ability of the spring warming model to predict phenology against a null photoperiod model (average date of onset). The spring warming model offers little improvement on the null model when predicting D-50. Differences between the efficacies of the two models are expressed as the 'climate sensitivity ratio' (CSR), which displays coherent spatial patterns. Our results suggest that northern (beech-maple-birch) and central (oak-hickory) hardwood forests respond to climate differently, particularly with disparate requirements for the minimum temperature necessary to begin spring growth (3 and 6 degrees C, respectively). We conclude that spatial location and species composition are critical factors for predicting the phenological response to climate change: satellite observations cannot be linked directly to temperature variability if species or community compositions are unknown.</t>
  </si>
  <si>
    <t>10.1111/j.1365-2486.2006.01311.x</t>
  </si>
  <si>
    <t>Fitz, RC; Rodenbusch, CA; Dala-Corte, RB; Azevedo, MA</t>
  </si>
  <si>
    <t>Life history traits of Characidium pterostictum (Characiformes, Crenuchidae) along the longitudinal gradient of a Neotropical river in southern Brazil</t>
  </si>
  <si>
    <t>IHERINGIA SERIE ZOOLOGIA</t>
  </si>
  <si>
    <t>Life history traits of Characidium pterostictum Gomes, 1947 (Characiformes, Crenuchidae) from three different reaches of the upper Sinos river, southern Brazil, were described and comparatively analyzed according to the longitudinal gradient. For all reaches, results indicated a seasonal reproductive strategy with a higher intensity during warmer months of higher photoperiod (November to February). Only females were found in the upstream reach and they were more numerous than males in all the sampled reaches. Mean absolute fecundity ranged from 5,189 (+/- 2,131 SD) to 7,394 (+/- 3,807 SD), whereas mean relative fecundity (oocytes per mg of female total weight) ranged from 1.08 (+/- 0.40 SD) to 1.12 (+/- 0.29 SD). Oocyte development was characterized as synchronic in two groups, typical of total spawning. Longitudinal gradient comparison suggests that body size (standard length) of C. pterostictum individuals and sex ratio were the only characteristics that differed between sampled reaches. Larger individuals and thus females tended to be more frequently found in upstream reaches of the Sinos river, with a decrease in body size and in the proportional number of females towards downstream.</t>
  </si>
  <si>
    <t>10.1590/1678-4766e2017002</t>
  </si>
  <si>
    <t>Fjelldal, G; Hansen, TJ; Berg, AE</t>
  </si>
  <si>
    <t>A radiological study on the development of vertebral deformities in cultured Atlantic salmon (Salmo salar L.)</t>
  </si>
  <si>
    <t>This study investigated the development of skeletal deformities in individually tagged Atlantic salmon (n=805) from the parr stage (Sept 2001, 70 g mean +/- 34 g S.D.) until 10 month after transfer to seawater (Feb 2003, 3040 g mean +/- 1097 g S.D.). A subgroup of the total population (n=129) was radiographed as pair (Feb 2002) and again 10 months after transfer to seawater (Feb 2003). Eight percent of the males matured sexually during their first autumn in sea (jack), and were excluded from further analysis. Based on an external examination of each fish (n=773), 1.8% (n=14) developed skeletal deformities (0.1% operculum deformities (n=1), 0.4% jaw deformities (n=3), 1.3% vertebral deformities (n=10)) during the experiment. Based on evaluation of radiographs (n=129), the prevalence of vertebral deformities was 7.0% (n=9) at the parr stage, and 12.4% (n=16) 10 months after transfer to seawater. From radiographs, longitudinally compressed vertebral bodies without intervertebral spaces were classified as ankylosis and compression, longitudinally compressed vertebral bodies with intervertebral spaces were classified as compressions, and dislocated vertebral bodies with a normal morphology and without intervertebral spaces were classified as ankylosis and dislocation. Of the fish that developed deformities during the experiment, 8 had ankylosis and compressions, 7 had compressions and 1 had ankylosis and dislocation. Ankylosis and compression developed in the region between vertebrae number 1 and 16, whereas compressions developed in the region between vertebrae number 13 and 49. Most of the individuals with compression 10 months after transfer to seawater had normal vertebral columns as parr, whereas all individuals with compression and ankylosis 10 months after transfer to seawater had deformed vertebral columns as parr. (c) 2007 Elsevier B.V All rights reserved.</t>
  </si>
  <si>
    <t>10.1016/j.aquaculture.2007.07.009</t>
  </si>
  <si>
    <t>Fjelldal, PG; Lock, EJ; Grotmol, S; Totland, GK; Nordgarden, U; Flik, G; Hansen, T</t>
  </si>
  <si>
    <t>Impact of smolt production strategy on vertebral growth and mineralisation during smoltification and the early seawater phase in Atlantic salmon (Salmo salar, L.)</t>
  </si>
  <si>
    <t>This study investigates the effect of different smolt production strategies on vertebral morphology (radiology), composition (mineral content) and mechanical strength (load-deformation testing) in Atlantic salmon (Salmo salar). Rapid-growing underyearling (0+) smolt were compared with slower-growing yearling (1+) smolt and a reference group of wild smolt (w). The underyearling and yearling smolt were transferred to seawater in October 2002 and May 2003, respectively. The underyearling smolt were reared under continuous light and the yearling smolt under natural light during the first twelve weeks in seawater, at ambient temperatures. Thus, the underyearling smolt hit seawater at 13 degrees C and were reared at 10-13 degrees C during the early seawater phase, whereas the yearling smolt hit seawater at 7 degrees C and were reared at 7-10 degrees C during the early seawater phase. All groups displayed increased longitudinal growth (up to 9% increase in relative length) of the caudal vertebrae during parr-smolt transformation. However, at transfer to seawater, the underyearling smolt had significantly lower vertebral mineral content (0+44%, 1+47%, w 50%) and higher incidence of deformed vertebrae (0+1.5%, 1+0%, w 0%), and at twelve weeks after transfer to seawater significantly lower vertebral mineral content (0+ 36%, 1+41%, w 43%), yield-load (0+6492 g, 1+8797 g, w 9150 g) and stiffness (0+7578 g/mm, 1+15,161 g/mm, w 20,523 g/mm), and significantly higher incidence of deformed vertebrae (0+2.5%, 1+0.3%, w 0%). There was a significant correlation between the mineral content and mechanical properties of the vertebrae. The underyearling smolt had significantly elevated plasma concentrations of total Ca, and P and Ca2+ during the parr-smolt transformation and in the early seawater phase. The results show that underyearling smolt may have an increased risk of developing vertebral deformities. It is possible that this risk can be reduced by postponing the start of the short-day treatment. This will reduce the temperature during smoltification, the temperature and daylength during the early seawater phase, and increase the age at smoltification. (c) 2006 Elsevier B.V. All rights reserved.</t>
  </si>
  <si>
    <t>10.1016/j.aquaculture.2006.08.008</t>
  </si>
  <si>
    <t>Flenner, I; Richter, O; Suhling, F</t>
  </si>
  <si>
    <t>Rising temperature and development in dragonfly populations at different latitudes</t>
  </si>
  <si>
    <t>FRESHWATER BIOLOGY</t>
  </si>
  <si>
    <t>1. For modelling the future ecological responses to climate change, data on individual species and on variation within and between populations from different latitudes are required. 2. We examined life cycle regulation and growth responses to temperature in Mediterranean and temperate populations of a widespread European odonate, Orthetrum cancellatum. In an experiment, offspring from individual females from different parts of the range were kept separately to elucidate differences between families. 3. The experiment was run outdoors at 52 degrees N at a natural photoperiod for almost a year. We used four temperature regimes, ambient (i.e. following local air temperature) and ambient temperature increased by 2, 4 and 6 degrees C, to mimic future temperature rise. A mathematical model was used to categorise the type of seasonal regulation and estimate parameters of the temperature response curve. 4. Growth rate varied significantly with temperature sum, survival and geographic origin, as well as with family. Offspring of all females from the temperate part of the range had a life cycle with a 12 h day-length threshold necessary to induce diapause (i.e. diapause was induced once day length fell below 12 h). By contrast, Mediterranean families had a 10 h threshold or had an unregulated life cycle allowing winter growth. The temperature response did not significantly differ between populations, but varied between families with a greater variation in the optimum temperature for growth in the Mediterranean population. 5. The variation in seasonal regulation leads to a diversity in voltinism patterns within species, ranging from bivoltine to semivoltine along a latitudinal gradient. Given that the type of seasonal regulation is genetically fixed, rising temperatures will not allow faster than univoltine development in temperate populations. We discuss the consequences of our results in the light of rising temperature in central Europe.</t>
  </si>
  <si>
    <t>10.1111/j.1365-2427.2009.02289.x</t>
  </si>
  <si>
    <t>Flores, K; Luna, AA; Tapia, C; Rivera, JL; Vasquez, CG; Shimada, A</t>
  </si>
  <si>
    <t>Productive behaviour of red deer (Cervus elaphus) relocated to the Neotropical Realm</t>
  </si>
  <si>
    <t>NEW ZEALAND JOURNAL OF AGRICULTURAL RESEARCH</t>
  </si>
  <si>
    <t>In 1994, a herd of red deer (Cervus elaphus) was introduced to Mexico from New Zealand; animals were distributed among 17 farms. Information was gathered from two farms situated in the Neotropical Realm, south of the Tropic of Cancer. Farm A is a research facility in the temperate highlands; Farm B is for extension purposes, in the dry tropics. Being at similar latitudes (20 degrees 47'N and 20 degrees 04'N, respectively), both have comparable photoperiods. Their main differences are their altitudes and climates (1990 versus 40 m above sea level; 17.4 versus 25.0 degrees C average temperature; 460-630 versus 1000-1100 mm annual rainfall, respectively). On Farm A, animals were either confined (30 weeks) in earth-floor pens and fed on hay, or grazed (20 weeks) on a mixed irrigated pasture. Until 2000, they were neither vaccinated, nor drenched or supplemented. Breeding lasted 8-9 weeks in late autumn (single-sire mating; groups of 12-25 hinds). The herd's fertility rate was 92%. Most calves (80%) were born during June, weighing 9.4 kg. On Farm B, animals grazed year round on a mixture of tropical pastures, supplemented with assorted feeds. They were vaccinated against clostridial diseases, shipping fever, and paralytic rabies; drenched quarterly and dipped for tick prevention twice a month. They mated under uncontrolled breeding management for 2.5 months; 81% gave birth within May and June. Fertility was 79%; calves weighed 7.2 kg. In general, deer in Farm B seemed to be in a comparatively better body condition, however their productive performance appeared to indicate otherwise. On both farms, deer had kept their characteristic reproductive seasonality, although the calving season tended to last longer than in their place of origin.</t>
  </si>
  <si>
    <t>10.1080/00288233.2005.9513662</t>
  </si>
  <si>
    <t>Flores-Najera, MJ; Meza-Herrera, CA; Echavarria, FG; Villagomez, E; Iniguez, L; Salinas, H; Gonzalez-Bulnes, A</t>
  </si>
  <si>
    <t>Influence of nutritional and socio-sexual cues upon reproductive efficiency of goats exposed to the male effect under extensive conditions</t>
  </si>
  <si>
    <t>ANIMAL PRODUCTION SCIENCE</t>
  </si>
  <si>
    <t>This study evaluated the effect of nutritional supplementation and socio-sexual cues upon reproductive efficiency of goats exposed to the male effect under rangeland grazing conditions (22 degrees N). Criollo goats (n = 73) were distributed in four experimental groups: (1) continuous males (CM, n = 19) in which males (n = 2) remained together with females from 7 March to 28 July; (2) supplemented males (SM, n = 16) in which males (n = 2) were kept separately and were individually supplemented with 18% crude protein and 2.77 Mcal ME kg(-1) DM, during a 30-day period; (3) supplemented males exposed to the female effect (SM + FE, n = 19), in which supplemented males (n = 2) were maintained with females induced to oestrus before being used for male effect; and (4) supplemented males and supplemented females (SM + SF, n = 19) in which males (n = 2) were supplemented as in group SM, and females received the same supplementation as males 30 days before and 30 days after male introduction. Grazing was performed from 0900 to 1900 hours; liveweight (LW) was registered weekly before grazing and (or) supplementation. Ovarian activity was evaluated (serum P4 concentrations) in the four groups before and after male introduction. At the beginning of the study and supplementation, female LW did not differ among treatments (P &gt; 0.01). However, during the supplementation phase, LW increased in a different fashion among groups (P &lt; 0.002), favouring the SM, SM + FE and SM + SF groups. A positive correlation between female LW at the beginning of the rainy season and the onset of ovulatory activity was observed (r = + 0.90; P &lt; 0.01). The average date for the onset of ovarian activity differed (P &lt; 0.001) among groups, being earlier in the SM + SF group (9 May +/- 4.3 days), which also depicted the shortest interval between the introduction of males until the onset of ovulatory activity (P &lt; 0.001). Results of the present study indicate that nutritional signalling of the reproductive activity of both female and male Criollo goats reared under marginal conditions surmounts the inhibitory effects of long-day photoperiods during the non-reproductive season. An increased level of nutrition during the anestrous season may be used to increase reproductive function of both male and female goats reared in harsh nutritional conditions and applied as a green, clean, and ethical reproductive tool at these latitudes.</t>
  </si>
  <si>
    <t>10.1071/AN10030</t>
  </si>
  <si>
    <t>Flowers, JM; Hanzawa, Y; Hall, MC; Moore, RC; Purugganan, MD</t>
  </si>
  <si>
    <t>Population Genomics of the Arabidopsis thaliana Flowering Time Gene Network</t>
  </si>
  <si>
    <t>The time to flowering is a key component of the life-history strategy of the model plant Arabidopsis thaliana that varies quantitatively among genotypes. A significant problem for evolutionary and ecological genetics is to understand how natural selection may operate on this ecologically significant trait. Here, we conduct a Population genomic Study Of resequencing data from 52 genes in the flowering time network. McDonald-Kreitman tests of neutrality suggested a strong excess of amino acid polymorphism when pooling across loci. This excess of replacement polymorphism across the flowering time network and a skewed derived frequency spectrum toward rare alleles for both replacement and noncoding polymorphisms relative to synonymous changes is consistent with a large class of deleterious polymorphisms segregating in these genes. Assuming selective neutrality of synonymous changes, we estimate that approximately 30% of amino acid polymorphisms are deleterious. Evidence of adaptive Substitution is less prominent ill Our analysis. The photoperiod regulatory gene, CO, and a gibberellic acid transcription factor, AtMYB33, show evidence of adaptive fixation of amino acid mutations. A test for extended haplotypes revealed no examples of flowering time alleles with haplotypes comparable ill length to those associated with the null fri(col) allele reported previously. This suggests that the FRI gene likely has it uniquely intense or recent history of selection among the flowering time genes considered here. Although there is some evidence for adaptive evolution in these life-history genes, it appears that slightly deleterious polymorphisms are a major component Of natural Molecular variation in the flowering time network of A. thaliana.</t>
  </si>
  <si>
    <t>10.1093/molbev/msp161</t>
  </si>
  <si>
    <t>FOCKS, DA; LINDA, SB; CRAIG, GB; HAWLEY, WA; PUMPUNI, CB</t>
  </si>
  <si>
    <t>AEDES-ALBOPICTUS (DIPTERA, CULICIDAE) - A STATISTICAL-MODEL OF THE ROLE OF TEMPERATURE, PHOTOPERIOD, AND GEOGRAPHY IN THE INDUCTION OF EGG DIAPAUSE</t>
  </si>
  <si>
    <t>Aedes albopictus (Skuse) lays eggs refractory to hatching in response to several environmental cues. The goal of this statistical treatment was to quantify the role and interaction of latitude and country of origin (japan and the United States), photoperiod, rearing/holding temperature, and a newly identified element, elevation of the site of origin, with critical photoperiod (C(pp)). We also describe the development of an equation relating the incidence of diapause to daylength, rearing/holding temperature, and latitude and elevation of the site of origin, an equation useful in the development of a simulation model of the population dynamics and distribution of Ae. albopictus in North America. The analysis indicated that elevation from 0 to 300 m is significantly correlated with C(pp). The results also corroborate earlier conclusions that, on the basis of a shallower geographical cline in photoperiodic response in the United States, North American strains of Ae. albopictus have a temperate origin in Asia and indicate that the rapid spread of this mosquito within the United States via the distribution of used tires resulted in founder populations that were only partially adapted in diapause response to local conditions.</t>
  </si>
  <si>
    <t>10.1093/jmedent/31.2.278</t>
  </si>
  <si>
    <t>FOLLETT, BK; PEARCEKELLY, A</t>
  </si>
  <si>
    <t>PHOTOPERIODIC CONTROL OF THE TERMINATION OF REPRODUCTION IN JAPANESE-QUAIL (COTURNIX-COTURNIX-JAPONICA)</t>
  </si>
  <si>
    <t>Typically, birds come into breeding in the spring as a response to long days, and end reproduction some weeks later by becoming refractory to those long days. The refractory state is subsequently dissipated by the short days of autumn and winter, so producing once again a bird that can respond to long days. Bird species differ in the extent to which refractoriness is developed; the present experiments took advantage of the relative, rather than the absolute, refractoriness in quail to measure quantitatively the dissipation process. Quail were made refractory by exposure to long days, then transferred to short days and at various times thereafter photostimulated with longer daylengths, the degree of photoresponsiveness being assessed by measuring changes in luteinizing hormone (LH) secretion or cloacal gland size or both. The most clearcut results came from using 13L:11D as the test stimulus to measure photoresponsiveness, and this indicated, in both intact and castrated quail, no response to 13L:11D after one week one short days, a minor response after two weeks, a strong response after three weeks and a full response after five weeks. Thus refractoriness appears to be dissipated gradually under short days, and not in an all-or-none fashion. Confirmation of this conclusion came from experiments in which refractory quail were moved to short days and after one or two weeks transferred to a range of long daylengths. After one week of short days no responses were obtained to 13L:11 D or 14L:10D and moderate responses only to 16L:8D, but after two weeks of short days the magnitudes of all the responses were increased. Other experiments showed that the depth of refractoriness (as assessed by transferring to short days and then to 13L:11D) was dependent upon the previous duration of exposure to long days and to length of that long day. Finally, the development of refractoriness over a three month period on long days was also investigated.</t>
  </si>
  <si>
    <t>10.1098/rspb.1990.0128</t>
  </si>
  <si>
    <t>Folliard, A; Traore, PCS; Vaksmann, M; Kouressy, M</t>
  </si>
  <si>
    <t>Modeling of sorghum response to photoperiod: a threshold-hyperbolic approach</t>
  </si>
  <si>
    <t>High photoperiod sensitivity is a singular trait for adaptation of sorghum to environmental constraints in sudano-sahelian West Africa. Difficulties encountered by selected models such as CERES-sorghum and STICS to simulate crop development may result from the representation of sorghum response to daylength during the photoperiod inductive phase. Four modeling approaches combining two temperature and photoperiod responses (linear, hyperbolic) and two calculation methods for development rates (cumulative, threshold) were evaluated to simulate time to particle initiation (PI) in highly photoperiod sensitive Guinea sorghum variety CSM388. In the cumulative method, development rates were computed as summations of daily photothermal ratios, whereas in the threshold method accumulated degree days were tested against thermal time requirement to PI modulated by current photoperiod. Each model was calibrated based on observations from a Sotuba, Mali (12degrees39'N) planting date experiment spanning a 2-month period in 1996. Observed tit ne from emergence to PI decreased from 54 to 22 days for a 20 min variation in daylength. Apparent higher performance by threshold methods was further tested against a 1994 independent dataset featuring three latitudes and a much wider range of sowing dates extending from February to September. Results validate the superiority of threshold over cumulative methods and confirm the better fit of a hyperbolic temperature and photoperiod response. A threshold-hyperbolic modeling approach is believed to be more consistent with crop physiology as it associates cumulative (temperature) processes and trigger (photoperiod) events that better reflect the concepts of quantitative plant growth and qualitative plant development. Its mathematical form and computational simplicity should ensure wide applicability for varietal screening over a large range of photoperiod sensitivities including neutral cultivars, and easy implementation into existing models. (C) 2004 Elsevier B.V. All rights reserved.</t>
  </si>
  <si>
    <t>10.1016/j.fcr.2004.01.006</t>
  </si>
  <si>
    <t>Fonseca, DM; Kaplan, LR; Heiry, RA; Strickman, D</t>
  </si>
  <si>
    <t>Density-Dependent Oviposition by Female Aedes albopictus (Diptera: Culicidae) Spreads Eggs Among Containers During the Summer but Accumulates Them in the Fall</t>
  </si>
  <si>
    <t>When possible, oviparous females should deposit eggs in sites that maximize the future performance of their offspring. Therefore, studies of oviposition behavior may uncover parameters important to offspring fitness. Gravid female Aedes albopictus (Skuse) were given a choice of containers with leaf infusion or plain water, either open or with a cover with a small opening, and their behavior was compared under summer (long day, higher temperature) or fall (short day, lower temperature) regimes. Open containers with leaf infusion were always preferred, but over time, summer females expanded their choices to oviposit in all containers and follow-up experiments indicated that the number of eggs laid was inversely correlated to the number of eggs present. In contrast, fall females laying diapausing eggs that do not hatch until the spring, accumulated eggs in open containers with food resulting in high egg densities. Combined, these results demonstrate a seasonal shift that suggests either high winter egg mortality or safety in numbers. It also demonstrates that female Ae. albopictus change their behavior based on cues associated with expected added risk, which varies across time and space. The wide distribution of summer eggs across container types may contribute to the fast expansion of Ae. albopictus across its invasive range, but egg accumulation in the fall may be exploited for control.</t>
  </si>
  <si>
    <t>10.1093/jme/tjv060</t>
  </si>
  <si>
    <t>Forcada, F; Abecia, JA; Zuniga, O; Lozano, JM</t>
  </si>
  <si>
    <t>Variation in the ability of melatonin implants inserted at two different times after the winter solstice to restore reproductive activity in reduced seasonality ewes</t>
  </si>
  <si>
    <t>The purpose of the present study was to assess the effects on reproductive activity of melatonin implants inserted immediately after the winter solstice compared with the classical implantation around the spring equinox. The experiment was conducted at latitude 41degreesN in the absence of rams. Twenty-one ovariectomised, oestradiol-treated Rasa Aragonesa ewes received (M1, n = 7, 15 January; M2, n = 7, 15 March) or not (C, n = 7) a single implant containing 18 mg melatonin. Blood samples were collected twice weekly from 15 January (M1) and from 15 March (M2, C), and assayed for luteinizing hormone. Six M1 ewes resumed their reproductive activity by 20 April, 95 days after implant insertion, although the reproductive season induced only lasted for 45 days. Melatonin implants inserted on 15 March did not induce a resumption of reproductive activity (0 ewes; P &lt; 0.05). It is concluded that, in the absence of males, the response of Mediterranean ewes to melatonin implants is better when implantation takes place immediately after the winter solstice than around the spring equinox. Two subsequent field experiments with the same breed and year were carried out. Animals were implanted (M) or not (C) with melatonin on 29 December (M, n = 156; C, n = 159) and on 20 March (M, n = 150; C, n = 128). Results confirmed the efficacy of the treatment with melatonin immediately after the winter solstice in ewes with a short seasonal anoestrous period. Implants induced a mean productivity increase of 0.30 (December) and 0.36 (March) lambs per treated ewe compared with those in the control groups.</t>
  </si>
  <si>
    <t>10.1071/AR00172</t>
  </si>
  <si>
    <t>Ford, KR; Harrington, CA; Clair, JBS</t>
  </si>
  <si>
    <t>Photoperiod cues and patterns of genetic variation limit phenological responses to climate change in warm parts of species' range: Modeling diameter-growth cessation in coast Douglas-fir</t>
  </si>
  <si>
    <t>The phenology of diameter-growth cessation in trees will likely play a key role in mediating species and ecosystem responses to climate change. A common expectation is that warming will delay cessation, but the environmental and genetic influences on this process are poorly understood. We modeled the effects of temperature, photoperiod, and seed-source climate on diameter-growth-cessation timing in coast Douglas-fir (an ecologically and economically vital tree) using high-frequency growth measurements across broad environmental gradients for a range of genotypes from different seed sources. Our model suggests that cool temperatures or short photoperiods can induce cessation in autumn. At cool locations (high latitude and elevation), cessation seems to be induced primarily by low temperatures in early autumn (under relatively long photoperiods), so warming will likely delay cessation and extend the growing season. But at warm locations (low latitude or elevation), cessation seems to be induced primarily by short photoperiods later in autumn, so warming will likely lead to only slight extensions of the growing season, "reflecting photoperiod limitations on phenological shifts. Trees from seed sources experiencing frequent frosts in autumn or early winter tended to cease growth earlier in the autumn, potentially as an adaptation to avoid frost. Thus, gene flow into populations in warm locations with little frost will likely have limited potential to delay mean cessation dates because these populations already cease growth relatively late. In addition, data from an abnormal heat wave suggested that very high temperatures during long photoperiods in early summer might also induce cessation. Climate change could make these conditions more common in warm locations, leading to much earlier cessation. Thus, photoperiod cues, patterns of genetic variation, and summer heat waves could limit the capacity of coast Douglas-fir to extend its growing season in response to climate change in the warm parts of its range.</t>
  </si>
  <si>
    <t>10.1111/gcb.13690</t>
  </si>
  <si>
    <t>Formby, JP; Krishnan, N; Riggins, JJ</t>
  </si>
  <si>
    <t>SUPERCOOLING IN THE REDBAY AMBROSIA BEETLE (COLEOPTERA: CURCULIONIDAE)</t>
  </si>
  <si>
    <t>FLORIDA ENTOMOLOGIST</t>
  </si>
  <si>
    <t>The redbay ambrosia beetle, Xyleborus glabratus Eichoff, (Coleoptera: Curculionidae: Scolytinae) is a severe pest of North American trees and shrubs in the family Lauraceae. Supercooling point (SCP) is an important physiological baseline for cold tolerance studies and could provide useful insights into the invasive potential of X. glabratus in northern latitudes of North America. The supercooling point (SCP) of X. glabratus was experimentally determined on field-collected and artificially cold hardened specimens. Field-collected beetles were captured in Jackson County, Mississippi using Lindgren funnel traps baited with manuka oil lures. Testing was conducted from June through August 2011. The mean SOP for field-collected X. glabratus was -21.7 +/- 0.5 degrees C (+/- SE). A significant negative trend in the SCPs of field-collected beetles occurred over the summer testing period. Xyleborus glabratus specimens were reared from redbay (Persea borbonia (L.) Sprengel bolts in June 2012 and artificially cold hardened in a low temperature incubator at a thermo-photoperiod of 7 degrees C:2 degrees C (10:14 h L:D) for 31 days. Artificially cold hardened X. glabratus supercooled to a mean temperature of -23.9 +/- 0.4 degrees C (+/- SE), which was significantly lower than that of field-collected beetles. Biometric indices of beetles (size, weight, and size x weight interaction) had no effect on the mean supercooling SCPs of either field-collected or artificially cold hardened beetles. Results from environmentally conditioned beetles suggest that X. glabratus has a high degree of thermal plasticity. Based on the artificially cold hardened mean SOP, X. glabratus and laurel wilt disease have the possibility to impact sassafras and northern spicebush throughout eastern North America. The data, although preliminary, suggests that a previous spatio-temporal model based on climate match data may have substantially underestimated the geographical area that may be affected by X. glabratus. This study will help form the basis of building and validating models to better predict the North American invasion potential of X. glabratus.</t>
  </si>
  <si>
    <t>10.1653/024.096.0435</t>
  </si>
  <si>
    <t>Forni, D; Pozzoli, U; Cagliani, R; Tresoldi, C; Menozzi, G; Riva, S; Guerini, FR; Comi, GP; Bolognesi, E; Bresolin, N; Clerici, M; Sironi, M</t>
  </si>
  <si>
    <t>Genetic adaptation of the human circadian clock to day-length latitudinal variations and relevance for affective disorders</t>
  </si>
  <si>
    <t>GENOME BIOLOGY</t>
  </si>
  <si>
    <t>Background: The temporal coordination of biological processes into daily cycles is a common feature of most living organisms. In humans, disruption of circadian rhythms is commonly observed in psychiatric diseases, including schizophrenia, bipolar disorder, depression and autism. Light therapy is the most effective treatment for seasonal affective disorder and circadian-related treatments sustain antidepressant response in bipolar disorder patients. Day/night cycles represent a major circadian synchronizing signal and vary widely with latitude. Results: We apply a geographically explicit model to show that out-of-Africa migration, which led humans to occupy a wide latitudinal area, affected the evolutionary history of circadian regulatory genes. The SNPs we identify using this model display consistent signals of natural selection using tests based on population genetic differentiation and haplotype homozygosity. Signals of natural selection driven by annual photoperiod variation are detected for schizophrenia, bipolar disorder, and restless leg syndrome risk variants, in line with the circadian component of these conditions. Conclusions: Our results suggest that human populations adapted to life at different latitudes by tuning their circadian clock systems. This process also involves risk variants for neuropsychiatric conditions, suggesting possible genetic modulators for chronotherapies and candidates for interaction analysis with photoperiod-related environmental variables, such as season of birth, country of residence, shift-work or lifestyle habits.</t>
  </si>
  <si>
    <t>10.1186/s13059-014-0499-7</t>
  </si>
  <si>
    <t>FOSTER, RG; GRACE, MS; PROVENCIO, I; DEGRIP, WJ; GARCIAFERNANDEZ, JM</t>
  </si>
  <si>
    <t>IDENTIFICATION OF VERTEBRATE DEEP BRAIN PHOTORECEPTORS</t>
  </si>
  <si>
    <t>NEUROSCIENCE AND BIOBEHAVIORAL REVIEWS</t>
  </si>
  <si>
    <t>Since the beginning of this century evidence has accumulated which demonstrates that nonmammalian vertebrates possess photoreceptors situated deep within the brain. These photoreceptors have been implicated in several different areas of physiology, but in all species examined, they play a critical role in the regulation of circadian and reproductive responses to light. Many attempts have been made to localize these sensory cells over the past 50 years, but until recently ah attempts have failed. As a result, this important sensory system remains largely unexplored. Recent attempts to localize these photoreceptors, in a range of vertebrates, using combined antibody and biochemical approaches has met with some success. However, inconsistencies have emerged. Published and preliminary data raise the possibility of several types of encephalic photoreceptor photopigment (cone-like, rod-like or different from both), and depending on species at least two types of photoreceptor cell: CSF-contacting neurons (larval lamprey, reptiles and birds) and classical neurosecretory neurons within the nucleus magnocellularis preopticus (NMPO)(fish and amphibians).</t>
  </si>
  <si>
    <t>10.1016/0149-7634(94)90009-4</t>
  </si>
  <si>
    <t>Fourie, LJ; Belozerov, VN; Needham, GR</t>
  </si>
  <si>
    <t>Ixodes rubicundus nymphs are short-day diapause-induced ticks with thermolabile sensitivity and desiccation resistance</t>
  </si>
  <si>
    <t>MEDICAL AND VETERINARY ENTOMOLOGY</t>
  </si>
  <si>
    <t>The Karoo Paralysis tick, Ixodes rubicundus Neumann (Acari: Ixodidae), is a semi-voltine ixodid that survives stressful environmental conditions using morphogenetic diapause (eggs and engorged nymphs) and desiccation resistance. Both photoperiod and temperature influence diapause induction in the engorged nymph. Ixodes rubicundus nymphs are typical long-day photoperiodic organisms. The critical photoperiod is similar to 13.5 h light, 10.5 h dark, and they display a thermolabile response. The period between detachment and apolysis in engorged nymphs is modified by photoperiod; however, apolysis to ecdysis is not affected by photoperiod. Thus, initiation of development, but not the actual process is controlled by photoperiod. Most engorged nymphs delayed metamorphosis when exposed to short-day regimen (LD 12 : 12 h) after feeding. Nymphs exposed to pre- and post-feeding long-day regimen (LD 14 : 10 h) developed. Times for 50% of nymphs to apolyse when exposed. to photoperiods of LD 14 : 10 h, 13.5 : 10.5 h, 13 : 11 h and 12 : 12 h were 28, 36, 40 and 58 days, respectively. Times for 50% of engorged nymphs to ecdyse ranged from 38 to 40 days after apolysis. Nymphs were sensitive to photoperiodic exposures before, during and after feeding. Nymphs exposed to long day (LD 14 :10 h) before and during feeding, moulted at 20 degreesC; however, most exposed to 10 degreesC followed by 20 degreesC (post-feeding) went into diapause. Both short- (10 : 14 h) and long- (14 : 10 h) day exposed engorged nymphs survived 45 days at 0% r.h. (n = 73), but diapause-destined ticks kept at 13 degreesC lost the least mass (29.5 +/- 9.5%, SD), while nondiapause ticks at 23 degreesC lost the most (48.7 +/- 8.2%, SD). Termination of diapause and transition to development probably coincides with a definite increase of water vapour uptake by engorged nymphs. Comparatively, I. rubicundus engorged nymphs are more desiccation tolerant than a North-American counterpart, Amblyomma cajennense (Fabricius) (Acari: Ixodidae), which is also semi-arid- to xeric-adapted. Diapause conveys important survival attributes that enable engorged I. rubicundus nymphs to inhabit a semi-arid environment with great temperature extremes, and to synchronize their activity periods with seasons and host utilization patterns.</t>
  </si>
  <si>
    <t>10.1046/j.0269-283x.2001.00313.x</t>
  </si>
  <si>
    <t>Fowler, FE; Chirico, J; Sandelin, BA; Mullens, BA</t>
  </si>
  <si>
    <t>Seasonality and Diapause of Musca autumnalis (Diptera: Muscidae) at its Southern Limits in North America, With Observations on Haematobia irritans (Diptera: Muscidae)</t>
  </si>
  <si>
    <t>The face fly (Musca autumnalis De Geer) and horn fly (Haematobia irritans ([L.])) were studied at the southern edge of the face fly's North American range, examining southern California geographic distribution, seasonal activity on cattle and in dung, and diapause. Face flies were common only at Pomona (34 degrees 03'N, 117 degrees 48'W). Other irrigated pastures, even those only slightly inland from Pomona, were probably too warm for face flies, due to a steep west (cooler) to east (warmer) temperature gradient. Horn flies were abundant at all sites. Adult densities on cattle, adults emerging from dung pats, and prevalence of fly-positive pats were assessed for both fly species throughout a year at Pomona. Summer adult horn fly densities of 500-2,000 flies per cow, or face fly densities of 3-10 flies per face, were common. Summer prevalence of face fly-positive pats and horn fly-positive pats was about 20-40% and 30-70%, respectively. Face fly adults diapaused from late October until late March and early April. Horn flies probably diapaused as pupae from late October or early November to early-mid March, although some emerged in winter. Experimental cohorts of October-emerging adult face flies were held in a representative overwintering site. They exhibited hypertrophied fat body and undeveloped oocytes, which are characteristics of diapause, and survived until the following spring. The dominant diapause cues in face and horn flies are probably photoperiod and temperature. Despite warm winter temperatures that would permit activity of both species, and despite relatively long winter day lengths, face flies and most horn flies still diapaused at this latitude.</t>
  </si>
  <si>
    <t>10.1093/jme/tjv123</t>
  </si>
  <si>
    <t>Fracheboud, Y; Luquez, V; Bjorken, L; Sjodin, A; Tuominen, H; Jansson, S</t>
  </si>
  <si>
    <t>The Control of Autumn Senescence in European Aspen</t>
  </si>
  <si>
    <t>The initiation, progression, and natural variation of autumn senescence in European aspen (Populus tremula) was investigated by monitoring chlorophyll degradation in (1) trees growing in natural stands and (2) cloned trees growing in a greenhouse under various light regimes. The main trigger for the initiation of autumn senescence in aspen is the shortening photoperiod, but there was a large degree of variation in the onset of senescence, both within local populations and among trees originating from different populations, where it correlated with the latitude of their respective origins. The variation for onset of senescence with a population was much larger than the variation of bud set. Once started, autumn senescence was accelerated by low temperature and longer nights, and clones that started to senescence late had a faster senescence. Bud set and autumn senescence appeared to be under the control of two independent critical photoperiods, but senescence could not be initiated until a certain time after bud set, suggesting that bud set and growth arrest are important for the trees to acquire competence to respond to the photoperiodic trigger to undergo autumn senescence. A timetable of events related to bud set and autumn senescence is presented.</t>
  </si>
  <si>
    <t>10.1104/pp.108.133249</t>
  </si>
  <si>
    <t>Freeman, DA; Dhandapani, KM; Goldman, BD</t>
  </si>
  <si>
    <t>The thalamic intergeniculate leaflet modulates photoperiod responsiveness in Siberian hamsters</t>
  </si>
  <si>
    <t>BRAIN RESEARCH</t>
  </si>
  <si>
    <t>Siberian hamsters are seasonal breeders that use changes in day length to synchronize their reproductive effort with those times of the year most favorable for successful reproduction. The ability of Siberian hamsters to measure and respond to changes in day length depends upon accurate photoentrainment of the circadian clock in the suprachiasmatic nucleus (SCN) of the hypothalamus. Two pathways have been characterized through which entraining stimuli reach the SCN: the retinohypothalamic tract (RHT), which transmits light information from the retinae, and the getriculohypothalamic tract (GHT) from the intergetriculate leaflet of the thalamus (IGL), which is involved in transmitting both photic and nonphotic cues. Ablating the IGL-GHT results in only modest alterations in entrainment to static day lengths and fails to interfere with seasonal responses induced by transfer from static long day to static short day lengths. Because several studies suggest that the IGL may be involved in tracking the time of dusk and dawn, we sought to determine whether an intact IGL is necessary for hamsters to respond to a simulated natural photoperiod (SNP) in which the time of dusk and dawn gradually changes in a pattern approximating the rate of change in day length that occurs during autumn at the latitude this species inhabits in nature. The results indicate that neurochemical lesions of the IGL alter both the pattern of circadian entrainment and photoperiodic responsiveness of Siberian hamsters to an SNP. Both intact and IGL-lesioned hamsters exhibited testicular regression in shortening day lengths, but only IGL-intact hamsters exhibited seasonal pelage molt. (C) 2004 Elsevier B.V. All rights reserved.</t>
  </si>
  <si>
    <t>10.1016/j.brainres.2004.08.049</t>
  </si>
  <si>
    <t>Frentiu, FD; Yuan, FR; Savage, WK; Bernard, GD; Mullen, SP; Briscoe, AD</t>
  </si>
  <si>
    <t>Opsin Clines in Butterflies Suggest Novel Roles for Insect Photopigments</t>
  </si>
  <si>
    <t>Opsins are ancient molecules that enable animal vision by coupling to a vitamin-derived chromophore to form light-sensitive photopigments. The primary drivers of evolutionary diversification in opsins are thought to be visual tasks related to spectral sensitivity and color vision. Typically, only a few opsin amino acid sites affect photopigment spectral sensitivity. We show that opsin genes of the North American butterfly Limenitis arthemis have diversified along a latitudinal cline, consistent with natural selection due to environmental factors. We sequenced single nucleotide (SNP) polymorphisms in the coding regions of the ultraviolet (UVRh), blue (BRh), and long-wavelength (LWRh) opsin genes from ten butterfly populations along the eastern United States and found that a majority of opsin SNPs showed significant clinal variation. Outlier detection and analysis of molecular variance indicated that many SNPs are under balancing selection and show significant population structure. This contrasts with what we found by analysing SNPs in the wingless and EF-1 alpha loci, and from neutral amplified fragment length polymorphisms, which show no evidence of significant locus-specific or genome-wide structure among populations. Using a combination of functional genetic and physiological approaches, including expression in cell culture, transgenic Drosophila, UV-visible spectroscopy, and optophysiology, we show that key BRh opsin SNPs that vary clinally have almost no effect on spectral sensitivity. Our results suggest that opsin diversification in this butterfly is more consistent with natural selection unrelated to spectral tuning. Some of the clinally varying SNPs may instead play a role in regulating opsin gene expression levels or the thermostability of the opsin protein. Lastly, we discuss the possibility that insect opsins might have important, yet-to-be elucidated, adaptive functions in mediating animal responses to abiotic factors, such as temperature or photoperiod.</t>
  </si>
  <si>
    <t>10.1093/molbev/msu304</t>
  </si>
  <si>
    <t>Frewen, BE; Chen, THH; Howe, GT; Davis, J; Rohde, A; Boerjan, W; Bradshaw, HD</t>
  </si>
  <si>
    <t>Quantitative trait loci and candidate gene mapping of bud set and bud flush in Populus</t>
  </si>
  <si>
    <t>The genetic control of bud phenology in hybrid poplar was studied by mapping quantitative trait loci (QTL) affecting the timing of autumn bud set and spring bud flush. The founders of the mapping pedigree were collected from widely separated latitudes to maximize segregating variation for dormancy-related traits in the F-2 generation-the female Populus trichocarpa parent is from Washington State (48 degrees N) and the male P. deltoides parent is from Texas (31 degrees N). Bud set and bud flush timing were measured on the F-2 generation in a replicated clonal field trial. Using a linkage map constructed of AFLP and microsatellite markers, three QTL controlling bud set and six QTL controlling bud flush were detected. Additionally, five candidate genes believed to be involved in perception of photoperiod (PKYB1, PHYB2) or transduction of abscisic acid response signals (ABI1B, ABI1D, and ABI3) were placed on the QTL map. PHYB2 and ABI1B were found to he coincident with QTL affecting bud set and bud flush.</t>
  </si>
  <si>
    <t>Friborg, O; Bjorvatn, B; Amponsah, B; Pallesen, S</t>
  </si>
  <si>
    <t>Associations between seasonal variations in day length (photoperiod), sleep timing, sleep quality and mood: a comparison between Ghana (5 degrees) and Norway (69 degrees)</t>
  </si>
  <si>
    <t>JOURNAL OF SLEEP RESEARCH</t>
  </si>
  <si>
    <t>The hypothesis of whether day length (photoperiod) is an important zeitgeber (time-giver) for keeping the circadian rhythm entrained to a 24-hour cycle was examined, as was its association with sleep patterns and mood problems. Data were collected prospectively from a site with very large differences in daylight duration across seasons (Tromso in Norway, 69 degrees 39'N) and a site with very small seasonal differences in daylight duration (Ghana in Accra, 5 degrees 32'N). Two hundred subjects were recruited from both sites in January. At the follow-up in August, 180 and 150 subjects in Ghana and Norway participated, respectively. Use of a weekly sleep diary indicated low to moderately strong seasonal changes in rise- and bedtime, sleep efficiency and sleep onset latency only in the northern latitude. No seasonal changes in sleep duration or night awakenings were observed. The self-report measures indicated moderate to strong seasonal differences in insomnia and fatigue, and weaker differences in depressed mood in Norway, but small to non-existing seasonal differences in Ghana. Lack of daylight was related to phase-delayed rise- and bedtimes, increased problems falling asleep, daytime fatigue and depressive mood. However, total sleep duration and sleep quality appeared unaffected.</t>
  </si>
  <si>
    <t>10.1111/j.1365-2869.2011.00982.x</t>
  </si>
  <si>
    <t>Friborg, O; Rosenvinge, JH; Wynn, R; Gradisar, M</t>
  </si>
  <si>
    <t>Sleep timing, chronotype, mood, and behavior at an Arctic latitude (69 degrees N)</t>
  </si>
  <si>
    <t>SLEEP MEDICINE</t>
  </si>
  <si>
    <t>Objective: Daylight is an important zeitgeber for entraining the circadian rhythm to a 24 h clock cycle, especially within the Polar circle, which has long Polar nights several months each year. Phase delays in sleep timing may occur, but the mean shift is normally small. However, the individual variation in phase shifts is large, implicating moderating factors. Here we examined the role of several self-regulatory variables (mood and fatigue, behavioral habits, and psychological self-regulation) as moderators of seasonality in sleep timing and chronotype. Methods: A sample of 162 young adults (76% females; mean age: females 23.4 years, males 24.3 years) participated in a prospective study across three seasons (September, December, March) in Tromso/Norway at 69 degrees 39'N. Sleep diary and sleep/health-related questionnaire data were collected at each time-point. Results: Sleep timing and chronotype were delayed during the dark period (December) compared with brighter photoperiods (September and March). Comparable effects were observed for insomnia, fatigue, mood (depression and anxiety), subjective health complaints, physical activity, and school-related stress. Most importantly, depression and fatigue moderated the degree of seasonal shifting in sleep timing, whereas the other self-regulation indicators did not (ie eating habits, physical activity, and psychological self-regulation). Conclusion: Seasonality in sleep timing and chronotype was confirmed, and it seems that depressive symptoms during the dark period exacerbate phase-shifting problems for people living in sub-Arctic regions. (C) 2014 Elsevier B.V. All rights reserved.</t>
  </si>
  <si>
    <t>10.1016/j.sleep.2014.03.014</t>
  </si>
  <si>
    <t>Friedman, J; Willis, JH</t>
  </si>
  <si>
    <t>Major QTLs for critical photoperiod and vernalization underlie extensive variation in flowering in the Mimulus guttatus species complex</t>
  </si>
  <si>
    <t>Species with extensive ranges experience highly variable environments with respect to temperature, light and soil moisture. Synchronizing the transition from vegetative to floral growth is important to employ favorable conditions for reproduction. Optimal timing of this transition might be different for semelparous annual plants and iteroparous perennial plants. We studied variation in the critical photoperiod necessary for floral induction and the requirement for a period of cold-chilling (vernalization) in 46 populations of annuals and perennials in the Mimulus guttatus species complex. We then examined critical photoperiod and vernalization QTLs in growth chambers using F2 progeny from annual and perennial parents that differed in their requirements for flowering. We identify extensive variation in critical photoperiod, with most annual populations requiring substantially shorter day lengths to initiate flowering than perennial populations. We discover a novel type of vernalization requirement in perennial populations that is contingent on plants experiencing short days first. QTL analyses identify two large-effect QTLs which influence critical photoperiod. In two separate vernalization experiments we discover each set of crosses contain different large-effect QTLs for vernalization. Mimulus guttatus harbors extensive variation in critical photoperiod and vernalization that may be a consequence of local adaptation.</t>
  </si>
  <si>
    <t>10.1111/nph.12260</t>
  </si>
  <si>
    <t>Friedman, JM; Roelle, JE; Cade, BS</t>
  </si>
  <si>
    <t>Genetic and environmental influences on leaf phenology and cold hardiness of native and introduced riparian trees</t>
  </si>
  <si>
    <t>INTERNATIONAL JOURNAL OF BIOMETEOROLOGY</t>
  </si>
  <si>
    <t>To explore the roles of plasticity and genetic variation in the response to spatial and temporal climate variation, we established a common garden consisting of paired collections of native and introduced riparian trees sampled along a latitudinal gradient. The garden in Fort Collins, Colorado (latitude 40.6 degrees N), included 681 native plains cottonwood (Populus deltoides subsp. monilifera) and introduced saltcedar (Tamarix ramosissima, T. chinensis and hybrids) collected from 15 sites at 29.2-47.6 degrees N in the central United States. In the common garden both species showed latitudinal variation in fall, but not spring, leaf phenology, suggesting that the latitudinal gradient in fall phenology observed in the field results at least in part from inherited variation in the critical photoperiod, while the latitudinal gradient in spring phenology observed in the field is largely a plastic response to the temperature gradient. Populations from higher latitudes exhibited earlier bud set and leaf senescence. Cold hardiness varied latitudinally in both fall and spring for both species. For cottonwood, cold hardiness began earlier and ended later in northern than in southern populations. For saltcedar northern populations were hardier throughout the cold season than southern populations. Although cottonwood was hardier than saltcedar in midwinter, the reverse was true in late fall and early spring. The latitudinal variation in fall phenology and cold hardiness of saltcedar appears to have developed as a result of multiple introductions of genetically distinct populations, hybridization and natural selection in the 150 years since introduction.</t>
  </si>
  <si>
    <t>10.1007/s00484-011-0494-6</t>
  </si>
  <si>
    <t>Fu, S; Chen, C; Xiao, L; He, HM; Xue, FS</t>
  </si>
  <si>
    <t>Inheritance of Diapause in Crosses between the Northernmost and the Southernmost Strains of the Asian Corn Borer Ostrinia furnacalis</t>
  </si>
  <si>
    <t>The northernmost Harbin strain (N strain) of the Asian corn borer, Ostrinia furnacalis enters facultative diapause as fully grown larvae in response to short daylengths; whereas the southernmost Ledong strain (S strain) exhibits almost no diapause under the same light conditions. In the present study, we examined the inheritance of diapause induction and termination by crossing the two strains under a range of environmental conditions. The N strain showed a typical long-day response with a critical daylength of approximately 15.88 h at 22 degrees C, 15.72 h at 25 degrees C and 15.14 h at 28 degrees C, whereas the S strain showed a weak photoperiodic response at 22 degrees C. The F1 progeny also showed a long-day response at 22, 25 and 28 degrees C. However, the critical daylengths in S female x N male crosses were significantly longer than those in N female x S male crosses, indicating a sex linkage in the inheritance of diapause induction, with the male parent having more influence on the following F1 progeny. The incidence of diapause in S female x N male crosses was the same as in the N strain under short daylengths of 11-13 h, indicating that diapause trait is completely dominant over the non-diapause trait. The critical daylength in backcross to N was significantly longer than it was in backcross to S, showing a grandfather gene effect. Whether the inheritance of diapause fits an additive hypothesis or not was dependent on the rearing photoperiod, and the capacity for diapause was transmitted genetically in the manner of incomplete dominance. The duration of diapause for the reciprocal crosses under different diapause-terminating conditions showed different patterns of inheritance. The results in this study reveal that genetic and genetic-environmental interactions are involved in diapause induction and termination in O. furnacalis.</t>
  </si>
  <si>
    <t>10.1371/journal.pone.0118186</t>
  </si>
  <si>
    <t>Fuentes, VO; Sanchez, V; Rosiles, R; Fuentes, PI</t>
  </si>
  <si>
    <t>The effect of low doses of naloxone on the preovulatory surge of LH and on the onset and duration of oestrus in the ewe with induced oestrus during the non-breeding season</t>
  </si>
  <si>
    <t>The objective of this work was to study the effect of the endogenous opiate peptide (EOP) antagonist, naloxone, on the preovulatory LH surge and on the time of onset and duration of oestrus in the ewe with induced oestrus during the non-breeding season. Forty Suffolk X Hampshire ewes 2-3-years-old and 50 +/-4 kg were studied, ewes were divided at random in two groups of 20, housed in open paddocks under natural photoperiod (19 degrees latitude N); were fed with hay and commercial pellets, and provided water ad libitum. Group one received an intravaginal sponge with 45 mg of medroxiprogesterone acetate for 14 days, and upon sponge withdrawal 250 IU of eCG was administered i.m. Group two received the same treatment as group I but in addition they received two i.m. injections of 0.5 mg of naloxone, one given on sponge withdrawal and the second 24 h later (total dose 1.0 mg). Oestrus in naloxone-treated ewes was present 32 +/- 2 h and in control ewes in 35 +/- 3 h after sponge withdrawal. Duration of oestrus in control ewes was shorter (27 +/- 2.5 h), than naloxone-treated ewes (39 +/- 6h); (P &lt; 0.0001). The LH surge in naloxone-treated ewes was initiated 5 h after onset of oestrus, and 8 h after onset of oestrus in control ewes, and the difference was significative (P &lt; 0.0006). It was concluded that EOP are important modulators of reproductive function in the ewe. (C) 2001 Published by Elsevier Science B.V.</t>
  </si>
  <si>
    <t>10.1016/S0378-4320(00)00232-3</t>
  </si>
  <si>
    <t>Fuentes, VO; Villagran, C; Navarro, J</t>
  </si>
  <si>
    <t>Sexual behavior of male New Zealand white rabbits in an intensive production unit</t>
  </si>
  <si>
    <t>Sexual behavior in the male white New Zealand rabbit in intensive production units is not fully documented. Therefore, the objective of this work was to provide further information about the sexual behavior of this species in intensive production systems. Fourteen 6- to 12-month-old rabbits were studied for 6 months (July/December) when housed individually under natural photoperiod (19degrees latitude north). They were mated once a week. When mated they were exposed at 6-min intervals to five oestrous females. The number of mounts, time between mounts, time and number of ejaculations, time between ejaculations, and also enuresis, grasping and kicking were recorded. Mounts (n = 222) were observed and recorded. Males mated one to five times during each evaluative session. Enuresis was present only in one observation. Sexual agressivness such as grasping and kicking was present during 142 and 133 matings. Time for mounting and ejaculation in accumulated means (minutes, seconds, tenths) from the first to the fifth mount were noted and an accumulative average of 4.20 min for the fifth mounting was noted. Minimum times for ejaculation and next mating was 00: 17:00 min and maximum was 05:3 3:03 min. It was concluded that sexual behavior in white New Zealand male rabbits remained unchanged through the duration of the period of study. (C) 2003 Elsevier B.V. All rights reserved.</t>
  </si>
  <si>
    <t>10.1016/S0378-4320(03)00007-1</t>
  </si>
  <si>
    <t>Fuhrer, J</t>
  </si>
  <si>
    <t>Agroecosystern responses to combinations of elevated CO2, ozone, and global climate change</t>
  </si>
  <si>
    <t>AGRICULTURE ECOSYSTEMS &amp; ENVIRONMENT</t>
  </si>
  <si>
    <t>Global climate change, caused by increased emissions of greenhouse gases, is likely to affect agroecosystems in many ways, but the outcome, for instance, as a shift in productivity, depends on the combined effects of climate (temperature, precipitation) and other global change components. The focus of this review is on temperature, soil moisture, atmospheric CO2 and tropospheric ozone (O-3). Changes in agricultural productivity can be the result of direct effects of these factors at the plant level, or indirect effects at the system level, for instance, through shifts in nutrient cycling, crop-weed interactions, insect pest occurrence, and plant diseases. Based on results of factorial experiments under a range of experimental conditions, it is difficult to draw generalized conclusions. With respect to C-3 crops, the data suggest that elevated CO2 may have many positive effects, including yield stimulation, improved resource-use efficiency, more successful competition with C-4 weeds, reduced O-3 toxicity, and in some cases better pest and disease resistance. However, many of these beneficial effects may be lost-at least to some extent-in a warmer climate. Warming, accelerates plant development and reduces grain-fill, reduces nutrient-use efficiency, increases crop water consumption, and favors C-4 weeds over C-3 crops. Also, the rate of development of insects may be increased. In grasslands, elevated CO2 stimulates dry matter production, in particular, in N-fixing legumes, but warming again reduces the positive CO2 effect. A major effect of climate warming in the temperate zone could be a change in winter survival of insect pests, whereas at more northern latitudes shifts in phenology in terms of growth and reproduction, may be of special importance. However, climate warming disturbs the synchrony between temperature and photoperiod; because insect and host plant species show individualistic responses to temperature, CO2 and photoperiod, it is expected that climate change will affect the temporal and spatial association between species interacting at different trophic levels. Although predictions are difficult, it seems reasonable to assume that agroecosystem responses will be dominated by those caused directly or indirectly by shifts in climate, associated with altered weather patterns, and not by elevated CO2 per se. Overall, intensive agriculture may have the potential to adapt to changing conditions, in contrast to extensive agricultural systems or low-input systems which may be affected more seriously. (C) 2003 Elsevier Science B.V. All rights reserved.</t>
  </si>
  <si>
    <t>10.1016/S0167-8809(03)00125-7</t>
  </si>
  <si>
    <t>Fujino, K</t>
  </si>
  <si>
    <t>Photoperiod sensitivity gene controlling heading date in rice cultivars in the northernmost region of Japan</t>
  </si>
  <si>
    <t>Rice is grown in diverse environments at latitudes ranging from 53degreesN to 40degreesS. In Japan, Hokkaido is the northernmost rice cultivation region (42-45degreesN latitude). Only extremely early maturing (heading) varieties that have extremely low photoperiod sensitivity are adapted to this area. Heading date is the most important trait in adaptation to this particular environment. Also, the efficient manipulation of heading date is a crucial component of rice improvement. To determine the genetic basis for heading date among cultivars grown in Hokkaido, the heading behaviour was analyzed. Clear segregations were observed. To estimate the photoperiod sensitivity of the genes involved, the cultivars and F-1 plants from crosses between the cultivars were grown under different daylength conditions. The results indicated that the genes controlling heading date are photoperiod sensitive, suggesting they play important roles in the northernmost rice cultivation regions in Japan, to which only cultivars with extremely low photoperiod sensitivity are adapted.</t>
  </si>
  <si>
    <t>10.1023/A:1023088810701</t>
  </si>
  <si>
    <t>Futsaether, CM; Vollsnes, AV; Kruse, OM; Indahl, UG; Kvaal, K; Eriksen, AB</t>
  </si>
  <si>
    <t>Daylength influences the response of three clover species (Trifolium spp.) to short-term ozone stress</t>
  </si>
  <si>
    <t>BOREAL ENVIRONMENT RESEARCH</t>
  </si>
  <si>
    <t>Long photoperiods characteristic of summers at high latitudes can increase ozone-induced foliar injury in subterranean clover (Trifolium subterraneum). This study compared the effects of long photoperiods on ozone injury in red and white clover cultivars adapted to shorter or longer daylengths of southern or northern Fennoscandia. Plants were exposed to 70 ppb ozone for six hours during the daytime for three consecutive days. Simultaneously, the daylength in the growth rooms was altered to long-day (10 h light; 14 h dim light) and short-day (10 h light; 14 h darkness) conditions. Thermal imaging showed that ozone disrupted leaf temperature and stomatal function, particularly in sensitive species, in which leaf temperature deviations persisted for several days after ozone exposure. Long-day conditions increased visible foliar injury (30%-70%), characterized by chlorotic and necrotic areas, relative to short day conditions in all species and cultivars independently of the photoperiod in the region they were adapted to.</t>
  </si>
  <si>
    <t>Futsaether, CM; Vollsnes, AV; Kruse, OMO; Otterholt, E; Kvaal, K; Eriksen, AB</t>
  </si>
  <si>
    <t>Effects of the Nordic Photoperiod on Ozone Sensitivity and Repair in Different Clover Species Studied Using Infrared Imaging</t>
  </si>
  <si>
    <t>AMBIO</t>
  </si>
  <si>
    <t>Plants in Nordic regions can be more ozone sensitive at a given ozone concentration than plants at lower latitudes. A recent study shows that the Nordic summer photoperiod, particularly the dim nighttime light, can increase visible foliar injury and alter leaf transpiration in subterranean clover. Effects of photoperiod on the ozone sensitivity of white and red clover cultivars adapted to Nordic conditions were investigated. Although ozone induced visible foliar injury and leaf transpirational changes in white clover, the effects were independent of photoperiod. In red clover, ozone combined with a long photoperiod with dim nights (8 nights) induced more severe visible injuries than with a short photoperiod. Furthermore, transpirational changes in red clover depended on photoperiod. Thus, a long photoperiod can increase ozone sensitivity differently in clover cultivars with different degrees of adaptation to northern conditions, suggesting that ozone indices used in risk analysis should take this effect into account.</t>
  </si>
  <si>
    <t>10.1579/0044-7447-38.8.437</t>
  </si>
  <si>
    <t>Gaildrat, P; Ron, B; Falcon, J</t>
  </si>
  <si>
    <t>Daily and circadian variations in 2-[(125)I]-iodomelatonin binding sites in the pike brain (Esox lucius)</t>
  </si>
  <si>
    <t>The fish pineal organ, through its 24 h rhythmic release of melatonin, acts as a transducer of the photoperiod, influencing different physiological functions (e.g. reproduction, growth). We have investigated the binding of 2-[(125)I]iodomelatonin to whole brain membrane preparations from pikes (Esox lucius L., teleost) maintained for 24-48 h under different photoperiodic conditions. Specific binding was stable, reversible, saturable and sensitive to the presence of a GTP analogue. Scatchard analysis revealed one class of binding sites. Displacement experiments suggested the presence of two components with affinities in the femtomolar and nanomolar range of concentrations, respectively. The B(max) exhibited monophasic nycthemeral variations, with higher values at the light-to-dark transition (34.0 +/- 4.5 fmol/mg protein) and low values during the second half of night (10.0 +/- 1.0 fmol/mg protein). Under the same conditions, the K(D) exhibited biphasic variations: values were low during daytime and at the middle of the dark phase (approximately 100 pM); they were high at the beginning (approximately 225 pM) and at the end (approximately 330 pM) of the night. These variations were maintained under constant light (LL) and constant darkness (DD). Thus, the variations in the number and affinity of the melatonin binding sites were controlled by circadian oscillators, synchronized by the photoperiod, The nature of these oscillators is not known. Therefore, in fish, we suggest that the photodependent effects of melatonin result from the circadian variations of both its production by the pineal and its binding sites in the brain.</t>
  </si>
  <si>
    <t>10.1046/j.1365-2826.1998.00240.x</t>
  </si>
  <si>
    <t>Gallegos-Sanchez, J; Malpaux, B; Thiery, JC</t>
  </si>
  <si>
    <t>Control of pulsatile LH secretion during seasonal anoestrus in the ewe</t>
  </si>
  <si>
    <t>The seasonality of reproductive activity in the ewe in temperate latitudes is controlled by photoperiod. Its annual variations control the temporal organization of the sexual cycle by changing the activity of the gonadotrophic axis. Cyclic oestrous behaviour usually appears in the ewe at the end of summer or the beginning of autumn and finishes in winter or at the very beginning of spring. Seasonal anoestrus is characterized by the absence of ovulation and sexual behaviour. During seasonal anoestrus, a decrease in LH pulse frequency is observed. The inhibition of pulsatile LH secretion is maintained throughout the anoestrous season and is responsible for the low reproductive activity during this period. Variation in the seasonal inhibition of LH pulsatility results from an increase in the negative feedback by oestradiol on LH pulse frequency during the long days of spring and summer. The inhibition of LH secretion involves increased action of dopamine in the hypothalamus on the chain of nervous elements which controls gonadotrophic activity, Among the various dopaminergic structures, the retrochiasmatic A15 nucleus is involved in the inhibitory control of LH pulsatility by oestradiol during the long day period. Oestradiol increases the dopaminergic tone of the A15 nucleus in ovariectomized ewes during the long day period. In this structure, the effect of oestradiol on the dopaminergic metabolism probably results from a direct, local activation. In the sheep, dopamine might also participate in the inhibition of gonadotrophin activity during other periods of reproductive life. (C) Inra/Elsevier, Paris.</t>
  </si>
  <si>
    <t>10.1051/rnd:19980101</t>
  </si>
  <si>
    <t>Gamboa, M; Tsuchiya, MC; Matsumoto, S; Iwata, H; Watanabe, K</t>
  </si>
  <si>
    <t>Differences in protein expression among five species of stream stonefly (Plecoptera) along a latitudinal gradient in Japan</t>
  </si>
  <si>
    <t>ARCHIVES OF INSECT BIOCHEMISTRY AND PHYSIOLOGY</t>
  </si>
  <si>
    <t>Proteome variation among natural populations along an environmental gradient may provide insights into how the biological functions of species are related to their local adaptation. We investigated protein expression in five stream stonefly species from four geographic regions along a latitudinal gradient in Japan with varying climatic conditions. The extracted proteins were separated by two-dimensional gel electrophoresis and identified by matrix-assisted laser desorption/ionization of time-of-flight (MALDI TOF/TOF), yielding 446 proteins. Low interspecies variation in the proteome profiles was observed among five species within geographical regions, presumably due to the co-occurring species sharing the environments. However, large spatial variations in protein expression were found among four geographic regions, suggesting strong regulation of protein expression in heterogeneous environments, where the spatial variations were positively correlated with water temperature. We identified 21 unique proteins expressed specifically in a geographical region and six common proteins expressed throughout all regions. In warmer regions, metabolic proteins were upregulated, whereas proteins related to cold stress, the photoperiod, and mating were downregulated. Oxygen-related and energy-production proteins were upregulated in colder regions with higher altitudes. Thus, our proteomic approach is useful for identifying and understanding important biological functions related to local adaptations by populations of stoneflies.</t>
  </si>
  <si>
    <t>10.1002/arch.21422</t>
  </si>
  <si>
    <t>Garcia-Gil, MR; Mikkonen, M; Savolainen, O</t>
  </si>
  <si>
    <t>Nucleotide diversity at two phytochrome loci along a latitudinal cline in Pinus sylvestris</t>
  </si>
  <si>
    <t>Forest tree species provide many examples of well-studied adaptive differentiation, where the search for the underlying genes might be possible. In earlier studies and in our common conditions in a greenhouse, northern populations set bud earlier than southern ones. A difference in latitude of origin of one degree corresponded to a change of 1.4 days in number of days to terminal bud set of seedlings. Earlier physiological and ecological genetics work in conifers and other plants have suggested that such variation could be governed by phytochromes. Nucleotide variation was examined at two phytochrome loci (PHYP and PHYO, homologues of the Arabidopsis thaliana PHYB and PHYA , respectively) in three populations: northern Finland, southern Finland and northern Spain. In our samples of 12-15 sequences (2980 and 1156 base pairs at the two loci) we found very low nonsynonymous variation; pi was 0.0003 and 0.0002 at PHYP and PHYO loci, respectively. There was no functional differentiation between populations at the photosensory domains of either locus. The overall silent variation was also low, only 0.0024 for the PHYP locus. The low estimates of silent variation are consistent with the estimated low synonymous substitution rates between Pinus sylvestris and Picea abies at the PHYO locus. Despite the low level of nucleotide variation, haplotypic diversity was relatively high (0.42 and 0.41 for fragments of 1156 nucleotides) at the two loci.</t>
  </si>
  <si>
    <t>10.1046/j.1365-294X.2003.01826.x</t>
  </si>
  <si>
    <t>GARDNER, FP; BARNETT, RD; SOFFES, AR; JOHNSON, JW</t>
  </si>
  <si>
    <t>REPRODUCTIVE DEVELOPMENT OF 8 WHEAT CULTIVARS AND A TRITICALE AS INFLUENCED BY SOWING DATE</t>
  </si>
  <si>
    <t>Vernalization generally is required for adaptation of winter cereals to temperate climates and is basic to breeding and selection of new cultivars. The objective of this study was to assess the reproductive development of eight winter-sown wheat (Triticum aestivum L.) cultivars and a triticale (x Triticosecale Wittmack) as related to vernalization and heat accumulation using sequential sowing dates at four environments. The study was conducted at Gainesville, FL (29-degrees 38' N lat); Quincy, FL (30-degrees 36' N lat); and Griffin, GA (33-degrees 15' N lat), in 1987-1988 and was repeated at Gainesville in 1988-1989. Seed of cultivars were sown in field plots, beginning about 15 December and continued biweekly through 1 March. Cold and heat units were computed from Class AB weather-station air temperatures logged daily. Spring-type wheat cultivars Florida 301, Florida 303, and Owens and Beagle 82 triticale developed spike primordia after almost-equal-to 2 mo and headed in 100 to 120 d, irrespective of vernalization. Intermediate winter cultivars Florida 302, Hunter, and Phoenix had not initiated spikes by almost-equal-to 3 mo, and headed only if sown on or before 15 February. In contrast to this response in 1987-1998, Hunter headed irrespective of sowing dates at Gainesville in 1988-1989. Cultivars Coker 983 and Caldwell required vernalization, and headed only if sown by December in the warmer year (1988-1989) or if sown in December or January in the colder year (1987-1988). We conclude that spring-type wheat cultivars and triticale reproduce normally without vernalization, and are adapted to a broad range of latitudes and sowing dates in southern USA. Winter-type cultivars require vernalization and should be seeded in early winter at lower latitudes.</t>
  </si>
  <si>
    <t>10.2135/cropsci1993.0011183X003300010022x</t>
  </si>
  <si>
    <t>GARSHELIS, DL; HELLGREN, EC</t>
  </si>
  <si>
    <t>VARIATION IN REPRODUCTIVE-BIOLOGY OF MALE BLACK BEARS</t>
  </si>
  <si>
    <t>JOURNAL OF MAMMALOGY</t>
  </si>
  <si>
    <t>We compared the reproductive biology of male black bears in two study areas at different latitudes (36 and 47-degrees-N) and with dissimilar population characteristics (hunted versus unhunted) to test two null hypotheses stemming from previous studies: 1) no regional variation exists in male reproductive rhythms; 2) social factors do not contribute to variation. Both hypotheses were rejected. Serum-testosterone profiles differed between the two areas, with a sharper peak associated with the May-July breeding season among bears in Minnesota. Bears in Virginia and North Carolina had a longer period of elevated serum testosterone, in apparent accordance with more prolonged breeding periods reported for southerly populations of black bear. In both areas, serum-testosterone concentrations and size of testicles decreased from the breeding months to autumn. By December, when all bears in Minnesota were denned, testicles had ascended into the body cavity, and serum testosterone reached a nadir. Serum testosterone increased during late denning (February-March), and testicles of some bears became scrotal, supporting previous suggestions that the male reproductive cycle is triggered by photoperiod. However, we also observed age-specific differences in secretion of testosterone between study sites that appeared to be related to the effects of differing social structures.</t>
  </si>
  <si>
    <t>10.2307/1382249</t>
  </si>
  <si>
    <t>Gaston, KJ; Bennie, J</t>
  </si>
  <si>
    <t>Demographic effects of artificial nighttime lighting on animal populations</t>
  </si>
  <si>
    <t>ENVIRONMENTAL REVIEWS</t>
  </si>
  <si>
    <t>Artificial lighting, especially but not exclusively through street lights, has transformed the nighttime environment in much of the world. Impacts have been identified across multiple levels of biological organization and process. The influences, however, on population dynamics, particularly through the combined effects on the key demographic rates (immigration, births, deaths, emigration) that determine where individual species occur and in what numbers, have not previously been well characterized. The majority of attention explicitly on demographic parameters to date has been placed on the attraction of organisms to lights, and thus effectively local immigration, the large numbers of individuals that can be involved, and then to some extent the mortality that can often result. Some of the most important influences of nighttime lighting, however, are likely more subtle and less immediately apparent to the human observer. Particularly significant are effects of nighttime lighting on demography that act through (i) circadian clocks and photoperiodism and thence on birth rates; (ii) time partitioning and thence on death rates; and (iii) immigration/emigration through constraining the movements of individuals amongst habitat networks, especially as a consequence of continuously lit linear features such as roads and footpaths. Good model organisms are required to enable the relative consequences of such effects to be effectively determined, and a wider consideration of the effects of artificial light at night is needed in demographic studies across a range of species.</t>
  </si>
  <si>
    <t>10.1139/er-2014-0005</t>
  </si>
  <si>
    <t>GATEHOUSE, AG</t>
  </si>
  <si>
    <t>INSECT MIGRATION - VARIABILITY AND SUCCESS IN A CAPRICIOUS ENVIRONMENT</t>
  </si>
  <si>
    <t>RESEARCHES ON POPULATION ECOLOGY</t>
  </si>
  <si>
    <t>Stochastic effects of climate and weather have a pervasive influence on the induction, performance and evolution of migration. In wing-dimorphic species, their influence on habitat quality, and on rates of development of the migrant itself, maintains variation in responses to environmental cues determining wing-form and migratory behaviour. Migrants flying above their flight boundary layer rely on winds to disperse them across landscapes in which their habitats are distributed. Patterns of distribution of habitat patches, and the influence of changing windspeeds and direction on the displacements of migrants, result in selection for variation in migratory potential at each migration. In subsequent migrations, this variation and stochastic effects of the winds on groundtracks of individual migrants ensure that their destinations 'sample' the landscapes they travel over. The extent and resolution of this sampling, by which migrants reach favourable habitats, depend on the components of migratory potential, their mode of inheritance, and genetic correlations between them, as well as on the characteristics of the winds on which they travel.</t>
  </si>
  <si>
    <t>10.1007/BF02514932</t>
  </si>
  <si>
    <t>Gaynor, LG; Lawn, RJ; James, AT</t>
  </si>
  <si>
    <t>Agronomic studies on irrigated soybean in southern New South Wales. I. Phenological adaptation of genotypes to sowing date</t>
  </si>
  <si>
    <t>Serial sowing date studies were used to examine the response of a diverse range of soybean genotypes to sowing date in the Murrumbidgee Irrigation Area (MIA). The aim was to explore the scope to improve the flexibility for rotating irrigated summer soybean crops with winter cereals by broadening the range of potential sowing dates. Serial sowings of diverse genotypes were made in small plots at intervals of similar to 7 days (2006-07) or 10 days (2007-08) from late November to late January (2006-07) or mid-February (2007-08) and the dates of flowering and maturity recorded. Simple linear models relating rate of development towards flowering to photo-thermal variables indicated that large differences in time to flowering between genotypes, sowing dates, and years could be explained in terms of differences in genotype sensitivity to mean photoperiod and/or mean daily temperature between sowing and flowering. In general, warmer temperatures hastened and longer days delayed flowering, consistent with quantitative short-day photoperiodic response. The earliest flowering genotypes were insensitive to the prevailing photoperiods, and their smaller variations in time to flower over sowing dates and years were related to temperature. Conversely, later flowering genotypes were progressively more sensitive to photoperiod, with flowering occurring later and being more responsive to sowing date. In both seasons, late maturing genotype x sowing date combinations suffered cold temperature damage and frosting. For those genotype x sowing date combinations that were physiologically mature before the first frost, crop duration was a linear function (r(2) = 0.86**) of time to flowering. In 2007-08, measurements were also made at maturity of total standing dry matter (TDM), seed yield, and seed size. For those genotype x sowing date combinations that matured before the first frost, TDM was largely a linear function (r(2) = 0.83**) of crop duration, while seed yield was strongly related (r(2) = 0.86**) to TDM. Exposure to cold temperatures before physiological maturity reduced seed size and harvest index. Using the generalised relations developed in these studies, it was concluded that commercial yields may be possible for irrigated soybean crops in the MIA sown in December or possibly later. These options are evaluated in greater detail in the companion paper, using large-scale agronomic trials of a subset of adapted genotypes.</t>
  </si>
  <si>
    <t>10.1071/CP11136</t>
  </si>
  <si>
    <t>Gayrard, V; Picard-Hagen, N; Chemineau, P; Malpaux, B; Thiery, JC</t>
  </si>
  <si>
    <t>Neuroendocrine control of seasonal reproduction in the ewe</t>
  </si>
  <si>
    <t>REVUE DE MEDECINE VETERINAIRE</t>
  </si>
  <si>
    <t>In temperate latitudes, ewes exhibit great seasonal variation in reproductive activity. Changes in daylength are responsible for the seasonality of reproduction. The photoperiodic control of ovarian cyclicity involves the regulation of pulsatile luteinizing hormone (LH) secretion. The annual variations of daylength are encoded by the pineal gland into a circadian secretion of melatonin which in turn drives the activity of the hypothalamohypophyseal axis. Among the neuronal systems involved in the seasonal control of LH secretion, the dopaminergic A15 nucleus appears as an essential link in the cascade of events leading to the inhibition of LH secretion during anoestrus.</t>
  </si>
  <si>
    <t>Geiser, F; Law, BS; Kortner, G</t>
  </si>
  <si>
    <t>Daily torpor in relation to photoperiod in a subtropical blossom-bat, Syconycteris australis (Megachiroptera)</t>
  </si>
  <si>
    <t>JOURNAL OF THERMAL BIOLOGY</t>
  </si>
  <si>
    <t>Daily torpor in many temperate-zone mammals is affected by photoperiod. As little is known about the effects of photoperiod on torpor in subtropical species, we investigated whether, and if so how, torpor use, duration, and depth are affected by acclimation to three photoperiods (short, intermediate, long) in the blossom-bat Syconycteris australis. In contrast to many other studies, torpor occurrence, duration, and depth did not significantly respond to photoperiod acclimation in S. australis. Interestingly, the trend of a decline in torpor use under long photoperiod was the opposite of that observed previously in S. australis, which had been captured from the wild in summer and winter. Our study suggests that some species living in low latitude areas with unpredictable weather like S. australis may not use photoperiod for seasonal adjustments in physiology because it is not a reliable cue for food availability. (c) 2005 Elsevier Ltd. All rights reserved.</t>
  </si>
  <si>
    <t>10.1016/j.jtherbio.2005.08.002</t>
  </si>
  <si>
    <t>Gemeno, C; Haynes, KF</t>
  </si>
  <si>
    <t>Impact of photoperiod on the sexual behavior of the black cutworm moth (Lepidoptera : Noctuidae)</t>
  </si>
  <si>
    <t>We tested the hypothesis that changes in photoperiod alone are responsible fur the delay in the onset of sexual maturity that has been previously observed in natural populations of the migratory black cutworm, Agrotis ipsilon (Hufnagel), moth. We hypothesized that under short days, which occur at the onset of the spring and fall migrations, the first age at which males and females engage in sexual communication would be later than under long days typical of nonmigratory periods. Individuals were kept at 25 degreesC from egg to adult under three photoregimes that they encounter in nature at different latitudes: 12:12 (L:D) h (late March and late September), li:Ib (L:D) h, and 16:8 (L:D) h. As predicted, the mean age at which females first called (i.e., released pheromone) was earlier under long-day than under short-day photoregimes, but this trend was not significant. The percentage of females that called over a 6-d-period a as similar among photoregimes but it varied with age. There was no interaction between photoperiod and age on the percentage of females calling. Pheromone production, measured as the quantity of Z7-12:Ac in pheromone gland extracts, was lower under long-day than under short-day photoregimes. On average, 1-d-old females produced less pheromone than older females. Photoperiod and age showed a significant interaction in their effect on the quantity of Z7-12:Ac, but not in the direction predicted by our hypothesis. Males reared under short days showed higher percentages of response than did males reared under long days. Age had a significant effect on male response but it was independent from the effect of photoperiod. We conclude that although photoperiod length can influence calling, pheromone production, and male response, it has little effect on the age at which A. ipsilon reach sexual maturity. Changes in photoperiod alone cannot explain the delayed maturity observed in the field. Other factors, alone or in combination with photoperiod, may be necessary to induce the reproductive diapause that A. ipsilon undergoes in its fall migration.</t>
  </si>
  <si>
    <t>10.1603/0046-225X-30.2.189</t>
  </si>
  <si>
    <t>Gerovac, JR; Lopez, RG; Mattson, NS</t>
  </si>
  <si>
    <t>High Tunnel versus Climate-controlled Greenhouse: Transplant Time and Production Environment Impact Growth and Morphology of Cold-tolerant Bedding Plants</t>
  </si>
  <si>
    <t>Commercial bedding plant production in northern latitudes often begins in late winter and continues through spring, when average outdoor temperatures require growers to actively heat their greenhouses (GHs). High tunnels (HTs) offer energy savings as they are passively heated and cooled structures that have a low initial cost. As a result, they have been used in northern latitudes to advance and extend the growing season and improve the quality of high-value horticultural crops. However, there is limited published information on growing bedding plants in HTs in northern latitudes. Our objectives were to quantify the effects of transplant date in an HT with or without a rowcover (RC) compared with a traditional heated GH on the growth and morphology of three cold-tolerant bedding plant species at two northern latitude locations, Purdue University (Purdue) and Cornell University (Cornell). Seedlings of snapdragon (Antirrhinum majus L. 'Liberty Classic Yellow'), dianthus (Dianthus chinensis L. `Telstar Crimson'), and petunia (Petunia xhybrida Vilm.-Andr. 'Wave Pink') were transplanted on weeks 13, 14, and 15 in 2012 (Purdue) and 2013 (both locations) and moved to either a glass-glazed GH or an HT without (HT) or with a rowcover (HT+RC). Several quality measurements increased when plants were grown in the HT compared with those grown in the GH. Dianthus and petunia transplanted at Purdue during week 13 in the HT and HT+RC were 33% and 47% shorter and had 51% and 31% more visible buds, respectively, compared with those grown in the GH. Similarly, petunia transplanted at Cornell during week 13 in the HT and HT+RC were 45% and 43% shorter, respectively, than their GH counterparts. The shoot dry mass of dianthus and snapdragon at Purdue was significantly higher when grown in the HT compared with the GH, regardless of transplant week or the use of RC likely because of increased daily light integral (DLI) in the HT environment There was about a 1-week delay from transplant to first open flower for week 13 dianthus (at Purdue) and petunia (at both locations) when finished in the HT or HT+RC vs. their GH counterparts. Such a delay would be acceptable to growers who want to reduce the use of chemical growth regulators and heating costs. However, at both locations snapdragon transplanted on week 13 to the HT or HT+RC environments were delayed by 22 to 26 days compared with the GH. A delay of over 3 weeks could interfere with a grower's production schedule, possibly making this crop unsuitable for production in northern latitude HTs.</t>
  </si>
  <si>
    <t>Gersten, A; Hahn, S</t>
  </si>
  <si>
    <t>Timing of migration in Common Redstarts (Phoenicurus phoenicurus) in relation to the vegetation phenology at residence sites</t>
  </si>
  <si>
    <t>Timing the annual cycle according to local conditions is crucial for animals in seasonal environments, because individual resource requirements must match seasonal resource availabilities. Pre-nuptial spring migration is especially time constrained in many migratory species, and thus tight adjustments of departure and arrival times to local environmental conditions can be expected. We determined non-breeding residences of Common Redstarts, an insectivorous Palearctic-African migrant, from a central European population. Non-breeding residencies of three out of four males were located in the northern Sahel of West-Africa; a single individual did not cross the Sahara desert, but spent the non-breeding season in Northern Africa instead. Additionally, we related local vegetation phenology and the timing of spring migration in a central and a northern European population differing largely in breeding site latitude. The arrival at and departure from the African sites was similar in birds from the central and the northern population. Departure from the non-breeding sites was not related to seasonal deterioration of vegetation. Birds from both populations arrived at their distant breeding grounds in the same time period. Since spring green-up times differed greatly, birds from the two populations encounter different phenological conditions at arrival. The missing relation between vegetation phenology and migration timing may indicate that spring migration in redstarts is triggered by other factors than vegetation development at least at the non-breeding sites. A general cue such as local photoperiod might be the candidate factor, which would also explain the small variation between the populations.</t>
  </si>
  <si>
    <t>10.1007/s10336-016-1359-x</t>
  </si>
  <si>
    <t>Ghorbankhani, F; Souri, M; Moeini, MM; Mirmahmoudi, R</t>
  </si>
  <si>
    <t>Effect of nutritional state on semen characteristics, testicular size and serum testosterone concentration in Sanjabi ram lambs during the natural breeding season</t>
  </si>
  <si>
    <t>This experiment was conducted to investigate the effect of plane of nutrition on body weight, average daily gain, dry mater intake, semen characteristics, serum testosterone concentration and testicular circumference of Sanjabi ram lambs during the natural breeding season. Sanjabi ram lambs (n =20) that were 8 months of age were penned under natural photoperiod at latitude 34 degrees 18'N for a period of 9 months. The control group (C, n = 10) received a diet consisting of 80% alfalfa and 20% concentrate, providing 2.18 Mcal metabolizable energy and 130.0 g/kg DM crude protein, whereas, treatment group (T, n = 10) was fed with 65% alfalfa and 35% concentrate, providing 2.34 Mcal metabolizable energy and 160.0 g/kg DM crude protein. Body weight, additive daily gain and feed intake in T group were significantly greater than those obtained in C group. Body weight and testicular circumference increased at a steady rate throughout the experiment. All semen variables (except percentage of abnormal sperm and semen pH), serum testosterone concentration and testicular circumference were positively influenced by nutritional state (P &lt; 0.05). Interaction of nutritional state with season was found for semen volume, sperm concentration and abnormal sperm, but there was no interaction on the total sperm, progressive motility, live sperm, semen pH and semen index. It is concluded that the reproductive activity of growing Sanjabi ram lambs is affected by nutritional state. These results also demonstrated a monthly pattern in reproductive characteristics of Sanjabi ram lambs, independent of the nutritional state. (C) 2014 Elsevier B.V. All rights reserved.</t>
  </si>
  <si>
    <t>10.1016/j.anireprosci.2014.12.006</t>
  </si>
  <si>
    <t>Giakountis, A; Cremer, F; Sim, S; Reymond, M; Schmitt, J; Coupland, G</t>
  </si>
  <si>
    <t>Distinct Patterns of Genetic Variation Alter Flowering Responses of Arabidopsis Accessions to Different Daylengths</t>
  </si>
  <si>
    <t>Many plants flower in response to seasonal changes in daylength. This response often varies between accessions of a single species. We studied the variation in photoperiod response found in the model species Arabidopsis ( Arabidopsis thaliana). Seventy-two accessions were grown under six daylengths varying in 2-h intervals from 6 to 16 h. The typical response was sigmoidal, so that plants flowered early under days longer than 14 h, late under days shorter than 10 h, and at intermediate times under 12-h days. However, many accessions diverged from this pattern and were clustered into groups showing related phenotypes. Thirty-one mutants and transgenic lines were also scored under the same conditions. Statistical comparisons demonstrated that some accessions show stronger responses to different daylengths than are found among the mutants. Genetic analysis of two such accessions demonstrated that different quantitative trait loci conferred an enhanced response to shortening the daylength from 16 to 14 h. Our data illustrate the spectrum of daylength response phenotypes present in accessions of Arabidopsis and demonstrate that similar phenotypic variation in photoperiodic response can be conferred by different combinations of loci.</t>
  </si>
  <si>
    <t>10.1104/pp.109.140772</t>
  </si>
  <si>
    <t>Giantsis, IA; Laliotis, GP; Stoupa, O; Avdi, M</t>
  </si>
  <si>
    <t>Polymorphism of the melatonin receptor 1A (MNTR1A) gene and association with seasonality of reproductive activity in a local Greek sheep breed</t>
  </si>
  <si>
    <t>JOURNAL OF BIOLOGICAL RESEARCH-THESSALONIKI</t>
  </si>
  <si>
    <t>Background: Sheep's reproductive physiology in temperate latitudes (such as Greece), is characterized by seasonality and is also regulated by photoperiodic exposure. Melatonin is the key hormone involved in this regulation. However, the melatonin secretion and therefore the ewes reproductive activity underlies variation, proposed to be linked with the melatonin receptor subtype 1A (MNTR1A) gene structure. This study was designed to investigate the polymorphism of the MNTR1A gene in a local Greek sheep breed and to determine its potential association with reproductive seasonality. Results: Two groups of farmed ewes, each consisted of 30 individuals, were chosen. Males were introduced in both groups in spring (April). The first group consisted of ewes that showed reproductive activity in spring (May), while the second of ewes that showed reproductive activity 3 months later, in summer. The PCR-RFLP methodology was carried out on a 824-bp DNA fragment of the MTNR1A exon 2 using the RsaI restriction endonuclease. The electrophoretic procedure revealed three genotypes, C/C, C/T and T/T. Specifically, 44 animals showed the C/C genotype (28 from the first group and 16 from the second), 14 the C/T genotype (2 from the first and 12 from the second) and 2 animals had the T/T genotype (both from the second group). Conclusions: Statistical analysis indicated a positive correlation between genotype and reproductive seasonality, with C/C genotype playing a crucial role in out-of-season reproduction activity.</t>
  </si>
  <si>
    <t>10.1186/s40709-016-0050-y</t>
  </si>
  <si>
    <t>Gienapp, P; Vaisanen, RA; Brommer, JE</t>
  </si>
  <si>
    <t>Latitudinal variation in breeding time reaction norms in a passerine bird</t>
  </si>
  <si>
    <t>JOURNAL OF ANIMAL ECOLOGY</t>
  </si>
  <si>
    <t>P&gt;1. The timing of phenological events, as flowering time in plants or migration and breeding time in animals, is related to environmental conditions, e.g. local ambient temperature, and varies considerably between years. The relationship between the relevant environmental condition(s) and phenology can be described by a reaction norm. 2. Apart from variation among years phenology also varies geographically and the timing of phenological events is generally later at higher latitudes. However, whether this latitudinal trend is caused by a single reaction norm (and locally varying conditions) or whether reaction norms differ spatially is largely unknown. 3. Avian breeding time is determined by a variety of internal and external factors, e.g. photoperiod and temperature. The corresponding reaction norms are normally described by a regression of annual mean against temperatures averaged over a certain period. We circumvented problems inherent in this approach by using proportional hazards models to describe the relationship between breeding time and local temperature and day length. 4. The proportional hazards model describes a 'time to event', e.g. survival or in this case time until laying of the first egg, by modelling the probability that the event will occur per unit time as a function of an unspecified baseline hazard and fixed or time-dependent variables. Any variable that changes its value during the 'time to event', e.g. ambient temperature, can be included as time-dependent variable. 5. Applying this approach to a large data set of Finnish great tit (Parus major) egg laying dates from populations spanning about 700 km in latitude, we found that temperature- and day length-reaction norms vary with latitude. 6. Optimal reaction norms likely differ between populations and the observed variation in reaction norms among populations may thus reflect local adaptation. Under environmental change, local reaction norms may become suboptimal, and latitude-specific breeding time reaction norms may represent a source of variation that could benefit a species to adapt to such changes.</t>
  </si>
  <si>
    <t>10.1111/j.1365-2656.2010.01693.x</t>
  </si>
  <si>
    <t>Gill, AL; Gallinat, AS; Sanders-DeMott, R; Rigden, AJ; Gianotti, DJS; Mantooth, JA; Templer, PH</t>
  </si>
  <si>
    <t>Changes in autumn senescence in northern hemisphere deciduous trees: a meta-analysis of autumn phenology studies</t>
  </si>
  <si>
    <t>Background and Aims Many individual studies have shown that the timing of leaf senescence in boreal and temperate deciduous forests in the northern hemisphere is influenced by rising temperatures, but there is limited consensus on the magnitude, direction and spatial extent of this relationship. Methods A meta-analysis was conducted of published studies from the peer-reviewed literature that reported autumn senescence dates for deciduous trees in the northern hemisphere, encompassing 64 publications with observations ranging from 1931 to 2010. Key Results Among the meteorological measurements examined, October temperatures were the strongest predictors of date of senescence, followed by cooling degree-days, latitude, photoperiod and, lastly, total monthly precipitation, although the strength of the relationships differed between high- and low-latitude sites. Autumn leaf senescence has been significantly more delayed at low (25A degrees to 49A degrees N) than high (50A degrees to 70A degrees N) latitudes across the northern hemisphere, with senescence across high-latitude sites more sensitive to the effects of photoperiod and low-latitude sites more sensitive to the effects of temperature. Delays in leaf senescence over time were stronger in North America compared with Europe and Asia. Conclusions The results indicate that leaf senescence has been delayed over time and in response to temperature, although low-latitude sites show significantly stronger delays in senescence over time than high-latitude sites. While temperature alone may be a reasonable predictor of the date of leaf senescence when examining a broad suite of sites, it is important to consider that temperature-induced changes in senescence at high-latitude sites are likely to be constrained by the influence of photoperiod. Ecosystem-level differences in the mechanisms that control the timing of leaf senescence may affect both plant community interactions and ecosystem carbon storage as global temperatures increase over the next century.</t>
  </si>
  <si>
    <t>10.1093/aob/mcv055</t>
  </si>
  <si>
    <t>Gillespie, DR; Quiring, DMJ</t>
  </si>
  <si>
    <t>Diapause induction under greenhouse conditions in two populations of Dicyphus hesperus (Hemiptera : Miridae)</t>
  </si>
  <si>
    <t>The effects of daylength on induction of reproductive diapause were investigated in two populations of Dicyphus hesperus to determine which was more suitable as a biological control in greenhouses without supplemental light. A population from British Columbia Canada ( 49 degrees 36' N Lat.) had a critical daylength of about 15.5 h, whereas that of a population from California, USA (35 degrees 43' N Lat.) was between 14.0 and 13.5 h. Under natural daylengths in greenhouses at 49 degrees N Lat., females of both populations exhibited reproductive diapause at a daylength that was consistent with their respective critical daylengths. In spring, a lower proportion of both populations diapaused when exposed to diapause-inducing conditions than in autumn. Reproductive diapause of the females of the BC population was 100% in autumn, but half of those females laid eggs when held in the greenhouse for 6 weeks. A maximum of 63% of females of the California population diapaused in autumn, and most began to lay eggs after 2 weeks. The differences in response to daylength presumably reflect differences between the two localities in the reliability of the critical daylength as a predictor of conditions unsuitable for growth and reproduction. Under greenhouse conditions the California population is essentially non-diapausing, and would be the more suitable of the two populations for use as a biological control agent.</t>
  </si>
  <si>
    <t>10.1080/09583150500086565</t>
  </si>
  <si>
    <t>Gimenes, M; BeneditoSilva, AA; Marques, MD</t>
  </si>
  <si>
    <t>Circadian rhythms of pollen and nectar collection by bees on the flowers of Ludwigia elegans (Onagraceae)</t>
  </si>
  <si>
    <t>The visits of Tetraglossula ventralis (Hymenoptera: Colletidae) and Heterosarellus sp (Hymenoptera: Andrenidae) to collect pollen and nectar on the flowers of Ludwigia elegans (Onagraceae) were visually monitored from November 1989 to October 1991, in two localities of the State of Sao Paulo, Brazil. These localities are approximately at the same latitude (Mairinque 23 degrees 52'S and Campos do Jordao 22 degrees 45' S), but with a difference of 1000m in the altitude between them. As same latitudes ensure similar photoperiods and the difference in altitude, a persistent step in the temperature, the field work was conducted in environmental conditions varying within a known and limited range. Circadian rhythms are described for pollen and nectar harvesting behaviours, which are finely adjusted to the flower's anthesis and withering. The environmental light/dark cycle is suggested as the main zeitgeber and temperature cycle either as a secondary zeitgeber or as a masking agent. Since these bee species are non-social, the possibility of social synchonization was discarded. We concluded that temporal adaptation plays a central role in the interaction of flowers and its visitors. In addition to specialized structures to collect the pollen of L.elegans, the acrophases of pollen and nectar collection rhythms coincide with the rime when the stigma is most receptive and consequently the possibility of pollination increases highly.</t>
  </si>
  <si>
    <t>10.1076/brhm.27.3.281.12971</t>
  </si>
  <si>
    <t>Giora, J; Tarasconi, HM; Fialho, CB</t>
  </si>
  <si>
    <t>Reproduction and Feeding of the Electric Fish Brachyhypopomus gauderio (Gymnotiformes: Hypopomidae) and the Discussion of a Life History Pattern for Gymnotiforms from High Latitudes</t>
  </si>
  <si>
    <t>The reproductive biology and feeding habits of the electric fish Brachyhypopomus gauderio were studied. The species has seasonal reproductive behavior, with breeding occurring during the Southern Hemisphere spring and summer, and having a positive relation with the photoperiod variation. Brachyhypopomus gauderio was defined as a fractional spawner, with low relative fecundity and high first maturation size. Sexual dimorphism was registered, males undergoing hypertrophy of the distal portion of caudal filament. The results on reproductive biology herein obtained are in agreement with data concerning gymnotiforms from Southern Brazil and Uruguay, pointing to an ecological pattern for the species from high latitudes, differing from species with tropical distribution. According to the analysis of the food items, B. gauderio feed mainly on autochthonous insects, likewise the other gymnotiforms previously investigated, leading to conclude that there is no variation on the diet of the species of the order related to climatic conditions or even to habitat of occurrence.</t>
  </si>
  <si>
    <t>10.1371/journal.pone.0106515</t>
  </si>
  <si>
    <t>Giunta, F; Motzo, R; Virdis, A</t>
  </si>
  <si>
    <t>Development of durum wheat and triticale cultivars as affected by thermo-photoperiodic conditions</t>
  </si>
  <si>
    <t>The understanding of the interaction between thermo-photoperiodic conditions and the genetic control of anthesis date is fundamental in explaining the environmental adaptation of durum wheat and triticale cultivars. The development of 8 durum wheat (Triticum turgidum L. var. durum) and 2 triticale (x Triticosecale Wittmack) cultivars was studied at 3 sowing dates (September, November, and March) by observations on apex development, number and rate of leaf appearance, spike fertility, and number and length of elongated internodes. Variation in anthesis date was mostly explained by the total number of leaves, which ranged between 8.3 and 15, and hence by the duration of the phase of leaf primordium production. Total leaf number also affected the length of the subsequent phase until flag leaf appearance. The phyllochron was influenced by both sowing date and genotype, and was minimum in the March sowing (87 degree-days). The genotypic variability in phyllochron was due either to the variations in leaf number or to genotypic intrinsic differences. Time to terminal spikelet stage was related to the number of spikelets per spike and to the number of elongated internodes, although stem length depended more on internode length than on internode number. The number of spikelets per spike was associated with leaf number, but their relationship was affected by the thermal conditions during spikelet primordium initiation. No differences were observed between wheat and triticale cultivars, apart from the number of spikelets per spike.</t>
  </si>
  <si>
    <t>10.1071/AR00034</t>
  </si>
  <si>
    <t>Glickman, GL; Harrison, EM; Elliott, JA; Gorman, MR</t>
  </si>
  <si>
    <t>Increased photic sensitivity for phase resetting but not melatonin suppression in Siberian hamsters under short photoperiods</t>
  </si>
  <si>
    <t>Light regulates a variety of behavioral and physiological processes, including activity rhythms and hormone secretory patterns. Seasonal changes in the proportion of light in a day (photoperiod) further modulate those functions. Recently, short (SP) versus long days (LP) were found to markedly increase light sensitivity for phase shifting in Syrian hamsters. To our knowledge, photoperiod effects on light sensitivity have not been studied in other rodents, nor is it known if they generalize to other circadian responses. We tested whether photic phase shifting and melatonin suppression vary in Siberian hamsters maintained under LP or SP. Select irradiances of light were administered, and shifts in activity were determined. Photic sensitivity for melatonin suppression was examined in a separate group of animals via pulses of light across a 4 log-unit photon density range, with post-pulse plasma melatonin levels determined via RIA. Phase shifting and melatonin suppression were greater at higher irradiances for both LP and SP. The lower irradiance condition was below threshold for phase shifts in LP but not SP. Melatonin suppression did not vary by photoperiod, and the half saturation constant for fitted sigmoid curves was similar under LP and SP. Thus, the photoperiodic modulation of light sensitivity for phase shifting is conserved across two hamster genera. The dissociation of photoperiod effects on photic phase shifting and melatonin suppression suggests that the modulation of sensitivity occurs downstream of the common retinal input pathway. Understanding the mechanistic basis for this plasticity may yield therapeutic targets for optimizing light therapy practices. (C) 2014 Elsevier Inc. All rights reserved.</t>
  </si>
  <si>
    <t>10.1016/j.yhbeh.2014.01.002</t>
  </si>
  <si>
    <t>Glippa, O; Alekseev, VR; Souissi, S</t>
  </si>
  <si>
    <t>Effects of photoperiod on egg production in Eurytemora affinis Poppe, 1880 (Copepoda: Calanoida) from the Seine Estuary (France)</t>
  </si>
  <si>
    <t>The calanoid copepod Eurytemora affinis Poppe, 1880 is the most abundant species of the mesozooplanktonic community of the Seine estuary (France) in the lower salinity zone. Diapausing eggs of this species have been found in the sediment of this estuary but they are few in comparison with those found for other calanoid species. We thus decided to test the effect of photoperiod on diapausing egg production in E. affinis from the Seine estuary. For this, an experimental device has been developed. A combination of five photoperiods and two temperatures was used and the production of eggs was studied for the first and the second clutch. The production of diapausing eggs was demonstrated under photoperiodic conditions less than or equal to 12h of light either at 12 or 16 degrees C with a maximum under constant darkness (6%). A significant increase in the number of non-viable eggs was also observed between the first and the second clutch for all tested conditions and this may be due to the non-fertilization of these eggs. We also verified that the late naupliar instars are sensitive to the photoperiodic signal.The experimental approach has revealed that the production of diapausing eggs in the key species to the downstream Seine estuary, E. affinis, could be induced by short days, but photoperiod was probably not the only factor responsible for the induction of diapausing egg production. The percentage of diapausing eggs obtained under the induction experiment is similar to that obtained from the eggs extracted from the sediment of the Seine estuary (7%). The strategy of E. affinis in this estuary would be to constitute an egg bank, acting as long-term survival or in the case of adverse conditions. The role of geographical position (mainly latitude) and local conditions in the reproductive strategy of E. affinis is discussed.</t>
  </si>
  <si>
    <t>10.1080/11250003.2013.861024</t>
  </si>
  <si>
    <t>Gockel, J; Ruf, T</t>
  </si>
  <si>
    <t>Alternative seasonal reproductive strategies in wild rodent populations</t>
  </si>
  <si>
    <t>Many temperate rodents show a break in reproductive activity to conserve energy during harsh winter conditions. However, even in species that use photoperiodic changes to adjust reproductive functions, winter breeding has been recorded frequently and most likely is caused by different responses to changes in photoperiod. Furthermore, these reproductive phenotypes show clear physiologic and morphologic differences. We investigated winter reproduction in natural populations of 2 European rodents, the yellow-necked mouse (Apodemus flavicollis) and the bank vole (Clethrionomys glareolus). Analyses of our data indicate that winter breeding was due to nonresponsive phenotypes in both sexes. A broad range of gonadal changes was found, particularly in males, and individual differences in testis size were linked to differences in body weight. Population genetic analyses provided no hint of assortative mating between the 2 phenotypes.</t>
  </si>
  <si>
    <t>10.1644/1545-1542(2001)082&lt;1034:ASRSIW&gt;2.0.CO;2</t>
  </si>
  <si>
    <t>Goddard, SV; Kao, MH; Fletcher, GL</t>
  </si>
  <si>
    <t>Population differences in antifreeze production cycles of juvenile Atlantic cod (Gadus morhua) reflect adaptations to overwintering environment</t>
  </si>
  <si>
    <t>CANADIAN JOURNAL OF FISHERIES AND AQUATIC SCIENCES</t>
  </si>
  <si>
    <t>Four groups of juvenile Atlantic cod (Gadus morhua) were collected in summer (1992) from four coastal sites of northeast Newfoundland. They were held together at seasonally ambient temperature and photoperiod and monitored over one winter for variation in a biochemical phenotype, antifreeze production capacity. Our results show that population differences in antifreeze production capacity reflect the severity of overwintering conditions faced. Cod from three bays along the northeast coast (49 degrees 30'-47 degrees 30' N) exhibited very similar patterns of antifreeze production, suggesting that these environments demand from their cod inhabitants approximately the same high level of freeze resistance. However, cod from the most exposed northerly site at the tip of the Great Northern Peninsula (51 degrees 30' N) developed antifreeze levels about 50% higher than those of the other three groups, confirming that the more extreme high-latitude environment demands even greater freeze protection for survival. Since 34% of Great Northern Peninsula cod produced antifreeze levels outside the range of all other juveniles, we suggest that the physiological distinctness of this population has evolved by genetic amplification of antifreeze production capacity rather than by selective mortality. The existence of physiological population structure should be factored into strategies for sustainable fishing of this species in northern waters.</t>
  </si>
  <si>
    <t>10.1139/cjfas-56-11-1991</t>
  </si>
  <si>
    <t>Goldringer, I; Prouin, C; Rousset, M; Galic, N; Bonnin, I</t>
  </si>
  <si>
    <t>Rapid differentiation of experimental populations of wheat for heading time in response to local climatic conditions</t>
  </si>
  <si>
    <t>center dot Background and Aims Dynamic management (DM) of genetic resources aims at maintaining genetic variability between different populations evolving under natural selection in contrasting environments. In 1984, this strategy was applied in a pilot experiment on wheat (Triticum aestivum). Spatio-temporal evolution of earliness and its components (partial vernalization sensitivity, daylength sensitivity and earliness per se that determines flowering time independently of environmental stimuli) was investigated in this multisite and long-term experiment. center dot Methods Heading time of six populations from the tenth generation was evaluated under different vernalization and photoperiodic conditions. center dot Key Results Although temporal evolution during ten generations was not significant, populations of generation 10 were genetically differentiated according to a north-south latitudinal trend for two components out of three: partial vernalization sensitivity and narrow-sense earliness. center dot Conclusions It is concluded that local climatic conditions greatly influenced the evolution of population earliness, thus being a major factor of differentiation in the DM system. Accordingly, a substantial proportion (similar to 25 %) of genetic variance was distributed among populations, suggesting that diversity was on average conserved during evolution but was differently distributed by natural selection (and possibly drift). Earliness is a complex trait and each genetic factor is controlled by multiple homeoalleles; the next step will be to look for spatial divergence in allele frequencies.</t>
  </si>
  <si>
    <t>10.1093/aob/mcl160</t>
  </si>
  <si>
    <t>GOLZBERG, KL; ANISIMOV, AI</t>
  </si>
  <si>
    <t>VARIABILITY OF QUANTITATIVE PHOTOPERIODIC REACTION IN SPRING POPULATIONS OF DELIA-BRASSICAE BOUCHE (DIPTERA, ANTHOMYIDAE) OF VARIOUS GEOGRAPHICAL ORIGIN</t>
  </si>
  <si>
    <t>ZHURNAL OBSHCHEI BIOLOGII</t>
  </si>
  <si>
    <t>Gomez-Ariza, J; Galbiati, F; Goretti, D; Brambilla, V; Shrestha, R; Pappolla, A; Courtois, B; Fornara, F</t>
  </si>
  <si>
    <t>Loss of floral repressor function adapts rice to higher latitudes in Europe</t>
  </si>
  <si>
    <t>The capacity to discriminate variations in day length allows plants to align flowering with the most favourable season of the year. This capacity has been altered by artificial selection when cultivated varieties became adapted to environments different from those of initial domestication. Rice flowering is promoted by short days when HEADING DATE 1 (Hd1) and EARLY HEADING DATE 1 (Ehd1) induce the expression of florigenic proteins encoded by HEADING DATE 3a (Hd3a) and RICE FLOWERING LOCUS T 1 (RFT1). Repressors of flowering antagonize such induction under long days, maintaining vegetative growth and delaying flowering. To what extent artificial selection of long day repressor loci has contributed to expand rice cultivation to Europe is currently unclear. This study demonstrates that European varieties activate both Hd3a and RFT1 expression regardless of day length and their induction is caused by loss-of-function mutations at major long day floral repressors. However, their contribution to flowering time control varies between locations. Pyramiding of mutations is frequently observed in European germplasm, but single mutations are sufficient to adapt rice to flower at higher latitudes. Expression of Ehd1 is increased in varieties showing reduced or null Hd1 expression under natural long days, as well as in single hd1 mutants in isogenic backgrounds. These data indicate that loss of repressor genes has been a key strategy to expand rice cultivation to Europe, and that Ehd1 is a central node integrating floral repressive signals.</t>
  </si>
  <si>
    <t>10.1093/jxb/erv004</t>
  </si>
  <si>
    <t>Gomi, T</t>
  </si>
  <si>
    <t>Seasonal adaptations of the fall webworm Hyphantria cunea (Drury) (Lepidoptera : Arctiidae) following its invasion of Japan</t>
  </si>
  <si>
    <t>The fall webworm, Hyphantria cunea (Drury) (Lepidoptera: Arctiidae), invaded Japan from North America about 60 years ago. Immediately after its invasion - and for the first three decades - its life cycle was bivoltine, two generations per year throughout its entire distribution in Japan. Thereafter, its life cycle shifted to trivoltine in the southwestern areas of Japan. In the present study we examined the life-history traits proposed to be implicated in this event with the aim of clarifying the mechanism of this life-cycle shift. The critical photoperiod for diapause induction, as defined by the photoperiod at which 50% of individuals enter diapause, was shorter in the trivoltine populations than in their bivoltine counterparts. The temperature sensitivity of the photoperiodic response, as defined by the difference in the critical photoperiod between 20 and 25 degrees C, was greater in the trivoltine populations than in the bivoltine ones. The geographic variation in larval and pupal periods was positively correlated to the latitude of the original localities of the populations. The change in the number of larval instars would be one of the main factors accounting for the regional differences in the developmental period. These results suggest that some life-history traits of H. cunea have changed following its invasion of Japan as an adaptive response to local climates.</t>
  </si>
  <si>
    <t>10.1007/s11284-006-0327-y</t>
  </si>
  <si>
    <t>Geographic variation in critical photoperiod for diapause induction and its temperature dependence in Hyphantria cunea Drury (Lepidoptera: Arctiidae)</t>
  </si>
  <si>
    <t>The fall webworm, Hyphantria cunea Drury (Lepidoptera: Arctiidae), was introduced from North America to Japan half a century ago. The critical photoperiod for diapause induction and its temperature dependence, as defined by the difference in the critical photoperiod between 20 and 25 degrees C, were investigated in order to understand the mechanisms behind a shift from bi- to trivoltine life cycles. The critical photoperiod for diapause induction was shorter in the southern trivoltine populations than in the northern bivoltine populations, and this was more marked at 25 degrees C than at 20 degrees C. Although the critical photoperiod showed a positive correlation with the original latitude, the correlation was relatively low at both temperatures. Conversely, temperature dependence of the critical photoperiod for diapause induction correlated negatively with the original latitude. The trivoltine populations showed,greater temperature sensitivity than the bivoltine populations. These results suggest that an increase in temperature sensitivity of the diapause response to photoperiods was involved in the shift to a trivoltine life cycle. The crossing experiments suggested that the photoperiodic control of diapause induction and its temperature dependence are under polygenic control without sex-linkage.</t>
  </si>
  <si>
    <t>10.1007/s004420050220</t>
  </si>
  <si>
    <t>y-ask</t>
  </si>
  <si>
    <t>GOMI, T</t>
  </si>
  <si>
    <t>EFFECT OF TEMPERATURE ON DIAPAUSE RESPONSE TO PHOTOPERIOD IN HYPHANTRIA-CUNEA WITH SPECIAL REFERENCE TO LOCAL DIVERGENCE</t>
  </si>
  <si>
    <t>After the fall webworm, Hyphantria cunea, was introduced into Japan from North America in 1945, a bivoltine life cycle was maintained throughout its distribution in Japan for three decades (MASAKI, 1975). The critical photoperiod for the induction of pupal diapause was 14 h 35 min (25 degrees C) in two local populations at 35.3 and 39.5 degrees N, as in the founder population (MASAKI et al., 1968), and was relatively stable over a range of temperatures from 17 to 25 degrees C (MASAKI, 1977). Recently, a trivoltine life cycle was found in localities south of 36 degrees N, although bivoltinism is still the rule in the northern areas (Gomi and TAKEDA, 1990, 1991). The bivoltine and trivoltine: populations show a significant difference in critical photoperiod for the induction of diapause (GOMI, 1992). This species is a long-day type and develops without diapause under long-day conditions. In this type of photoperiodic response, the critical photoperiod is generally shortened by high temperatures in insects (DANKS, 1987). The present study examines whether H. cunea populations derived from the bivoltine and trivoltine areas exhibit such a temperature-dependent change in critical photoperiod, and discusses the possibility that such a response is involved in the recent shift of the life cycle from bivoltine to trivoltine. In one of the two populations examined, I found a marked effect of temperature on the incidence of diapause. Whereas the stage sensitive to photoperiod for diapause induction is known to occur in early larval instars (MASAKI, 1977), the stage sensitive to temperature has not been studied. Because insects usually experience fluctuating temperatures in the field, such information is important in discussing the life cycle and voltinism in local populations. In die second half of this paper, therefore, I present data on the stage sensitive to temperature for diapause induction in this species.</t>
  </si>
  <si>
    <t>10.1303/aez.30.490</t>
  </si>
  <si>
    <t>Gomi, T; Adachi, K; Shimizu, A; Tanimoto, K; Kawabata, E; Takeda, M</t>
  </si>
  <si>
    <t>Northerly shift in voltinism watershed in Hyphantria cunea (Drury) (Lepidoptera: Arctiidae) along the Japan Sea coast: Evidence of global warming?</t>
  </si>
  <si>
    <t>The effects of climate change on the northern limit of the trivoltine area were clarified in the fall webworm, Hyphantria cunea (Drury) (Lepidoptera: Arctiidae). The Takaoka and Kanazawa populations used in the present study occur in locations to the north of Fukui (36.07 degrees N), where H. cunea has recently shifted from a bivoltine to a predominantly trivoltine life cycle. The life-history traits of these populations were investigated and compared to those in the Fukui population. The lower threshold temperature for development and the thermal constant for one generation were 11.3 degrees C and 674.5 degrees d in the Takaoka population, and 11.2 degrees C and 680.7 degrees d in the Kanazawa population. The critical photoperiod for diapause induction at 25 degrees C was 14 h 34 min in the Takaoka population and 14 h 28 min in the Kanazawa population. These critical photoperiods at 25 degrees C were longer by 24 min and 18 min than the Fukui population, respectively. These results, together with climate data, suggest that the Takaoka population maintains a bivoltine life cycle, and a small part of the Kanazawa population has three generations per year, a predominantly bivoltine life cycle. Thus, the present northern limit of the trivoltine area lies around Fukui in districts along the Japan Sea.</t>
  </si>
  <si>
    <t>10.1303/aez.2009.357</t>
  </si>
  <si>
    <t>Gomi, T; Hirochika, M; Nagasaka, M; Hagihara, H; Fukuda, T</t>
  </si>
  <si>
    <t>Effects of diet on life-history traits in a trivoltine Kobe population of Hyphantria cunea (Drury) (Lepidoptera : Arctiidae)</t>
  </si>
  <si>
    <t>The effects of diet on life-history traits were compared among individual webworms reared on an artificial diet or the leaves of two host plants in a trivoltine population of Hyphantria clinea collected in Kobe, Japan. The lower threshold temperature for development and the thermal constant among one generation did not differ largely according to the diets. There were two variations in the larval instar numbers, those being the six- or seven-instar type. The incidence of the seven-instar type fed the artificial diet was significantly lower than those fed on the host plants. The pupal weight for the six-instar type was significantly heavier for those fed the artificial diet than those fed on the host plants. Seasonal host plant effects were detected in some developmental traits. The critical photoperiods for diapause induction at 20 and 25 degrees C were similar between the host plants, and were shorter with the artificial diet than with the host plants. The present results suggest that the data for the artificial diet need not be modified in the parameters for the developmental rate, but that the critical photoperiod for diapause induction needs to be slightly lengthened when the data are applied to field insects.</t>
  </si>
  <si>
    <t>10.1303/aez.2005.475</t>
  </si>
  <si>
    <t>Gomi, T; Nagasaka, M; Fukuda, T; Hagihara, H</t>
  </si>
  <si>
    <t>Shifting of the life cycle and life-history traits of the fall webworm in relation to climate change</t>
  </si>
  <si>
    <t>ENTOMOLOGIA EXPERIMENTALIS ET APPLICATA</t>
  </si>
  <si>
    <t>The effects of global warming on the life cycle and life-history traits of the fall webworm, Hyphantria cunea (Drury) (Lepidoptera: Arctiidae), were investigated in Fukui, Japan. Our previous studies showed that the Fukui population had a predominantly bivoltine life cycle, but recently the life cycle has changed. In the present study, the life-history traits of individuals collected in 2002 in Fukui were clarified and compared to those in the previous studies. The lower threshold temperature for development and the thermal constant for one generation were 10.6 degrees C and 724.4 degree days, respectively. Although these developmental parameters were not investigated in the previous studies, the difference of the developmental period between the present and previous results was negligible in the larval and pupal stages at 20 degrees C. The critical photoperiod for diapause induction was 14 h 29 min at 20 degrees C and 14 h 10 min at 25 degrees C. The critical photoperiod at 25 degrees C was shortened to 14 min from that of the previous studies for individuals collected in 1995. The incidence of pupal diapause in the second generation was investigated in individuals that were collected as fourth and fifth instars in the field. Some portion of individuals averted diapause even if they were kept under a short photoperiod of L14:D10 at 25 degrees C after collection. These results, together with climate data and field observations in Fukui, suggest that at least a part of the population has three generations per year at present. This shift of the life cycle occurred within 7 years and is probably related to global warming in recent years.</t>
  </si>
  <si>
    <t>10.1111/j.1570-7458.2007.00616.x</t>
  </si>
  <si>
    <t>Gomi, T; Takeda, M</t>
  </si>
  <si>
    <t>Changes in life-history traits in the Fall Webworm within half a century of introduction to Japan</t>
  </si>
  <si>
    <t>1. The Fall Webworm, Hyphantria cunea, introduced into Japan from North America in 1945, was bivoltine until the early 1970s throughout its distribution area, but thereafter shifted to be trivoltine in south-western areas of Japan. 2. To clarify changes of life-history traits in relation to the shift in voltinism and to delineate the boundary between bi- and trivoltinism, the developmental rate and photoperiodic response controlling the induction of pupal diapause were investigated in 13 geographic populations. 3. Geographic variation in the critical photoperiod for diapause induction was not a simple dine, but shifted step-wise. The critical photoperiod was longer in populations north of 36 degrees N than in populations south of 36 degrees N, and the interpopulation variance for the critical photoperiod was small in each area. 4. The duration of the larval stage was significantly shorter in the southern populations than in the northern ones, but there was no conspicuous break point in its dine. 5. Geographic variation in pupal development followed a similar pattern to that observed for larval development, although the variation was comparatively small. 6. Thus, both critical photoperiod and developmental rate decreased when the shift in voltinism from bivoltine to trivoltine occurred as this insect expanded its range. The transitional zone between bi- and trivoltinism was around 36 degrees N.</t>
  </si>
  <si>
    <t>10.2307/2390287</t>
  </si>
  <si>
    <t>GOMI, T; TAKEDA, M</t>
  </si>
  <si>
    <t>GEOGRAPHIC-VARIATION IN PHOTOPERIODIC RESPONSES IN AN INTRODUCED INSECT, HYPHANTRIA-CUNEA DRURY (LEPIDOPTERA, ARCTIIDAE) IN JAPAN</t>
  </si>
  <si>
    <t>Photoperiodic responses for diapause induction and post-embryonic development were investigated in six geographic populations of an introduced insect, Hyphantria cunea DRURY in Japan. Incidences of diapause varied among populations under 14.5L-9.5D at 20-degrees-C. Estimates of critical photoperiods fell between 14 hr 23 min and 14 hr 43 min. Those for the northern populations were not critically different from the original population which initially colonized. However, those for the southern trivoltine populations were shorter than those for the northern bivoltine ones. The critical photoperiods were nearly the same within each voltinism region. The period for larvae not destined to diapause was generally shorter than the one for diapause-destined larvae. This tendency was more conspicuous in the trivoltine populations. The non-diapause-destined larval and pupal periods in the trivoltine Kobe population were shorter than those in the bivoltine ones under 16L-8D at 20-degrees-C. Under 14L-10D at 20-degrees-C, however, the diapause-destined larval period in the Kobe population was not different from the larval periods in all but one bivoltine population. Voltinism, critical photoperiod for diapause induction and developmental period of this species have changed during its 40-year colonization of Japan.</t>
  </si>
  <si>
    <t>10.1303/aez.26.357</t>
  </si>
  <si>
    <t>Goncalves-de-Freitas, E; Carvalho, TB; Oliveira, RF</t>
  </si>
  <si>
    <t>Photoperiod modulation of aggressive behavior is independent of androgens in a tropical cichlid fish</t>
  </si>
  <si>
    <t>Photoperiod is a major environmental cue that signals breeding conditions in animals living in temperate climates. Therefore, the activity of the reproductive (i.e. hypothalamic pituitary gonadal, HPG) axis and of the expression of reproductive behaviors, including territoriality, is responsive to changes in day length. However, at low latitudes the seasonal variation in day length decreases dramatically and photoperiod becomes less reliable as a breeding entraining cue in tropical species. In spite of this, some tropical mammals and birds have been found to still respond to small amplitude changes in photoperiod (e.g. 17 min). Here we tested the effect of 2 photoperiod regimes, referred to as long-day (LD: 16L:08D) and short-day (SD: 08L:16D), on the activity of the HPG axis, on aggressive behavior and in the androgen response to social challenges in males of the tropical cichlid fish Tilapia rendalli. For each treatment, fish were transferred from a pre-treatment photoperiod of 12L:12D to their treatment photoperiod (either LD or SD) in which they were kept for 20 days on stock tanks. Afterwards, males were isolated for 4 days in glass aquaria in order to establish territories and initial androgen levels (testosterone, T; 11-ketotestosterone, KT) were assessed. On the 4th day, territorial intrusions were promoted such that 113 of the isolated males acted as residents and another 1/3 as intruders. Territorial intrusions lasted for 1 h to test the effects of a social challenge under different photoperiod regimes. Photoperiod treatment (either SD or LD) failed to induce significant changes in the HPG activity, as measured by androgen levels and gonadosomatic index. However, SD increased the intensity of aggressive behaviors and shortened the time to settle a dominance hierarchy in an androgen-independent manner. The androgen responsiveness to the simulated territorial intrusion was only present in KT but not for T. The percent change in KT levels in response to the social challenge was different between treatments (SD &gt; LD) and between male types (resident &gt; intruder). The higher androgen response to a social challenge in residents under SD may be explained by the time course of the androgen response that due to the long time it takes to fight resolution under LD, might have been delayed. This result illustrates the importance of incorporating time response data in social endocrinology studies. (C) 2014 Elsevier Inc. All rights reserved.</t>
  </si>
  <si>
    <t>10.1016/j.ygcen.2014.07.024</t>
  </si>
  <si>
    <t>Gorash, A; Armoniene, R; Liatukas, Z; Brazauskas, G</t>
  </si>
  <si>
    <t>The relationship among freezing tolerance, vernalization requirement, Ppd alleles and winter hardiness in European wheat cultivars</t>
  </si>
  <si>
    <t>JOURNAL OF AGRICULTURAL SCIENCE</t>
  </si>
  <si>
    <t>Winter hardiness of wheat is a complex trait involving a system of structural, regulatory and developmental genes, which interact in a complex pathway. The objective of the present work was to study the relationship among the main traits determining the level of adaptation and the possibility for target manipulation of breeding material by using molecular markers and phenological parameters. Wheat cultivars from different ecoclimatic environments of Europe were included for analysis. Gene-specific assay showed that photoperiod sensitivity of the studied cultivars was determined by polymorphism in the Ppd-D1 allele. The study established the relationship among winter hardiness, LT50 (the temperature at which 50% of plants are killed), photoperiod sensitivity, vernalization duration and earliness per se genes in the environment of Lithuania. The cultivars from Northern and Western Europe exhibited stronger requirement for vernalization and photoperiod. Although the group of cultivars from the southern latitudes were characterized by earliness, they possessed a stronger level of LT50. The level of LT50 was found to be the most crucial component of winter hardiness, the other traits served as supplementary components.</t>
  </si>
  <si>
    <t>10.1017/S0021859617000521</t>
  </si>
  <si>
    <t>Goretti, D; Martignago, D; Landini, M; Brambilla, V; Gomez-Ariza, J; Gnesutta, N; Galbiati, F; Collani, S; Takagi, H; Terauchi, R; Mantovani, R; Fornara, F</t>
  </si>
  <si>
    <t>Transcriptional and Post-transcriptional Mechanisms Limit Heading Date 1 (Hd1) Function to Adapt Rice to High Latitudes</t>
  </si>
  <si>
    <t>Rice flowering is controlled by changes in the photoperiod that promote the transition to the reproductive phase as days become shorter. Natural genetic variation for flowering time has been largely documented and has been instrumental to define the genetics of the photoperiodic pathway, as well as providing valuable material for artificial selection of varieties better adapted to local environments. We mined genetic variation in a collection of rice varieties highly adapted to European regions and isolated distinct variants of the long day repressor HEADING DATE 1 (Hd1) that perturb its expression or protein function. Specific variants allowed us to define novel features of the photoperiodic flowering pathway. We demonstrate that a histone fold domain scaffold formed by GRAIN YIELD, PLANT HEIGHT AND HEADING DATE 8 (Ghd8) and several NF-YC subunits can accommodate distinct proteins, including Hd1 and PSEUDO RESPONSE REGULATOR 37 (PRR37), and that the resulting OsNF-Y complex containing Hd1 can bind a specific sequence in the promoter of HEADING DATE 3A (Hd3a). Artificial selection has locally favored an Hd1 variant unable to assemble in such heterotrimeric complex. The causal polymorphism was defined as a single conserved lysine in the CCT domain of the Hd1 protein. Our results indicate how genetic variation can be stratified and explored at multiple levels, and how its description can contribute to the molecular understanding of basic developmental processes.</t>
  </si>
  <si>
    <t>10.1371/journal.pgen.1006530</t>
  </si>
  <si>
    <t>Gorman, MR</t>
  </si>
  <si>
    <t>Differential effects of multiple short day lengths on body weights of gonadectomized Siberian hamsters</t>
  </si>
  <si>
    <t>PHYSIOLOGICAL AND BIOCHEMICAL ZOOLOGY</t>
  </si>
  <si>
    <t>Siberian hamsters (Phodopus sungorus) maintained under simulated natural photoperiods exhibit marked reductions in body weight as day lengths decrease in summer and fall. This experiment assessed whether the component of the seasonal body weight rhythm that is independent of gonadal hormones exhibits a graded dependence on decreasing day lengths or whether the entire program of weight loss is triggered by the crossing of a single critical day length in late summer. Male hamsters born into a photoperiod with 13 h light and 11 h dark (i.e., 13L : 11D) were castrated and transferred to simulated natural photoperiod for early April at 40degreesN latitude. At the summer solstice (15L:9D) some hamsters remained on that photoperiod whereas others experienced gradual decreases in day length. Three additional groups were moved to static photoperiods when day lengths had subsequently declined to 13L : 11D, 11L : 13D, or 9L : 15D, respectively. Day lengths decreasing to 13L : 11D were sufficient to suppress body weight but were less inhibitory than further decreases in day length. Hamsters identified as photononresponsive on the basis of daily activity rhythms increased body weight monotonically. These results establish that steroid-independent modulation of body weight depends on photoperiod in a graded fashion.</t>
  </si>
  <si>
    <t>10.1086/374284</t>
  </si>
  <si>
    <t>GORMAN, MR</t>
  </si>
  <si>
    <t>SEASONAL ADAPTATIONS OF SIBERIAN HAMSTERS .1. ACCELERATED GONADAL AND SOMATIC DEVELOPMENT IN INCREASING VERSUS STATIC LONG-DAY LENGTHS</t>
  </si>
  <si>
    <t>Studies of rodent photoperiodism have almost exclusively employed fixed photoperiods with abrupt shifts in day length (DL) of 4-8 h effected in a single day. Because DLs in nature change continuously and incrementally, rates of gonadal and somatic development were compared in the present study in hamsters exposed to gradually increasing vs. fixed DLs. Male hamsters gestated in 12 h light/day (12L) and exposed to DLs that increased gradually from 12L to 15.5L (experiment 1) or from 12L to 16L (experiment 2) weighed more and had larger gonads than did hamsters gestated and maintained from birth in a DL of absolutely greater duration (16L). Gradual increases in DL from 10L to 12L also resulted in more rapid somatic development than did gestation and maintenance in a static 12L photoperiod. The pattern of gradual increases in DL was not sufficient to accelerate development at all DLs but was effective in the range of 12L to 19L. Siberian hamsters are responsive to the pattern of photoperiodic change; the maximally stimulatory photoperiodic stimulus is not a fixed long day, but is instead increasing DLs, even those with absolutely shorter photophases; short gestational DLs potentiate the effects of longer postnatal DLs. The relations heretofore elaborated between fixed DLs and physiological responses differ from those obtained with more natural photoperiodic transitions.</t>
  </si>
  <si>
    <t>10.1095/biolreprod53.1.110</t>
  </si>
  <si>
    <t>GORMAN, MR; ZUCKER, I</t>
  </si>
  <si>
    <t>SEASONAL ADAPTATIONS OF SIBERIAN HAMSTERS .2. PATTERN OF CHANGE IN DAY LENGTH CONTROLS ANNUAL TESTICULAR AND BODY-WEIGHT RHYTHMS</t>
  </si>
  <si>
    <t>Studies of rodent photoperiodism almost without exception have employed fixed day lengths (DLs) and abrupt transitions from long to short DLs. Because the natural progression of changes in DL carries predictive information and may have physiological consequences, we determined seasonal fluctuations in testis size and body weight in Siberian hamsters maintained in a year-long pattern of increasing and decreasing DLs. A cycle of gonadal development, regression, and recrudescence, and corresponding changes in body weight, were observed in hamsters maintained in separate simulated natural photoperiods (SNPs) in which DLs neither fell below nor exceeded the putative critical DL of 13 h. Gradually decreasing DLs as long as 15.3 h induced gonadal regression, and DLs as short as 12.3 h supported ponderal growth, depending on the hamsters' prior photoperiodic history. DLs experienced by hamsters during development influenced the adult incidence of responsiveness to short DLs. Photorefractoriness to short DLs occurred earlier in hamsters kept in static 10-h than in 12-h DLs. Increasing DLs in winter had little impact on the rate of gonadal recrudescence and weight gain, These data extend earlier investigations in showing that photoperiodic history determines gonadal responses over a broad range of DLs and influences gonadal responsiveness to short DLs and the triggering of the interval timer underlying recrudescence.</t>
  </si>
  <si>
    <t>10.1095/biolreprod53.1.116</t>
  </si>
  <si>
    <t>Goto, SG; Numata, H</t>
  </si>
  <si>
    <t>Possible involvement of distinct photoreceptors in the photoperiodic induction of diapause in the flesh fly Sarcophaga similis</t>
  </si>
  <si>
    <t>Physiological characteristics of the photoreceptors involved in the photoperiodic induction of diapause were investigated in the flesh fly Sarcophaga similis. Both the early and late phases of scotophase were sensitive to light and a light pulse during each of these phases prevented diapause. Certain physiological differences between the phases were, nevertheless, detected. Compared with early scotophase, late scotophase required a light pulse with a long period and a large number of night interruption photoperiodic cycles in order to effectively prevent diapause. The diapause-averting effects of a light pulse during early scotophase were canceled by an additional long dark period, but those during late scotophase were not. Thus, the diapause-averting effects produced during early scotophase are different to those produced during late scotophase. The early scotophase was sensitive to light at wavelengths of 470 nm or shorter, but not to light of 583 nm or longer. In contrast, the late scotophase was sensitive to light of a broad range of wavelengths, ranging from 395 to 660 nm. Furthermore, the early scotophase was considerably more sensitive to monochromatic light with low photon flux density than the late scotophase. These results suggest that different types of photoreceptor are involved in the photoperiodic response. (C) 2008 Elsevier Ltd. All rights reserved.</t>
  </si>
  <si>
    <t>10.1016/j.jinsphys.2008.11.008</t>
  </si>
  <si>
    <t>Gouesnard, B; Rebourg, C; Welcker, C; Charcosset, A</t>
  </si>
  <si>
    <t>Analysis of photoperiod sensitivity within a collection of tropical maize populations</t>
  </si>
  <si>
    <t>We analyzed the variability of a large maize (Zea mays L.) collection of 152 tropical populations for photoperiod sensitivity and grain productivity under long-day conditions to investigate their potential adaptation to temperate conditions. A multilocal experimental design was used: one location with short-day conditions (Guadeloupe), one location with medium-day conditions (late sowing in the south of France) and two locations with long-day conditions (early sowing in both the North and South of France). The photoperiod sensitivity was estimated by the slope of the regression of thermal time from sowing to 50% anthesis on photoperiod. We found highly significant effects of latitude and altitude of the collecting site of the population on photoperiod sensitivity and a significant but small interaction between these two factors. Populations originated from low altitudes and low latitudes are highly sensitive to photoperiod, whereas highland populations never display a high photoperiod sensitivity, whatever the latitude of origin. Grain productivity under long-day conditions was not highly correlated with photoperiod sensitivity. Andean populations were little sensitive to photoperiod and exhibited poor grain production under long-day conditions. In contrast, some populations from the Caribbean such as populations from Cuban Flint and Early Caribbean races exhibited a good grain production although sensitive to photoperiod. The good adaptation of some Caribbean material to temperate conditions is consistent with the hypothesis of the successful introduction of Caribbean germplasm in southern regions of the Old World.</t>
  </si>
  <si>
    <t>10.1023/A:1020982827604</t>
  </si>
  <si>
    <t>Goymann, W; Helm, B; Jensen, W; Schwabl, I; Moore, IT</t>
  </si>
  <si>
    <t>A tropical bird can use the equatorial change in sunrise and sunset times to synchronize its circannual clock</t>
  </si>
  <si>
    <t>At higher latitudes, most organisms use the periodic changes in day length to time their annual life cycle. At the equator, changes in day length are minimal, and it is unknown which cues organisms use to synchronize their underlying circannual rhythms to environmental conditions. Here, we demonstrate that the African stonechat (Saxicola torquatus axillaris)-an equatorial songbird-can use subtle solar cues for the annual timing of postnuptial moult, a reliable marker of the circannual cycle. We compared four groups that were kept over more than 3 years: (i) a control group maintained under constant equatorial day length, (ii) a 12-month solar time group maintained under equatorial day length, but including a simulation of the annual periodic change in sunrise and sunset times (solar time), (iii) a 14-month solar time group similar to the previous group but with an extended solar time cycle and (iv) a group maintained under a European temperate photoperiod. Within all 3 years, 12-month solar time birds were significantly more synchronized than controls and 14-month solar time birds. Furthermore, the moult of 12-month solar time birds occurred during the same time of the year as that of free-living Kenyan conspecifics. Thus, our data indicate that stonechats may use the subtle periodic pattern of sunrise and sunset at the equator to synchronize their circannual clock.</t>
  </si>
  <si>
    <t>10.1098/rspb.2012.0743</t>
  </si>
  <si>
    <t>Grabowski, PP; Evans, J; Daum, C; Deshpande, S; Barry, KW; Kennedy, M; Ramstein, G; Kaeppler, SM; Buell, CR; Jiang, YW; Casler, MD</t>
  </si>
  <si>
    <t>Genome-wide associations with flowering time in switchgrass using exome-capture sequencing data</t>
  </si>
  <si>
    <t>Flowering time is a major determinant of biomass yield in switchgrass (Panicum virgatum), a perennial bioenergy crop, because later flowering allows for an extended period of vegetative growth and increased biomass production. A better understanding of the genetic regulation of flowering time in switchgrass will aid the development of switchgrass varieties with increased biomass yields, particularly at northern latitudes, where late-flowering but southern- adapted varieties have high winter mortality. We use genotypes derived from recently published exome-capture sequencing, which mitigates challenges related to the large, highly repetitive and polyploid switchgrass genome, to perform genome-wide association studies (GWAS) using flowering time data from a switchgrass association panel in an effort to characterize the genetic architecture and genes underlying flowering time regulation in switchgrass. We identify associations with flowering time at multiple loci, including in a homolog of FLOWERING LOCUS T and in a locus containing TIMELESS, a homolog of a key circadian regulator in animals. Our results suggest that flowering time variation in switchgrass is due to variation at many positions across the genome. The relationship of flowering time and geographic origin indicates likely roles for genes in the photoperiod and autonomous pathways in generating switchgrass flowering time variation.</t>
  </si>
  <si>
    <t>10.1111/nph.14101</t>
  </si>
  <si>
    <t>Granados, MDG; Lopez, LEH; Aguilar, AC; Molina, ALC; Perez-Ramirez, O; Mondragon-Ceballos, R</t>
  </si>
  <si>
    <t>Effect of photoperiod on characteristics of semen obtained by electroejaculation in stump-tailed macaques (Macaca arctoides)</t>
  </si>
  <si>
    <t>Some environmental variables determining seasonal reproduction in mammals are temperature, humidity, food availability, and photoperiod. Among these, photoperiod is considered the main regulator of primates' seasonal reproduction, thus the latitudinal distribution of primate populations is a key factor determining the appearance of seasonal reproduction. The present work presents supporting discrete seasonality in male stumptailed macaques (Macaca arctoides). We investigated whether semen quality and testosterone covaried with Mexico City's photoperiod and relative humidity by analyzing variations in the portions that form the ejaculate: the seminal liquid, the seminal coagulum, and the copulatory plug. Five male adult stump-tailed macaques were electroejaculated once a month, obtaining three semen samples per male, from August 2011 to July 2012 (except for December 2011) (n = 165). Our results showed that stump-tailed macaque sperm counts were significantly different between the portions of the ejaculate. The seminal coagulum contained the significantly largest number of spermatozoids, followed by the copulatory plug and the seminal fluid. Photoperiod and relative humidity had major influence on the sperm count in the seminal coagulum and the testosterone concentrations. Testosterone reached its highest values around the time when days and nights lasted the same hours, decreasing when days either grew longer or became shorter. Concerning relative humidity, sperm counts in the seminal coagulum were highly variable on dry days, but decreased as the relative humidity increased. We conclude that stump-tailed macaques have a discrete seasonality, occurring in spring and fall when macaques' reproductive condition and readiness for postcopulatory intrasexual competition increase.</t>
  </si>
  <si>
    <t>10.1007/s10329-014-0414-6</t>
  </si>
  <si>
    <t>Grant, T; Lawn, RJ; Bielig, LM</t>
  </si>
  <si>
    <t>Variation among Australian accessions of Vigna vexillata for traits of agronomic, adaptive, or taxonomic interest</t>
  </si>
  <si>
    <t>Variation among 79 accessions of Vigna vexillata was evaluated for a range of traits of potential agronomic, taxonomic, or adaptive significance, using potted plants grown in the glasshouse over summer. There was significant variation among accessions for all of the traits evaluated except for tuber morphology. The nature and extent of variation are likely to be of agronomic interest in a plant improvement context. Variation among accessions for quantitatively inherited traits relating to phenology, biomass accumulation (vegetative growth, seeds, and tubers), and pod and seed traits was, in most instances, normally distributed, with no evidence of large discontinuities in response. There was evidence of photoperiodic adaptation among accessions from different latitudes and some interrelations between quantitative traits, for which there were usually plausible physiological explanations. Among the several qualitative traits evaluated, there was evidence of minor linkages between some alleles. There was no evidence of major discontinuities in the observed variation, and no evidence of aggregations of traits into distinctive or geographically discrete morphotypes. It is concluded that V. vexillata is relatively homogeneous across the wide geographical range over which it occurs within Australia.</t>
  </si>
  <si>
    <t>10.1071/AR02147</t>
  </si>
  <si>
    <t>Graves, WR; Aiello, AS</t>
  </si>
  <si>
    <t>High root-zone temperature causes similar changes in water relations and growth of silver maples from 33 degrees and 44 degrees N latitude</t>
  </si>
  <si>
    <t>Information on the heat resistance of silver maple (Acer saccharinum L,) could help develop stress-resistant Freeman maples (Acer xfreemanii E. Murray), Our first objective was to determine how 26, 30, 32, 34, and 36 degrees C in the root zone affect growth and water relations of plants from rooted cuttings of a silver maple clone indigenous to Mississippi (33.3 degrees N latitude), Fresh mass increased over time for plants at all temperatures and was highest for plants with root zones at 30 degrees C. Quadratic regression functions predicted maximal plant dry mass, leaf surface area, and stomatal conductance at 29, 29, and 28 degrees C, respectively. Stem xylem water potential (Psi) during the photoperiod decreased linearly with increasing root-zone temperature from -0.83 MPa at 26 degrees C to -1.05 MPa at 36 degrees C, Our second objective was to compare six clones of silver maple from the Mississippi location with six clones from 44.4 degrees N latitude in Minnesota for effects of 35 degrees C in the root zone on plant growth, stomatal conductance, and stem Psi. Provenance and temperature main effects were significant for most dependent variables, but there were no provenance x temperature interactions, Over both provenances, plant fresh and dry mass, leaf surface area, stomatal conductance, and stem Psi during the photoperiod were higher at 29 than 35 degrees C. Over both temperatures, plants from Minnesota clones had higher fresh and dry mass and more leaf surface area than plants from Mississippi clones, The lack of temperature x provenance interactions suggests that ecotypic or clinal variation in heat resistance is minimal and will not be useful for identifying superior genotypes for use in interspecific crosses with red maple (Acer rubrum L.).</t>
  </si>
  <si>
    <t>Gray, JS; Kahl, O; Lane, RS; Levin, ML; Tsao, JI</t>
  </si>
  <si>
    <t>Diapause in ticks of the medically important Ixodes ricinus species complex</t>
  </si>
  <si>
    <t>TICKS AND TICK-BORNE DISEASES</t>
  </si>
  <si>
    <t>Four members of the Ixodes ricinus species complex, Ixodes pacificus, Ixodes persulcatus, Ixodes ricinus and Ixodes scapularis, have, between them, a worldwide distribution within the northern hemisphere. They are responsible for the transmission of several animal and human pathogens, including the causal agents of Lyme borreliosis, tick-borne encephalitis, human granulocytic anaplasmosis and human babesiosis. Despite the importance of these ticks as vectors, the knowledge and understanding of the role that diapause plays in their complex life cycles are confused and incomplete. In view of the continuing geographic spread of these tick species, as well as the effects of climate change on vector-borne diseases, it is timely to encourage research on diapause phenomena to improve understanding of their biology and of pathogen transmission dynamics. In our review we seek to clarify thinking on the topic and to address gaps in our knowledge that require the attention of researchers. (C) 2016 Elsevier GmbH. All rights reserved.</t>
  </si>
  <si>
    <t>10.1016/j.ttbdis.2016.05.006</t>
  </si>
  <si>
    <t>Green, DS</t>
  </si>
  <si>
    <t>Adaptive strategies in seedlings of three co-occurring, ecologically distinct northern coniferous tree species across an elevational gradient</t>
  </si>
  <si>
    <t>The inherent clinal responses of four quantitative traits thought to be adaptive for trees in cold-limited environments (i.e., height-growth cessation, growth rate, resource allocation to aboveground and belowground tissues, and resource allocation to photosynthetic and nonphotosynthetic tissues in the shoot) were characterized under nonlimiting conditions in a controlled glasshouse study for seedlings of three ecologically distinct and co-occurring northern tree species (Pinus contorta Dougl. var. latifolia Engelm. (lodgepole pine), Picea glauca (Moench) Voss x Picea engelmannii Parry ex Engelm. (interior spruce), and Abies lasiocarpa (Hook.) Nutt. (subalpine fir)). For each species, clinal trends were quantified among populations adapted to increasingly cold-limited climates across an elevation gradient approaching the tree line. In subalpine fir seedlings, strong clinal variation for all the quantitative traits indicated an increasingly conservative response to climate moving toward harsher conditions. Variation in lodgepole pine and interior spruce seedlings suggested a more plastic strategy, favoring competitive traits across a wide range of climate conditions. Study findings suggest that ecologically distinct species may exhibit different strategies in adapting to local climates.</t>
  </si>
  <si>
    <t>10.1139/X05-015</t>
  </si>
  <si>
    <t>Greives, TJ; Fudickar, AM; Atwell, JW; Meddl, SL; Ketterson, ED</t>
  </si>
  <si>
    <t>Early spring sex differences in luteinizing hormone response to gonadotropin releasing hormone in co-occurring resident and migrant dark-eyed juncos (Junco hyemalis)</t>
  </si>
  <si>
    <t>To optimally time reproduction, animals must coordinate changes in the hypothalamo-pituitary-gonadal (HPG) axis. The extent of intra-species variation in seasonal timing of reproductive function is considerable, both within and among populations. Dark-eyed junco (Junco hyemalis) populations are known to differ in their reproductive timing response to cues experienced in the same habitat in late winter/early spring. Specifically in juncos cohabitating on shared wintering grounds, residents initiate breeding and reproductive activity but migrants delay reproductive development and prepare to migrate before breeding. Here, we test the hypothesis that the pituitary gland acts as a 'control point' to modulate differential HPG axis activity across populations. We sampled free-living resident and migrant juncos on their shared over-wintering grounds in March, thus all individuals were experiencing the same environmental cues, including photoperiod. We predicted that during this critical time of transition, residents would more readily respond to repeated gonadotropin releasing hormone (GnRH) stimulation with increases in luteinizing hormone (LH), in contrast to migrants, which should delay full reproductive activity. Our data indicate that migrant females, while still on the overwintering grounds, have a reduced LH response to repeated GnRH injections compared to resident females. Male migrant and resident birds did not differ in their responsiveness to repeated GnRH. Our results suggest a sex difference in the costs of mistimed activation of the HPG axis, with female migrants being less responsive than residents females and males to repeated stimulation. Further, our data implicate a key role for the pituitary in regulating appropriate reproductive timing responses. (C) 2016 The Authors. Published by Elsevier Inc.</t>
  </si>
  <si>
    <t>10.1016/j.ygcen.2016.06.031</t>
  </si>
  <si>
    <t>Greives, TJ; Kriegsfeld, LJ; Bentley, GE; Tsutsui, K; Demas, GE</t>
  </si>
  <si>
    <t>Recent advances in reproductive neuroendocrinology: a role for RFamide peptides in seasonal reproduction?</t>
  </si>
  <si>
    <t>Most temperate-zone species use photoperiod to coordinate breeding and ensure that offspring are born during favourable conditions. Although photoperiodic influences on the reproductive axis have been well characterized, the precise mechanisms by which photoperiodic information and other seasonal cues are integrated to regulate reproductive function remain less well specified. Two recently discovered neuropeptides, kisspeptin and gonadotropin-inhibitory hormone, have pronounced opposing influences on reproductive function. This paper will review recent evidence for a role of these peptides in seasonal reproduction and propose a theoretical framework by which these novel regulatory peptidesmay serve to regulate seasonal breeding. Understanding the mechanisms regulating appropriate changes in reproductive status will serve to advance a wide range of life science disciplines.</t>
  </si>
  <si>
    <t>10.1098/rspb.2008.0433</t>
  </si>
  <si>
    <t>Grenier, C; Bramel-Cox, PJ; Hamon, P</t>
  </si>
  <si>
    <t>Core collection of sorghum: I. Stratification based on eco-geographical data</t>
  </si>
  <si>
    <t>ICRISAT conserves a large (36 719 entries) collection of sorghum [Sorghum bicolor (L,) Moench] accessions in India, This collection comprises cultivated and wild sorghums acquired over the past 25 years from 90 countries. However, it is difficult to characterize and assess a large collection with limited time and resources. To facilitate maintenance, assessment, and utilization of the collection, we considered the establishment of a core collection using stratified sampling strategies. Results from a study of the morpho-agronomic diversity were used to describe the genetic structure of the collection. Morphological traits, including days to flowering and plant height, can be affected by daylength variation, These two characters were highly correlated with latitudinal and racial distributions of landraces. Thus, stratifying the entire collection for response to photoperiod, estimated by flowering date and plant height, was indicative of a major source of specific adaptation within the collection, This stratification resulted in tour clusters. which described the sensitivity of genotypes to photoperiod within the latitudinal range where selection was carried out by farmers, These four clusters may serve as the basis for a random stratified sampling to establish cores in this collection.</t>
  </si>
  <si>
    <t>10.2135/cropsci2001.411234x</t>
  </si>
  <si>
    <t>Grenier, C; Hamon, P; Bramel-Cox, PJ</t>
  </si>
  <si>
    <t>Core collection of sorghum: II. Comparison of three random sampling strategies</t>
  </si>
  <si>
    <t>Since 1972, the International Crops Research Institute for the Semi-Arid Tropics (ICRISAT) has maintained a large collection of sorghum in India, The collection size has continuously increased. and the total number of accessions at present conserved in the gene bank has reached about 36 000 accessions, The need to help management was considered, and this study was conducted to establish core collections. This sorghum collection was earlier stratified into four clusters according to the photoperiod sensitivity, Then, considering the core collection strategy, we used three random sampling procedures to determine the specific accessions to be included in the core li,e,, a constant portion (Core C), a proportional (Core Pf, and a proportional to the logarithm (Core L)] of the photoperiod group size sampling strategy. Both the Core C and L were significantly different from the landrace collection with better representation of the smallest groups, such as landraces insensitive to photoperiod, Despite differences between the three core collections, estimates of global diversity through the Shannon-Weaver Diversity Indices were of the same magnitude as the landrace collection, When compared, the Core C and L were significantly different. Core L sampled better for the characters, the race, and the latitudinal classes that were related to the photoperiod-sensitive landraces, Thus, for establishing a core collection with the widest range of adaptation to photoperiod, we propose the use of a logarithmic sampling strategy, which identifies a broadly adapted set of genotypes.</t>
  </si>
  <si>
    <t>10.2135/cropsci2001.411241x</t>
  </si>
  <si>
    <t>Grevstad, FS; Coop, LB</t>
  </si>
  <si>
    <t>The consequences of photoperiodism for organisms in new climates</t>
  </si>
  <si>
    <t>A change in climate is known to affect seasonal timing (phenology) of the life stages of poikilothermic organisms whose development depends on temperature. Less understood is the potential for even greater disruption to the life cycle when a phenology shift exposes photoperiod-sensitive life stages to new day lengths. We present a conceptual framework and model to investigate the ways that photoperiod-cued diapause can interact with a change in climate or latitude to influence voltinism in poikilothermic organisms. Our degree-day phenology model combines detailed spatial climate data, latitude-and date-specific photoperiods, and development and photoperiod response parameters. As an example, we model the biological control beetle Galerucella calmariensis and map the number of generations expected following its introduction into diverse climates throughout the continental United States. Incorporation of photoperiodism results in a complex geography of voltinism that differs markedly from predictions of traditional phenology models. Facultative multivoltine species will be prone to univoltism when transported to either warmer or southern climates due to exposure of the sensitive stage to shorter day lengths. When moved to more northern locations, they may attempt too many generations for the season duration thereby exposing vulnerable life stages to harsh weather in the fall. We further show that even small changes in temperature can result in large and unexpected shifts in voltinism. Analogous effects may be expected for organisms from wide variety of taxa that use photoperiod as a seasonal cue during some stage of their life cycle. Our approach is useful for understanding the performance and impacts of introduced pests and beneficial organisms as well as for predicting responses of resident species to climate change and climate variability.</t>
  </si>
  <si>
    <t>10.1890/14-2071.1</t>
  </si>
  <si>
    <t>Griffith, TM; Watson, MA</t>
  </si>
  <si>
    <t>Is evolution necessary for range expansion? Manipulating reproductive timing of a weedy annual transplanted beyond its range</t>
  </si>
  <si>
    <t>Ecologists often consider how environmental factors limit a species' geographic range. However, recent models suggest that geographic distribution also may be determined by a species' ability to adapt to novel environmental conditions. In this study, we empirically tested whether further evolution would be necessary for northern expansion of the weedy annual cocklebur (Xanthium strumarium) in its native North American range. We transplanted seedlings beyond the northern border and photoperiodically manipulated reproductive timing, a trait important for adaptation to shorter growing seasons at higher latitudes within the range, to determine whether further evolution of this trait would result in a phenotype viable beyond the range. Earlier reproductive induction enabled plants to produce mature seeds beyond the range and to achieve a reproductive output similar to those grown within the range. Therefore, evolution of earlier reproduction in marginal populations would be necessary for northward range expansion. This study is the first to empirically show that evolution in an ecologically important trait would enable a species to survive and reproduce beyond its current range. These results suggest that relatively few traits may limit a species' range and that identifying evolutionary constraints on such traits could be important for predicting geographic distribution.</t>
  </si>
  <si>
    <t>10.1086/498945</t>
  </si>
  <si>
    <t>Stress avoidance in a common annual: reproductive timing is important for local adaptation and geographic distribution</t>
  </si>
  <si>
    <t>Adaptation to local environments may be an important determinant of species' geographic range. However, little is known about which traits contribute to adaptation or whether their further evolution would facilitate range expansion. In this study, we assessed the adaptive value of stress avoidance traits in the common annual Cocklebur (Xanthium strumarium) by performing a reciprocal transplant across a broad latitudinal gradient extending to the species' northern border. Populations were locally adapted and stress avoidance traits accounted for most fitness differences between populations. At the northern border where growing seasons are cooler and shorter, native populations had evolved to reproduce earlier than native populations in the lower latitude gardens. This clinal pattern in reproductive timing corresponded to a shift in selection from favouring later to earlier reproduction. Thus, earlier reproduction is an important adaptation to northern latitudes and constraint on the further evolution of this trait in marginal populations could potentially limit distribution.</t>
  </si>
  <si>
    <t>10.1111/j.1420-9101.2005.01021.x</t>
  </si>
  <si>
    <t>Grimaud, GM; Rabouille, S; Dron, A; Sciandra, A; Bernard, O</t>
  </si>
  <si>
    <t>Modelling the dynamics of carbon-nitrogen metabolism in the unicellular diazotrophic cyanobacterium Crocosphaera watsonii WH8501, under variable light regimes</t>
  </si>
  <si>
    <t>ECOLOGICAL MODELLING</t>
  </si>
  <si>
    <t>A dynamical model is proposed that describes the daily dynamics of diazotrophy in a unicellular cyanobacterium, Crocosphaera watsonii WH8501, in regard to light limitation and obligate diazotrophy. In this model, intracellular carbon and nitrogen are both divided into a functional pool and a storage pool. An internal pool that explicitly describes the nitrogenase enzyme is also added. The various intracellular carbon and nitrogen flows between these pools lead to a complex dynamics driven by the light regime. The model is successfully validated with continuous cultures experiments of C. watsonii under three light regimes, indicating that the proposed mechanisms accurately reproduce the growth dynamics of this organism under various light environments. Then, a series of model simulations is run for a range of light regimes with different photoperiods and daily light doses. Results reveal how nitrogen and carbon are coupled, through the diel cycle, along with nitrogenase dynamics whose activity is constrained by the light regime. In an ecological perspective, we picture the effect of such irradiance condition on growth and on the carbon to nitrogen stoichiometry on cells. This model could prove useful to understand the latitudinal distribution of this cyanobacterium in the global ocean. (C) 2014 Elsevier B.V. All rights reserved.</t>
  </si>
  <si>
    <t>10.1016/j.ecolmodel.2014.07.016</t>
  </si>
  <si>
    <t>GRIMM, SS; JONES, JW; BOOTE, KJ; HESKETH, JD</t>
  </si>
  <si>
    <t>PARAMETER-ESTIMATION FOR PREDICTING FLOWERING DATE OF SOYBEAN CULTIVARS</t>
  </si>
  <si>
    <t>Soybean [Glycine mar (L.) Merr.] growth and yield models depend on good predictions of phenological events such as flowering. Parameters for predicting flowering date of 12 cultivars were estimated for various development-rate models. Date of flowering is predicted by accumulating a daily rate of development, which depends on night length and temperature, until a threshold is reached. Daily development rate is computed by a multiplicative relationship containing two functions: one for describing the variation in development rate with night length under optimal temperature and the other describing variation with temperature under optimal night length. There were 39 to 115 year-location-sowing date combinations for each cultivar, covering latitudes from 18-degrees 03' to 45-degrees 25' N lat. The downhill simplex method was used to estimate phenological parameters for each cultivar by minimizing the error sum of squares between observed and simulated flowering dates. Many formulations of the development-rate model were compared. Linear-plateau functions for both night length and temperature effects provided the best fit and yielded the most consistent results. The root mean square error between observed and simulated dates of flowering ranged from 3.45 to 5.28 d. Correlation coefficients between observed and simulated days from sowing to flowering varied from 0.987 to 0.841, with a decreasing trend from late toward early-maturity cultivars. There was a clear difference among cultivars with respect to night-length sensitivity, but a similar response to temperature.</t>
  </si>
  <si>
    <t>10.2135/cropsci1993.0011183X003300010025x</t>
  </si>
  <si>
    <t>Grundy, J; Stoker, C; Carre, IA</t>
  </si>
  <si>
    <t>Circadian regulation of abiotic stress tolerance in plants</t>
  </si>
  <si>
    <t>FRONTIERS IN PLANT SCIENCE</t>
  </si>
  <si>
    <t>Extremes of temperatures, drought and salinity cause widespread crop losses throughout the world and impose severe limitations on the amount of land that can be used for agricultural purposes. Hence, there is an urgent need to develop crops that perform better under such abiotic stress conditions. Here, we discuss intriguing, recent evidence that circadian clock contributes to plants' ability to tolerate different types of environmental stress, and to acclimate to them. The clock controls expression of a large fraction of abiotic stress-responsive genes, as well as biosynthesis and signaling downstream of stress response hormones. Conversely, abiotic stress results in altered expression and differential splicing of the clock genes, leading to altered oscillations of downstream stress-response pathways. We propose a range of mechanisms by which this intimate coupling between the circadian clock and environmental stress-response pathways may contribute to plant growth and survival under abiotic stress.</t>
  </si>
  <si>
    <t>10.3389/fpls.2015.00648</t>
  </si>
  <si>
    <t>Gu, XY; Foley, ME; Chen, ZX</t>
  </si>
  <si>
    <t>A set of three genes regulates photoperiodic responses of flowering in rice (Oryza sativa)</t>
  </si>
  <si>
    <t>GENETICA</t>
  </si>
  <si>
    <t>Differentiation in photoperiodic response of flowering has been key to the evolution and wide geographic distribution of rice, an essentially short-day plant. Crosses were made such that the hybrid F-1 plants flower later than the late-flowering parents to investigate the genetic basis underlying this differentiation. From initial experiments, three major genes for flowering time were identified from four naturally occurring variants under natural long-day conditions. An F-2-derived trigenic mutant line bred-true for a day-neutral response was selected and used as the recipient to synchronize the genetic background for the major genes. Experiments conducted under various daylengths indicated that these genes are responsible for photoperiodic sensitivity and the trihybrid has a critical daylength between 13.5 and 14 h. The three genes regulate photoperiodic responses qualitatively and quantitatively through complementary and other epistatic effects, respectively. The complementation suggests that the three genes act in a linear manner to repress the transition from the vegetative to reproductive phases under long daylengths. This set of genes also provides a model to understand the genetic mechanism underlying the elongated vegetative growth period in the F1 generation, which is usually an obstacle to the use of heterosis, and the selection for early maturation in rice breeding.</t>
  </si>
  <si>
    <t>10.1023/B:GENE.0000041003.12834.41</t>
  </si>
  <si>
    <t>GuardiolaLemaitre, B</t>
  </si>
  <si>
    <t>Toxicology of melatonin</t>
  </si>
  <si>
    <t>Despite the fact that melatonin has been released for public use in the United States by the Food and Drug Administration and is available over the counter nationwide, there currently is a total lack of information on the toxicology of melatonin. In Europe, melatonin has a completely different status in that it is considered a ''neurohormone'' and cannot be sold over the counter. Even though administration of melatonin in humans, as well as in animals (even at supraphysiological doses), has not shown evidence of toxicological effects (i.e., no deaths), a drug toxicological file still would need to be prepared and approved by the regulatory authorities. Several features that are specific to this neurohormone need to be taken into consideration. Whatever the species concerned, melatonin is secreted during the night; it is the ''hormone of darkness.'' It presents a circadian rhythm and a circannual rhythm (in photoperiodic species). The duration of these secretions could have an impact on the reproductive system, for example, showing the importance of the pharmacodynamics of melatonin. An inappropriate time schedule of melatonin administration could induce supraphysiological concentrations of the neurohormone and a desensitization of melatonin receptors. A long duration of exposure to melatonin also could mimic an ''artificial darkness'' condition when a circadian rhythm with a basal zero level during the day needs to be conserved for a physiological function. Furthermore, administration of large doses of melatonin could induce high concentrations of melatonin and of different metabolites that could have deleterious effects per se. Numerous books, magazines, and articles have praised melatonin as a ''miraculous cure-all'' for ailments ranging from sleeplessness, to aging, without any clinical evidence of efficacy (with the exception of its chronobiotic and resynchronizing effect). Very little attention has been paid to the possible side effects of melatonin. Nightmares, hypotension, sleep disorders, abdominal pain, etcetera, have been reported. In fact, analysis of the known pharmacological profile of melatonin and/or of its metabolites, based on scientific preclinical studies, constitutes a basis for prediction of adverse drug reactions or side effects. These include (1) the central nervous system, (2) the cardiovascular system and platelet aggregation, (3) glucose metabolism, (4) immunology, and (5) cancer. The knowledge of the fundamental mechanism of action of melatonin, including molecular biology, also needs to be taken into account for evaluation of possible side effects. Two types of melatonin receptors have been cloned (related to cyclic AMP), and the possibility of intracellular action of melatonin cannot be excluded. Melatonin receptors are present in the periphery and also at the level of the central nervous system, particularly on the suprachiasmatic nucleus that ''drives'' a circadian rhythm to many other areas on which it projects. Among those, the hypothalamus (which has melatonin receptors) plays a fundamental role in the hormonal homeostasis and modulation control of the organism. Special preclinical and pharmacological studies that take into account all these parameters need to be designed for safety evaluation and risk assessment of this specific neurohormone.</t>
  </si>
  <si>
    <t>10.1177/074873049701200627</t>
  </si>
  <si>
    <t>GUERIN, MV; WANG, XJ</t>
  </si>
  <si>
    <t>ENVIRONMENTAL-TEMPERATURE HAS AN INFLUENCE ON TIMING OF THE FIRST OVULATION OF SEASONAL ESTRUS IN THE MARE</t>
  </si>
  <si>
    <t>A 10-yr retrospective analysis of the time of onset of seasonal ovulation derived from the records of a Thoroughbred horse stud at latitude 35 degrees S revealed a significant variation between years. The onset of seasonal ovulation was closely related to both the maximum (correlation coefficient r=-0.56; P=0.09) and minimum (r=-0.67; P&lt;0.01) environmental temperatures. The trend of the temperature rise and the levels attained in the weeks immediately prior to ovulation were similar for both the environmental maximum and minimum temperatures in all years of the study. Environmental temperature may therefore play an important adjuvant zeitgeber for the timing of the first ovulation of estrus in the mare.</t>
  </si>
  <si>
    <t>10.1016/0093-691X(94)90127-5</t>
  </si>
  <si>
    <t>Guglielmo, CG; McGuire, LP; Gerson, AR; Seewagen, CL</t>
  </si>
  <si>
    <t>Simple, rapid, and non-invasive measurement of fat, lean, and total water masses of live birds using quantitative magnetic resonance</t>
  </si>
  <si>
    <t>An ideal technology for non-invasive analysis of body composition should provide highly precise and accurate direct measurements of fat, lean mass and total water of non-anaesthetized subjects within minutes. We validate a quantitative magnetic resonance (QMR) body composition analyzer for birds using House Sparrows (Passer domesticus), European Starlings (Sturnus vulgaris), and Zebra Finches (Taeniopygia guttata). Subjects were scanned awake for three replicate scans of 1.5-3.5 min, and results were compared to gravimetric chemical analysis. Coefficients of variation were a parts per thousand currency sign3% for dry fat, wet lean mass and total water. Accuracy of the raw QMR data for fat and total water were high (relative errors a parts per thousand currency sign +/- 12.5 and a parts per thousand currency sign +/- 4%, respectively), but wet lean mass was significantly biased because QMR does not detect structural tissues. Calibration against gravimetric chemical analysis removed bias and improved accuracy; relative errors were +/- 6-11% for fat, +/- 1-2% for wet lean mass, and +/- 2-4% for total water. QMR is field-portable when transported in a temperature-controlled trailer, and can be used to study fuel storage and body composition dynamics during migration, reproduction, nestling growth, or wintering. In the laboratory, QMR can be used for longitudinal studies of birds under photoperiod, endocrine or other manipulations. Measurements taken before and after metabolic challenges, such as flight in a wind tunnel, make it possible to calculate energy costs, fuel selection and changes in hydration. QMR should find wide application in field and laboratory studies.</t>
  </si>
  <si>
    <t>10.1007/s10336-011-0724-z</t>
  </si>
  <si>
    <t>Guillaume, D; Salazar-Ortiz, J; Menassol, JB; Malpaux, B; Chemineau, P</t>
  </si>
  <si>
    <t>PHOTOPERIOD, METABOLISM AND REPRODUCTION: ADVANTAGE OF THE EQUINE MODEL</t>
  </si>
  <si>
    <t>BULLETIN DE L ACADEMIE VETERINAIRE DE FRANCE</t>
  </si>
  <si>
    <t>Equidae are born in the spring. This is due to the fact that mares go through a period of anovulation from October to the end of April. For breeders, bringing forward the first ovulation presents an enormous advantage, as it increases the number of usable cycles in the mare and increases the actual age of the offspring at the time of sports performance or slaughter. In mares under our latitudes, the first ovulation can be moved to its earliest by using 14.5 h of daily light for 35 days, beginning around the winter solstice. This treatment is robust, as repeated accidents do not affect its outcome. The administration of melatonin to pony mares during winter ovarian inactivity, either daily in the evening or with a subcutaneous implant, suppresses the photostimulating effect of long days (LD). On the other hand, the use of this implant around the summer solstice brings forward the first ovulation, as in photostimulated mares, thereby confirming the existence of an annual endogenous rhythm. These implants inserted under the same conditions in non-pregnant mares do not induced ovarian inactivity. Therefore, the role of melatonin seems limited to the timing of winter inactivity. In thin but healthy mares subjected to the natural photoperiod, winter inactivity is systematic and long lasting. This inhibition, induced by the feed restriction, masks the effect of the photostimulation. On the other hand, 60% of fat mares have cycles all year long, and in the remaining 40%, the period of inactivity is very short, missing only one or two cycles. Increasing the feed in thin mares in autumn or winter seems to have no effect on the date of the first annual ovulation. Nutrition is the main cause of ovarian inactivity in winter, but it does not play a role in the resumption of activity in the spring. The mechanism inhibiting the cycles in autumn results from an interaction between short days and a negative energy balance. This nutrition-photoperiod interaction seems to be applicable to numerous species in temperate areas.</t>
  </si>
  <si>
    <t>Guner, Y; Peker, Z; Altunok, M</t>
  </si>
  <si>
    <t>Optimization of Thermal Shock for Poliplody Induction in Rainbow Trout (Oncorhynchus mykiss) under Photoperiodic Control of Spawning</t>
  </si>
  <si>
    <t>TURKISH JOURNAL OF FISHERIES AND AQUATIC SCIENCES</t>
  </si>
  <si>
    <t>Natural fish stocks could be at risk due to interbreeding or competition with farmed fish, which often differ genetically from their counterparts in wild. Farming of sterile or all-female triploids could be a powerfull preventative measure for preservation of natural gene resources or biodiversity of native species. Although, techniques for ploidy are well described in many fish species, there is no report whether the previous techniques applicable in out-off-season production induced by artificial photoperiod that is widely used in salmonid aquaculture. In order to optimize and refund ploidization protocol for off-season production of diploid gynogenomes and triploids three experiments were conducted to determine the optimal UV inactivation of sperm and heat shock treatment of eggs in rainbow trout (Oncorhynchus mykiss). High survival at yolk sac absorption stage (82.3-84.5%) and high yields (approx. 100%) were achieved from the range of treatments applied. There were significant differences in survival rates among treatments and the best optimisation was defined as the shock timing at 20 minutes post-fertilisation for 10 min duration at the shock temperature of 26 degrees C.</t>
  </si>
  <si>
    <t>10.4194/1303-2712-v16_4_06</t>
  </si>
  <si>
    <t>Guo, ZA; Song, YX; Zhou, RH; Ren, ZL; Jia, JZ</t>
  </si>
  <si>
    <t>Discovery, evaluation and distribution of haplotypes of the wheat Ppd-D1 gene</t>
  </si>
  <si>
    <t>Ppd-D1 is one of the most potent genes affecting the photoperiod response of wheat (Triticum aestivum). Only two alleles, insensitive Ppd-D1a and sensitive Ppd-D1b, were known previously, and these did not adequately explain the broad adaptation of wheat to photoperiod variation. In this study, five diagnostic molecular markers were employed to identify Ppd-D1 haplotypes in 492 wheat varieties from diverse geographic locations and 55 accessions of Aegilops tauschii, the D genome donor species of wheat. Six Ppd-D1 haplotypes, designated I-VI, were identified. Types II, V and VI were considered to be more ancient and types I, III and IV were considered to be derived from type II. The transcript abundances of the Ppd-D1 haplotypes showed continuous variation, being highest for haplotype I, lowest for haplotype III, and correlating negatively with varietal differences in heading time. These haplotypes also significantly affected other agronomic traits. The distribution frequency of Ppd-D1 haplotypes showed partial correlations with both latitudes and altitudes of wheat cultivation regions. The evolution, expression and distribution of Ppd-D1 haplotypes were consistent evidentially with each other. What was regarded as a pair of alleles in the past can now be considered a series of alleles leading to continuous variation.</t>
  </si>
  <si>
    <t>10.1111/j.1469-8137.2009.03099.x</t>
  </si>
  <si>
    <t>GUO, ZG; GOI, M; TANAKA, M; FUKAI, S</t>
  </si>
  <si>
    <t>EFFECTS OF TEMPERATURE AND PHOTOPERIOD ON THE BUD FORMATION OF CAMELLIA-WABISUKE TOSAURAKU</t>
  </si>
  <si>
    <t>JOURNAL OF THE JAPANESE SOCIETY FOR HORTICULTURAL SCIENCE</t>
  </si>
  <si>
    <t>Vegetative and flower bud formations in Camellia wabisuke 'Tosauraku' exposed to 15-degrees, 20-degrees, and 25-degrees-C and PhotoPeriod of 10 and 16 hr were compared with those of plants exposed to ambient temperatures in a glasshouse and natural daylength (control) from 1 April 1990 to 1 April 1991. 1. The vegetative bud developed earlier at 20-degrees-C in the initial stage of formation, but growth in longitudinal diameter was faster at 15-degrees-C after August. The sizes of vegetative buds at 25-degrees-C and natural temperature were half of those at 15-degrees-C on 1 November. 2. From 15-degrees to 25-degrees-C, the number of outer scales increased with the increasing temperatures, while the number of leaf primordia decreased with the increasing temperatures. The number of inner-scales was not affected by temperature. 3. Terminal and axillary buds of plants kept at 15-degrees-C sprouted after 1 November (after a 7-month treatment); those kept at 20-degrees-C began to sprout after 1 February (after 10-month-treatment). No plant kept at 25-degrees-C sprouted by 1 April 1991 (after one-year-treatment). 4. The rate of formation of flower buds at 25-degrees-C was hastened by mid-june (after 45-day-treatment), but the development of flower buds at 20-degrees-C was the fastest after August; it was slowest at 15-degrees-C and under natural conditions. 5. Flower buds at 20-degrees and 15-degrees-C began blooming in mid-October (after 6.5-month-treatment) and in early November (after 7-month-treatment), respectively, but those on plants kept at 25-degrees-C became necrotic during November and December. 6. The number of bracts and sepals constituting a flower bud was not affected by temperature. The number of petals per flower at 15-degrees-C was two more than that at 20-degrees and 25-degrees-C. 7. The number of outer scales and inner-scales in vegetative buds was not affected by photoperiod, but the number of leaf primordia was somewhat larger under the short-day. Moreover, the time of flower bud initiation was unaffected by photoperiod, but plants under the short-day bloomed 20 days earlier than did those under the long-day.</t>
  </si>
  <si>
    <t>Gupta, S; Bhatia, VS; Kumawat, G; Thakur, D; Singh, G; Tripathi, R; Satpute, G; Devadas, R; Husain, SM; Chand, S</t>
  </si>
  <si>
    <t>Genetic analyses for deciphering the status and role of photoperiodic and maturity genes in major Indian soybean cultivars</t>
  </si>
  <si>
    <t>JOURNAL OF GENETICS</t>
  </si>
  <si>
    <t>Allelic combinations of major photoperiodic (E1, E3, E4) and maturity (E2) genes have extended the adaptation of quantitative photoperiod sensitive soybean crop from its origin (China similar to 35 N-ay latitude) to both north (up to similar to 50 N-ay) and south (up to 40 S-ay) latitudes, but their allelic status and role in India (6-35 N-ay) are unknown. Loss of function and hypoactive alleles of these genes are known to confer photoinsensitivity to long days and early maturity. Early maturity has helped to adapt soybean to short growing season of India. We had earlier found that all the Indian cultivars are sensitive to incandescent long day (ILD) and could identify six insensitive accessions through screening 2071 accessions under ILD. Available models for ILD insensitivity suggested that identified insensitive genotypes should be either e3 /e4 or e1 (e1-nl or e1-fs) with either e3 or e4. We found that one of the insensitive accessions (EC 390977) was of e3 /e4 genotype and hybridized it with four ILD sensitive cultivars JS 335, JS 95-60, JS 93-05, NRC 37 and an accession EC 538828. Inheritance studies and marker-based cosegregation analyses confirmed the segregation of E3 and E4 genes and identified JS 93-05 and NRC 37 as E3E3E4E4 and EC 538828 as e3e3E4E4. Further, genotyping through sequencing, derived cleaved amplified polymorphic sequences (dCAPS) and cleaved amplified polymorphic sequences (CAPS) markers identified JS 95-60 with hypoactive e1-as and JS 335 with loss of function e3-fs alleles. Presence of photoperiodic recessive alleles in these two most popular Indian cultivars suggested for their role in conferring early flowering and maturity. This observation could be confirmed in F (2) population derived from the cross JS 95-60 x EC 390977, where individuals with e1-as e1-as and e4e4 genotypes could flower 7 and 2.4 days earlier, respectively. Possibility of identification of new alleles or mechanism for ILD insensitivity and use of photoinsensitivity in Indian conditions have been discussed.</t>
  </si>
  <si>
    <t>10.1007/s12041-016-0730-2</t>
  </si>
  <si>
    <t>GURNEY, WSC; CROWLEY, PH; NISBET, RM</t>
  </si>
  <si>
    <t>LOCKING LIFE-CYCLES ONTO SEASONS - CIRCLE-MAP MODELS OF POPULATION-DYNAMICS AND LOCAL ADAPTATION</t>
  </si>
  <si>
    <t>JOURNAL OF MATHEMATICAL BIOLOGY</t>
  </si>
  <si>
    <t>We have formulated a model describing the timing of maturity and reproduction in briefly semelparous organisms whose development rate is primarily controlled by environmental factors. The model is expressed as a circle-map relating time of year at maturation in successive generations. The properties of this map enable us to determine the degree of synchrony to be expected between the life-cycles of members of a population exposed to a regular seasonal environment. We have proved that organisms with a life-history composed of a contiguous series of stages, all with development driven by the same seasonal function, cannot phase-lock their life-cycles to the seasons. However if the organism exhibits facultative diapause induced by a critical time/critical development mechanism of the type proposed by Norling (1984a,b,c) then it will always succeed in phase-locking to a perfectly periodic driving function. Within the context of this circle-map model we have examined population extinctions caused by attempting to over-winter in an inappropriate life-history stage, or by attempting to reproduce at a time of year when this is impossible. We have shown that the possibility of such extinctions limits both the shortness of the post-critical stage, and the lateness of the critical time. We have examined the fitness of persistent cohorts as a function of critical time and development. We find that if the post-critical stage is riskier than the pre-critical then natural selection favors a short post-critical stage and a late critical time; the limitation of this process being dependent on the proportion of the growing season over which successful reproduction is possible. We have determined the variation with life-cycle length (and hence latitude or altitude) of the maturation pattern corresponding to optimal life-history parameters. We find that for organisms which can mature only over a small part of the growing season the majority of any latitudinal gradient exhibits a unimodal maturation pattern. Organisms which can mature and reproduce over the majority of the growing season exhibit more complex patterns, but still exhibit substantial ranges of latitude over which unimodal or bimodal patterns are optimal.</t>
  </si>
  <si>
    <t>10.1007/BF00176151</t>
  </si>
  <si>
    <t>Gwata, ET; Siambi, M</t>
  </si>
  <si>
    <t>Genetic enhancement of pigeonpea for high latitude areas in southern Africa</t>
  </si>
  <si>
    <t>AFRICAN JOURNAL OF BIOTECHNOLOGY</t>
  </si>
  <si>
    <t>Pigeonpea [Cajanus cajan (L.) Millsp.] is becoming increasingly important in small-holder farming systems in southern Africa. Abiotic factors such as sensitivity to photoperiod and terminal drought frequently reduce yields in the region. Sensitivity to photoperiod results in delayed flowering and maturity which in turn leads to increased susceptibility to terminal drought stress, low winter temperatures, frost as well as interference from free-ranging domestic livestock. The objective of this study was to develop enhanced early maturing pigeonpea types that are suitable for production in the cropping systems prevalent in southern Africa. Segregating populations (through F-9) were developed from crossing combinations between five parental genotypes possessing marked differences in the genetic control of period to flowering and maturity as well as good agronomic and end-use characters. Using morphological markers and agronomic performance indicators, six elite cultivars with enhanced duration to flowering (97 d), maturity (161 d) and high yield potential (3.0 t/ha) were identified following field evaluation for two consecutive seasons at a representative testing location in the prospective production region. The seed of this elite germplasm was disseminated to growers in order to facilitate adoption and to increase the flexibility of pigeonpea production in the region.</t>
  </si>
  <si>
    <t>Gwinner, E</t>
  </si>
  <si>
    <t>Circannual clocks in avian reproduction and migration</t>
  </si>
  <si>
    <t>IBIS</t>
  </si>
  <si>
    <t>Many behavioural and physiological functions of organisms are adjusted to the periodic changes in their environment, particularly to those related to the natural day and year. This adjustment is often achieved through the action of endogenous daily (circadian) and annual (circannual) clocks. Studies of the control of avian moult, migration and reproduction have played a major role in understanding how biological clocks function and interact with rhythms in the environment. Investigations on tropical birds such as the East African subspecies of the Stonechat (Saxicola torquata axillaris) and long-distance migrants like the Garden Warbler (Sylvia borin) have provided the longest records of circannual rhythms, some of them running for more than 12 years, with periods ranging from about 9 to 13 months. Avian circannual rhythms are organized in a characteristic way for a particular species or population, and cross-breeding experiments have shown that some of the differences found among them are genetically determined. In African Stonechats circannual rhythms guarantee that seasonal events occur at the appropriate times of the year and in the characteristic sequence. They also control a ''reproductive window'' that provides the temporal framework for breeding. The width of this window is rather inflexible but the performance of a bird within this framework (e.g. whether it breeds once or twice per season) is subject to modification by environmental conditions. In migratory birds circannual programs are involved in determining the time course, distance and direction of migration. Circannual rhythms are synchronized with and modified by environmental factors in a complex way, but the endogenous mechanisms usually respond to environmental cues such that an optimal adjustment to season and latitude is guaranteed.</t>
  </si>
  <si>
    <t>10.1111/j.1474-919X.1996.tb04312.x</t>
  </si>
  <si>
    <t>Gyllenstrand, N; Clapham, D; Kallman, T; Lagercrantz, U</t>
  </si>
  <si>
    <t>A Norway spruce FLOWERING LOCUS T homolog is implicated in control of growth rhythm in conifers</t>
  </si>
  <si>
    <t>Growth in perennial plants possesses an annual cycle of active growth and dormancy that is controlled by environmental factors, mainly photoperiod and temperature. In conifers and other nonangiosperm species, the molecular mechanisms behind these responses are currently unknown. In Norway spruce ( Picea abies L. Karst.) seedlings, growth cessation and bud set are induced by short days and plants from southern latitudes require at least 7 to 10 h of darkness, whereas plants from northern latitudes need only 2 to 3 h of darkness. Bud burst, on the other hand, is almost exclusively controlled by temperature. To test the possible role of Norway spruce FLOWERING LOCUS T (FT)-like genes in growth rhythm, we have studied expression patterns of four Norway spruce FT family genes in two populations with a divergent bud set response under various photoperiodic conditions. Our data show a significant and tight correlation between growth rhythm ( both bud set and bud burst), and expression pattern of one of the four Norway spruce phosphatidylethanolamine-binding protein gene family members ( PaFT4) over a variety of experimental conditions. This study strongly suggests that one Norway spruce homolog to the FT gene, which controls flowering in angiosperms, is also a key integrator of photoperiodic and thermal signals in the control of growth rhythms in gymnosperms. The data also indicate that the divergent adaptive bud set responses of northern and southern Norway spruce populations, both to photoperiod and light quality, are mediated through PaFT4. These results provide a major advance in our understanding of the molecular control of a major adaptive trait in conifers and a tool for further molecular studies of adaptive variation in plants.</t>
  </si>
  <si>
    <t>10.1104/pp.107.095802</t>
  </si>
  <si>
    <t>HAGAN, JM; LLOYDEVANS, TL; ATWOOD, JL</t>
  </si>
  <si>
    <t>THE RELATIONSHIP BETWEEN LATITUDE AND THE TIMING OF SPRING MIGRATION OF NORTH-AMERICAN LANDBIRDS</t>
  </si>
  <si>
    <t>ORNIS SCANDINAVICA</t>
  </si>
  <si>
    <t>Under laboratory conditions, two mechanisms have been identified that control the onset of migration. One mechanism inflexibly controls the initiation of migration, while the other requires external input from a changing environment. It has been suggested that the evolution of these mechanisms has an ecological basis related to the wintering latitude of the species. To establish whether the timing of migration was consistent with this ecological explanation, we studied the long-term mean timing of spring migration, and within-year and among-year variance in timing, in 27 free-living Nearctic migrant species. Species that wintered in higher, temperate latitudes migrated significantly earlier than tropical-wintering species. Tropical-wintering species showed significantly less within-year and among-year variation in the timing of migration, suggesting that the mechanism regulating their migration is primarily endogenous, with little influence of external stimuli. In contrast, breeding latitude showed no relationship to the mean date of migration, or the within-year or among-year variation in timing. These results are consistent with the notion that conditions that indicate time-of-year are unreliable or change imperceptibly (photoperiod) in the tropics, making an endogenous circannual clock valuable for controlling the onset and progression of migration. Temperate-wintering species were more likely to show interspecific correlations in timing than tropical species, further suggesting that external cues modulate spring migration in temperate-wintering species. Our results indicate that the migration regulation system employed might be ultimately determined by wintering latitude and associated environmental cues.</t>
  </si>
  <si>
    <t>10.2307/3676543</t>
  </si>
  <si>
    <t>Hahn, TP; MacDougall-Shackleton, SA</t>
  </si>
  <si>
    <t>Adaptive specialization, conditional plasticity and phylogenetic history in the reproductive cue response systems of birds</t>
  </si>
  <si>
    <t>Appropriately timed integration of breeding into avian annual cycles is critical to both reproductive success and survival. The mechanisms by which birds regulate timing of breeding depend on environmental cue response systems that regulate both when birds do and do not breed. Despite there being multiple possible explanations for birds' abilities to time breeding appropriately in different environments, and for the distribution of different cue response system characteristics among taxa, many studies infer that adaptive specialization of cue response systems has occurred without explicitly considering the alternatives. In this paper, we make explicit three hypotheses concerning the timing of reproduction and distribution of cue response characteristics among taxa: adaptive specialization; conditional plasticity; and phylogenetic history. We emphasize in particular that although conditional plasticity built into avian cue response systems (e.g. differing rates of gonadal development and differing latencies until onset of photorefractoriness) may lead to maladaptive annual cycles in some novel circumstances, this plasticity also can lead to what appear to be adaptively specialized cue response systems if not viewed in a comparative context. We use a comparative approach to account for the distribution of one important feature of avian reproductive cue response systems, photorefractoriness. Analysis of the distribution within songbirds of one criterion for absolute photorefractoriness, the spontaneous regression of the gonads without any decline in photoperiod, reveals that a failure to display this trait probably represents an adaptive specialization to facilitate a flexible reproductive schedule. More finely resolved analysis of both criteria for absolute photorefractoriness (the second being total lack of a reproductive response even to constant light after gonadal regression has occurred) within the cardueline finches not only provides further confirmation of this interpretation, but also indicates that these two criteria for photorefractoriness can be, and have been, uncoupled in some taxa. We suggest that careful comparative studies at different phylogenetic scales will be extremely valuable for distinguishing between adaptive specialization and non-adaptive explanations, such as phylogenetic history as explanations of cue response traits in particular taxa. We also suggest that particular focus on taxa in which individuals may breed on very different photoperiods (latitudes or times of year) in different years should be particularly valuable in identifying the range of environmental conditions across which conditionally plastic cue responses can be adaptive.</t>
  </si>
  <si>
    <t>10.1098/rstb.2007.2139</t>
  </si>
  <si>
    <t>HAIM, A; MCDEVITT, RM; SPEAKMAN, JR</t>
  </si>
  <si>
    <t>THERMOREGULATORY RESPONSES TO MANIPULATIONS OF PHOTOPERIOD IN WOOD MICE APODEMUS-SYLVATICUS FROM HIGH-LATITUDES (57-DEGREES-N)</t>
  </si>
  <si>
    <t>1. The thermoregulatory responses to manipulations of photoperiod in wood mice (Apodemus sylvaticus), which were drawn from a population living at a high latitude (57 degrees N) were studied. 2. Mice captured in spring were acclimated to two different photoperiod regimes 16L:8D and 8L:16D at a constant ambient temperature of 24 degrees C, for 3 weeks. 3. Daily rhythms of body temperature, oxygen consumption and body temperature at various ambient temperatures, nonshivering thermogenesis (the response to a noradrenaline injection) and body mass were measured. Minimal overall thermal conductance was calculated for both groups. 4. Acclimation to long photophase increased the thermoregulatory abilities at relatively high ambient temperatures while that of long-scotophase increased thermoregulatory abilities at low ambient temperatures. 5. Changes in photoperiod may therefore be used as cues for seasonal acclimatization of thermoregulatory mechanisms in this population of wood mice.</t>
  </si>
  <si>
    <t>10.1016/0306-4565(95)00002-E</t>
  </si>
  <si>
    <t>Haim, A; Saarela, S; Hohtola, E; Zisapel, N</t>
  </si>
  <si>
    <t>Daily rhythms of oxygen consumption, body temperature, activity and melatonin in the Norwegian lemming Lemmus lemmus under northern summer photoperiod</t>
  </si>
  <si>
    <t>Rodents inhabiting high latitudes, close to the Arctic Circle or above it, are exposed to near 24 h daylight during the summer season. An example to such rodent species is the Norwegian lemming Lemmus lemmus, which is distributed in northern Fermoscandia. We measured daily rhythms of heat production (VO2), body temperature (T-b), motor activity and melatonin secretion (measured from its metabolite 6-sulfatoximelatonin 6-SMT) in individuals exposed to natural day light.. Oulu Finland, in August 1997 and at a controlled ambient temperature of 22 degreesC. Our results show a daily rhythm Of VO2 with an acrophase at 04:00 h and minimal values measured at 16:00 h, with a significant difference (p &lt; 0.001) between mean day and night values. 6-SMT also shows a daily rhythm with maximal secretion during the dark phase 24:00 and 06:00 h in which total 6-SMT values were 2.92 +/- 1.1 and 3.87 +/- 1.2 ng, respectively. The lowest values were recorded at 12:00 h; 0.86 +/- 0.63 ng. These results suggest that lemmings show a VO2 and melatonin daily rhythms, which seem to correlate with each other and it appears that melatonin secretion increases heat production. (C) 2004 Elsevier Ltd. All rights reserved.</t>
  </si>
  <si>
    <t>10.1016/j.jtherbio.2004.08.031</t>
  </si>
  <si>
    <t>Hall, D; Ma, XF; Ingvarsson, PK</t>
  </si>
  <si>
    <t>Adaptive evolution of the Populus tremula photoperiod pathway</t>
  </si>
  <si>
    <t>Perennial plants monitor seasonal changes through changes in environmental conditions such as the quantity and quality of light and genes in the photoperiodic pathway are known to be involved in controlling these processes. Here, we examine 25 of genes from the photoperiod pathway in Populus tremula (Salicaceae) for signatures of adaptive evolution. Overall, levels of synonymous polymorphism in the 25 genes are lower than at control loci selected randomly from the genome. This appears primarily to be caused by lower levels of synonymous polymorphism in genes associated with the circadian clock. Natural selection appears to play an important role in shaping protein evolution at several of the genes in the photoperiod pathways, which is highlighted by the fact that approximately 40% of the genes from the photoperiod pathway have estimates of selection on nonsynonymous polymorphisms that are significantly different from zero. A surprising observation we make is that circadian clock-associated genes appear to be over-represented among the genes showing elevated rates of protein evolution; seven genes are evolving under positive selection and all but one of these genes are involved in the circadian clock of Populus.</t>
  </si>
  <si>
    <t>10.1111/j.1365-294X.2011.05014.x</t>
  </si>
  <si>
    <t>Hall, J; Bhattarai, SP; Midmore, DJ</t>
  </si>
  <si>
    <t>Review of Flowering Control in Industrial Hemp</t>
  </si>
  <si>
    <t>JOURNAL OF NATURAL FIBERS</t>
  </si>
  <si>
    <t>Hemp (Cannabis sativa L.) is a dioecious annual that commences its reproductive cycle when photoperiods are shorter than a critical length. Photoperiod-sensitive varieties grown in low latitudes with short-day lengths tend to produce early flowering, short plants affecting the yield and quality of the fiber. The photoperiodic sensitivity of the crop could be controlled by the activation or deactivation of genes triggered by the change in light duration perceived by photoreceptive pigments. The sexual dimorphism of Cannabis is genetically determined by the XY chromosomal mechanism although sexual morphology is primarily a result of endogenous plant growth regulator levels that fluctuate in response to environmental variables. Occurrence of occasional hermaphroditic flowers and monoecious plants are probably the result of these fluctuations. Understanding the mechanisms of photoperiodicity and sexual inheritance contributes to advances in breeding and crop management that may underpin the expansion of the commercial cultivation of the crop in nontraditional agroecological domains.</t>
  </si>
  <si>
    <t>10.1080/15440478.2012.651848</t>
  </si>
  <si>
    <t>Hall, JD; Murray, SN</t>
  </si>
  <si>
    <t>The life history of a Santa Catalina Island population of Liagora californica (Nemaliales, Rhodophyta) in the field and in laboratory culture</t>
  </si>
  <si>
    <t>PHYCOLOGIA</t>
  </si>
  <si>
    <t>The gametangial phase of Liagora californica Zeh has a life span rarely exceeding 10 mo at Santa Catalina Island, California. Gametophytes reached maximal cover during late summer and autumn, periods of longer photoperiods and warmer sea temperatures, before declining sharply in abundance by late winter. Field-collected gametophytes were both dioecious and monoecious. Carpospores developed in culture into filamentous tetrasporophytes that produced irregular, cruciate tetrasporangia within 45 d. No monosporangia were detected in either gametophytes or tetrasporophytes. 4',6-diamidino-2-phenylindole (DAPI) fluorescence of the nuclei of gametophyte vegetative cells was half that of vegetative sporophyte cells, suggesting that meiosis occurs during tetrasporogenesis. The magnitude of tetrasporangial production varied between two clones but occurred under all nine photoperiod (14 : 10, 12 : 12, and 10 : 14 h L: D) and temperature combinations (13, 17, and 21 degrees C); best tetraspore production occurred in both clones under 'summer' conditions (14: 10 h L:D; 21 degrees C). Germination of tetraspores into uniseriate, filamentous gametophytes and the production of erect gametophyte axes from bud-like initials also occurred under all photoperiod-temperature conditions. Greatest production of young, uniseriate gametophytes occurred under 13 and 17 degrees C; best growth and development of erect, multiaxial gametophyte fronds occurred under the combination of longer day and warmer temperature conditions. On the basis of field and laboratory data, we hypothesize that small, prostrate, uniseriate gametophytes are the overwintering stage of L. californica at Santa Catalina Island. Enhanced tetrasporogenesis and the growth and development of erect gametophyte axes under longer days and warmer temperatures may be adaptations that evolved at lower latitudes and not ones optimally suited for year-round maintenance of L. californica gametophytes at temperate Santa Catalina Island, the northern distributional limit of this species in the eastern North Pacific.</t>
  </si>
  <si>
    <t>10.2216/i0031-8884-37-3-184.1</t>
  </si>
  <si>
    <t>Hall, MH; Dillon, JM; Undersander, DJ; Wood, TM; Holman, PW; Min, DH; Leep, RH; Lacefield, GD; Kunelius, HT; Peterson, PR; Ehlke, NJ</t>
  </si>
  <si>
    <t>Ecogeographic Factors Affecting Inflorescence Emergence of Cool-Season Forage Grasses</t>
  </si>
  <si>
    <t>The ability to predict when a cool-season forage grass cultivar will begin inflorescence emergence under different ecogeographical conditions would allow plant breeders, agronomists, and grass-seed marketers to better position that cultivar into a forage production system. Our objective was to determine the ecogeographical factors (longitude, latitude, elevation, day of year when average daily temperature exceeds 0 degrees C for five consecutive days [DOY at 0 degrees C], cumulative growing degree-day [GDD], photoperiod, and cumulative photosynthetic active radiation [PAR]) that have the greatest effect on grass maturation in the spring. Inflorescence emergence was monitored in established cultivars of festulolium (x Festulolium spp.), orchardgrass (Dactylis glomerata L.), ryegrass (Lolium perenne L. and Lolium multiflorum Lam.), tall fescue (Festuca arundinacea Schreb.), and timothy (Phleum pratense L.) at eight locations in North America during the spring of 2004 and 2005. As latitude increased, the day of year when grasses reached 1% inflorescence emergence (DOY) also increased, while cumulative GDD and PAR decreased. Latitude, cumulative PAR, and DOY at 0 degrees C were more closely correlated (r(2) &gt;= 0.67) to the onset of inflorescence emergence than the other variables. Latitude combined with the inverse transformation of PAR provided the best prediction of when these grasses would initiate inflorescence emergence (validation R(2) for all species &gt;= 0.83).</t>
  </si>
  <si>
    <t>10.2135/cropsci2008.07.0394</t>
  </si>
  <si>
    <t>HALLE, S; LEHMANN, U</t>
  </si>
  <si>
    <t>CYCLE-CORRELATED CHANGES IN THE ACTIVITY BEHAVIOR OF FIELD VOLES, MICROTUS-AGRESTIS</t>
  </si>
  <si>
    <t>OIKOS</t>
  </si>
  <si>
    <t>The above-ground locomotory activity of free-ranging field voles in North Sweden was studied with passage counters during different population cycle phases between 1981 and 1988. Characteristic diel activity patterns were associated with different cycle phases. During density peaks, diurnality prevailed, distinct activity maxima occurred at sunrise and sunset and a short-term rhythm of activity was discernible. In late population declines, a peculiar phase-shift from diurnality to nocturnality occurred in July/August. During density low and early increase phases, diurnality prevailed again, but daily activity patterns were not as regular as during the peak phase. The most obvious correlation between population cycle and behaviour, the activity phase-shift during late decline,was recorded in 3 plots differing in vegetation structure, and in the comparison with 3 methods concerning different aspects of behaviour. In contrast, no evidence for seasonal activity phase-shifts was found. The temporal course of an index describing the prevalence of diurnal or nocturnal activity was compared with the predictions from a model, based on long-term behavioural changes. The findings are discussed with respect to changes in vole social structure during population cycles.</t>
  </si>
  <si>
    <t>10.2307/3545166</t>
  </si>
  <si>
    <t>Hamilton, JA; El Kayal, W; Hart, AT; Runcie, DE; Arango-Velez, A; Cooke, JEK</t>
  </si>
  <si>
    <t>The joint influence of photoperiod and temperature during growth cessation and development of dormancy in white spruce (Picea glauca)</t>
  </si>
  <si>
    <t>Timely responses to environmental cues enable the synchronization of phenological life-history transitions essential for the health and survival of north-temperate and boreal tree species. While photoperiodic cues will remain persistent under climate change, temperature cues may vary, contributing to possible asynchrony in signals influencing developmental and physiological transitions essential to forest health. Understanding the relative contribution of photoperiod and temperature as determinants of the transition from active growth to dormancy is important for informing adaptive forest management decisions that consider future climates. Using a combination of photoperiod (long = 20 h or short = 8 h day lengths) and temperature (warm = 22 degrees C/16 degrees C and cool = 8 degrees C/4 degrees C day/night, respectively) treatments, we used microscopy, physiology and modeling to comprehensively examine hallmark traits of the growth-dormancy transition-including bud formation, growth cessation, cold hardiness and gas exchange-within two provenances of white spruce [Picea glauca (Moench) Voss] spanning a broad latitude in Alberta, Canada. Following exposure to experimental treatments, seedlings were transferred to favorable conditions, and the depth of dormancy was assessed by determining the timing and ability of spruce seedlings to resume growth. Short photoperiods promoted bud development and growth cessation, whereas longer photoperiods extended the growing season through the induction of lammas growth. In contrast, cool temperatures under both photoperiodic conditions delayed bud development. Photoperiod strongly predicted the development of cold hardiness, whereas temperature predicted photosynthetic rates associated with active growth. White spruce was capable of attaining endodormancy, but its release was environmentally determined. Dormancy depth varied substantially across experimental treatments suggesting that environmental cues experienced within one season could affect growth in the following season, which is particularly important for a determinate species such as white spruce. The joint influence of these environmental cues points toward the importance of including local constant photoperiod and shifting temperature cues into predictive models that consider how climate change may affect northern forests.</t>
  </si>
  <si>
    <t>10.1093/treephys/tpw061</t>
  </si>
  <si>
    <t>Han, B; Denlinger, DL</t>
  </si>
  <si>
    <t>Mendelian Inheritance of Pupal Diapause in the Flesh Fly, Sarcophaga bullata</t>
  </si>
  <si>
    <t>Pupal diapause (dormancy) in the flesh fly, Sarcophaga bullata, is induced by short-day photoperiods and low temperature. In this study, the inheritance mode of diapause was investigated by crossing a nondiapausing (nd) strain of S. bullata with 2 diapausing strains having different diapause capacities. The results consistently indicated that diapause incidence is inherited in a simple Mendelian pattern, thus a single gene or a small gene cluster linked to the photoperiodic clock controls the seasonal response of diapause. The fact that the nd strain lacked daily rhythmicity in adult eclosion and showed altered expression of 2 circadian clock genes suggests that the photoperiodic and circadian clocks are related through a shared molecular component in S. bullata.</t>
  </si>
  <si>
    <t>10.1093/jhered/esn082</t>
  </si>
  <si>
    <t>HAN, EN; GATEHOUSE, AG</t>
  </si>
  <si>
    <t>EFFECT OF TEMPERATURE AND PHOTOPERIOD ON THE CALLING BEHAVIOR OF A MIGRATORY INSECT, THE ORIENTAL ARMYWORM MYTHIMNA-SEPARATA</t>
  </si>
  <si>
    <t>The pre-calling period (PCP), between emergence and first release of pheromone, determines the number of nights over which female Mythimna separata (Walker) (Lepidoptera: Noctuidae) can express their migratory potential. In its seasonal migrations in eastern Asia, this armyworm penetrates to latitudes at which it is unable to over-winter but at which reliable photoperiodic and temperature cues anticipate the deterioration of conditions. The effect of these environmental factors on PCP was examined in moths descended from samples collected in Nanjing (32-degrees-N) during the summer migration. Under LD 14:10 h, a reduction in temperature, from 23-degrees-C during larval development to 18-degrees-C from 24 h after pupation, resulted in a twofold increase in PCP compared with insects held at 23-degrees-C. At 23-degrees-C, short days (LD 12:12 h) extended PCP but the magnitude of the response was increased under a regime of decreasing photoperiod, from LD 15:9 h, to LD 12:12 h through larval, pupal and adult development. Further experiments demonstrated that the response depended on a decrease in photoperiod from pre-pupal stage to adult emergence (the pupal period is spent below ground). A reduction of 50-60 min over the 13-15 day pupal period at 23-degrees-C was effective. The significance of decreasing photoperiods, irrespective of absolute levels, as a cue for species whose migrations traverse substantial ranges of latitude is considered and the results are discussed in relation to the genetic determination of PCP in M. separata and to its seasonal migrations in eastern China.</t>
  </si>
  <si>
    <t>10.1111/j.1365-3032.1991.tb00580.x</t>
  </si>
  <si>
    <t>GENETICS OF PRECALLING PERIOD IN THE ORIENTAL ARMYWORM, MYTHIMNA-SEPARATA (WALKER) (LEPIDOPTERA, NOCTUIDAE), AND IMPLICATIONS FOR MIGRATION</t>
  </si>
  <si>
    <t>Migration in insects usually occurs prereproductively so the precalling period, between emergence and the first release of pheromone, determines the number of nights over which females of migrants such as Mythimna separata can express their migratory potential. Precalling periods (PCP's) ranged from 3 to 21 nights in F1 females from insects collected in the field in eastern China. As technical problems precluded the use of a sib-analysis design, the genetic basis of this variation was investigated by analysis of the correlation between daughters' and mother's PCP's and by selection in isofemale lines followed by reciprocal crosses. The results of these analyses indicated that PCP is strongly influenced by genes located on the X chromosome, inherited from the male parent in Lepidoptera. Genetic regulation of migratory potential, of which PCP is a crucial component, can be expected to evolve in tropical species such as Mythimna separata, whose larval habitats are associated with unpredictable tropical rainfall. This species has no preimaginal diapause but makes regular seasonal incursions every spring and early summer to high temperate latitudes at which it cannot overwinter. Where migrants are carried by winds, as occurs in these migrations, the predominantly poleward winds at this time of year must create a genetic cline across latitude, in which migratory potential of the summer populations founded by the migrants increases with increasing latitude. We suggest that X-linkage of genes influencing PCP may reduce the genetic load associated with this polymorphism by reducing the frequencies of inappropriate PCP genotypes in these summer populations. Thus, in autumn when winds are predominantly northerly, fewer individuals at any latitude will lack the capability to make the return journey southward. Some support for this model is provided by the observed distributions of PCP's of F1 females from moths collected in the field in central and northern eastern China. If X-linkage of genes influencing PCP contributes to the stability of these migratory cycles, it can be expected in other species with similar migratory strategies.</t>
  </si>
  <si>
    <t>10.2307/2409896</t>
  </si>
  <si>
    <t>Hara, T; Ohsawa, R</t>
  </si>
  <si>
    <t>Accurate Evaluation of Photoperiodic Sensitivity and Genetic Diversity in Common Buckwheat under a Controlled Environment</t>
  </si>
  <si>
    <t>PLANT PRODUCTION SCIENCE</t>
  </si>
  <si>
    <t>Photoperiodic sensitivity is one of the most important factors determining whether a crop can adapt to and be cultivated under a broad range of conditions. In common buckwheat (Fagopyrum esculentum Moench), flowering time (flowering of the first flower) is a complex trait influenced by photoperiod, light quality, and temperature, which change daily under natural conditions, and their interaction. Common buckwheat shows a large genetic variation because of the outcrossing reproductive strategy of this species. Thus, flowering time variation within a population reflects both environmental and genotypic variations, and accurate evaluation of photoperiodic sensitivity in common buckwheat requires cultivation under controlled environmental conditions. Here, we investigated photoperiodic sensitivity and its genetic diversity in two buckwheat cultivars, the autumn ecotype Miyazakizairai and the summer ecotype Botansoba, by controlling photoperiod during cultivation under the same temperature regime. Our results showed that (1) the summer ecotype consisted of early-flowering genotypes, including genotypes not found in the autumn ecotype; (2) the autumn ecotype consisted of various genotypes, including early-flowering genotypes and a large number of late-flowering genotypes not found in the summer ecotype; (3) the autumn ecotype showed larger genetic diversity than the summer ecotype in long-day treatments; and (4) genetic diversity first became evident in the 14.5-hr photoperiod in the autumn ecotype, and in the 15.0-hr photoperiod in the summer ecotype. These results support the hypothesis based on previous studies that common buckwheat summer ecotypes were derived from autumn ecotypes by adaptation to climate in northern Japan.</t>
  </si>
  <si>
    <t>10.1626/pps.16.247</t>
  </si>
  <si>
    <t>Harada, T; Kobayashi, R; Wada, K; Nishihara, R; Kondo, A; Akimitsu, O; Noji, T; Taniwaki, N; Nakade, M; Krejci, M; Takeuchi, H</t>
  </si>
  <si>
    <t>Effect of Birth Season on Circadian Typology Appearing in Japanese Young Children Aged 2 to 12 Years Disappears in Older Students Aged 18 to 25 Years</t>
  </si>
  <si>
    <t>Several studies suggest that season of birth differentially affects the physiological characteristics of humans. Those living at relatively high latitude, such as Canada, Spain, and Italy (44 degrees N-45 degrees N), and born in the fall tended to be "morning-type" persons in comparison to those born in other seasons. There are relatively little data on the affect of season of birth on people residing at low latitude. Here the authors show that at low latitude, Kochi, Japan (33 degrees N), the effect of season of birth on the morningness chronotype is confined to young children aged 1-12 yrs, disappearing in elderly persons. Only female participants aged 2-12 yrs born in the fall, especially in November, were significantly morning-typed (p &lt; .001) in comparison to those born in the other seasons, whereas there were no such significant season-of-birth differences in morningness-eveningness preference among male participants. Moreover, both female and male participants aged 13-25 yrs showed no significant seasonal differences in morningness-eveningness preference. The small effects detected in this study might be due to smaller seasonal change in day length at the relatively lower latitude of Kochi. (Author correspondence: haratets@kochi-u.ac.jp)</t>
  </si>
  <si>
    <t>10.3109/07420528.2011.597529</t>
  </si>
  <si>
    <t>Harada, T; Nitta, S; Ito, K</t>
  </si>
  <si>
    <t>Photoperiodic changes according to global warming in wing-form determination and diapause induction of a water strider, Aquarius paludum (Heteroptera : Gerridae)</t>
  </si>
  <si>
    <t>In the 1991-strain of Aquarius paludum in Kochi, both critical photoperiods for wing-form and diapause shifted to longer values by I h when specimens were grown under gradually decreasing photoperiods. However, the 1999-strain didn't respond at all to decreasing (14.5L to 13.5L) or increasing (12.5L to 13.5L) photoperiods. Photoperiodic response for wing-form determination by the 2002-strain was witnessed only in a small range between 60% and 95% as the proportion of long-winged form, and the critical photoperiod (14L) was a little bit longer than the critical value of 13.75L for the 1991-strain. The critical photoperiod for diapause induction in the 2002-strain was estimated to be 13.5L-10.513 under a constant photoperiod, which was one-half hour longer than that of the 13L-11D shown by the 1991-strain. In August and September in Kochi, the critical day lengths for wing-form determination and diapause induction of the 1999-2002-strains remain to be 14L-10D and 13.5L-10.5D, respectively, even under decreasing day-length. Therefore, the two critical values were "shorter" than those of "15L-9D" and "14L-10D" of the 1991-strain. The annual average temperature (17.1 +/- 0.5 degrees C) and annual average high and low temperatures (35.6 +/- 1.3, -3.1 +/- 0.9) in 1991-2000 were higher than those (16.4 +/- 0.5, 34.9 +/- 1.1, -4.4 +/- 1.4) a decade ago (1981-1990). In Kochi, the global warming in the last two decades may have caused A. paludum to select "shorter" critical photoperiods for the currently dominant strain (1999-2002-strain) in terms of wing-form determination and diapause induction under decreasing day-length in August to October (14.8 h to 11.5 h) in compared to the former strain (1991-strain) dominant a decade ago. This "shorter" critical photoperiod leads to a longer active fall season for reproduction and larval growth of A. paludum.</t>
  </si>
  <si>
    <t>10.1303/aez.2005.461</t>
  </si>
  <si>
    <t>HARD, JJ; BRADSHAW, WE; HOLZAPFEL, CM</t>
  </si>
  <si>
    <t>GENETIC COORDINATION OF DEMOGRAPHY AND PHENOLOGY IN THE PITCHER-PLANT MOSQUITO, WYEOMYIA-SMITHII</t>
  </si>
  <si>
    <t>Demographic and phenological traits compose the basic elements of an insect's life-history strategy in a seasonal environment. An insect's long-term fitness depends on its ability to exploit favorable conditions, to avoid unfavorable conditions, and to convert from one life style to the other. For the pitcher-plant mosquito, Wyeomyia smithii, we show that genetic variation exists in both development time (a demographic trait) and critical photoperiod (a phenological trait) in six populations spanning much of the species' geographical range. During the northward range expansion of W. smithii in North America, these traits have evolved independently under strong directional and stabilizing selection. The correlated response in critical photoperiod to divergent selection on development time reveals significantly positive genetic correlations in five populations and a negative correlation in one population. The positive correlations form a genetically coordinated phenotype: faster developing individuals use a shorter photoperiodic switch point and are able to exploit the late favorable season; slower developing individuals use a longer photoperiodic switch point and are able to avoid extending development into the unfavorable season. This genetic coordination of demography and phenology has not, however, prevented their independent evolution. We propose that evolutionary flexibility in W. smithii may arise in part from the reorganization of their genetic architecture following repeated founder events during their northward invasion of North America.</t>
  </si>
  <si>
    <t>10.1046/j.1420-9101.1993.6050707.x</t>
  </si>
  <si>
    <t>THE GENETIC-BASIS OF PHOTOPERIODISM AND ITS EVOLUTIONARY DIVERGENCE AMONG POPULATIONS OF THE PITCHER-PLANT MOSQUITO, WYEOMYIA-SMITHII</t>
  </si>
  <si>
    <t>We measured the additive genetic variance within populations and the composite additive, dominance, and epistatic effects contributing to differentiation of photoperiodic response between two southern (ancestral) and each of four progressively more northern (derived) populations of the pitcher-plant mosquito, Wyeomyia smithii. Critical photoperiod and its additive genetic variance but not its heritability increased with latitude. Directional selection on critical photoperiod during the northward divergence of W. smithii has therefore not eroded the additive genetic variance underlying this trait. Joint scaling tests of crosses between populations showed that epistatic effects, especially additive x additive and dominance x dominance interactions, overwhelm composite additive and dominance effects on critical photoperiod. The presence of substantial epistasis suggests that multiple founder events during the northward divergence of W. smithii may have been responsible for the release of progressively greater additive genetic variance in derived populations, despite directional and stabilizing selection to reduce it. If epistasis makes a similar contribution to the genetic differentiation of populations in other species, then current models of adaptive evolution that consider only additive genetic variation and covariation within populations may be of limited value in predicting how natural populations differentiate in life history.</t>
  </si>
  <si>
    <t>10.1086/285549</t>
  </si>
  <si>
    <t>Hardie, J; Nunes, MV</t>
  </si>
  <si>
    <t>Aphid photoperiodic clocks</t>
  </si>
  <si>
    <t>An overview is given of photoperiodic research performed with English and Scottish clones of the vetch aphid, Megoura vicine, and the black bean aphid, Aphis fabae, during the last decade, with emphasis on the photoperiodic photoreceptor and the clock-counter mechanisms. Photoperiodic photoreceptor. The photoperiodic photoreceptors of the vetch aphid, M. viciae, are located in the brain. Immunocy tochemical techniques have recently indicated that an anterior dorsal region of the protocerebrum possesses antigenic sites that are consistently labelled with a number of antibodies raised to invertebrate and vertebrate opsins and phototransduction proteins. Counter. In two clones of both M. viciae and A. fabae, long-night accumulation appears to be temperature compensated, whereas short-night accumulation is temperature sensitive. Clock. (1) The clocks of the English and Scottish clones of M. viciae can be modelled by a slowly damping long-night (LN) system and a rapidly damping short-night (SN) system. The LN system of the Scottish clone damps more slowly and has a shorter period than that of the English clone. The critical night length (CNL) of the English clone is highly temperature compensated, that of the Scottish clone is less so. (2) The clock;in presumptive: gynoparae of an English clone of A. fabae can be modelled by rapidly damping LN and SN systems; the SN system's damping rate being temperature dependent, but that of the LN system being temperature compensated. (3) The clocks in gynopara and male producers of the English clone of A. fabae are mimicked by rapidly damping LN systems and self-sustained SN systems, while in a Scottish clone they are assumed to consist of slowly damping LN systems and self-sustained SN systems. (4) The CNLs for gynopara and male production are temperature compensated in both the English and the Scottish clones of A. fabae. (C) 2001 Elsevier Science Ltd. All rights reserved.</t>
  </si>
  <si>
    <t>10.1016/S0022-1910(01)00055-5</t>
  </si>
  <si>
    <t>Harrington, GJ; Eberle, J; Le-Page, BA; Dawson, M; Hutchison, JH</t>
  </si>
  <si>
    <t>Arctic plant diversity in the Early Eocene greenhouse</t>
  </si>
  <si>
    <t>For the majority of the Early Caenozoic, a remarkable expanse of humid, mesothermal to temperate forests spread across Northern Polar regions that now contain specialized plant and animal communities adapted to life in extreme environments. Little is known on the taxonomic diversity of Arctic floras during greenhouse periods of the Caenozoic. We show for the first time that plant richness in the globally warm Early Eocene (approx. 55-52Myr) in the Canadian High Arctic (76 degrees N) is comparable with that approximately 3500 km further south at mid-latitudes in the US western interior (44-47 degrees N). Arctic Eocene pollen floras are most comparable in richness with today's forests in the southeastern United States, some 5000 km further south of the Arctic. Nearly half of the Eocene, Arctic plant taxa are endemic and the richness of pollen floras implies significant patchiness to the vegetation type and clear regional richness of angiosperms. The reduced latitudinal diversity gradient in Early Eocene North American plant species demonstrates that extreme photoperiod in the Arctic did not limit taxonomic diversity of plants.</t>
  </si>
  <si>
    <t>10.1098/rspb.2011.1704</t>
  </si>
  <si>
    <t>Harris, W; Beever, RE; Parkes, S; Webster, P; Scheele, S</t>
  </si>
  <si>
    <t>Genotypic variation of height growth and trunk diameter of Cordyline australis (Lomandraceae) grown at three locations in New Zealand</t>
  </si>
  <si>
    <t>NEW ZEALAND JOURNAL OF BOTANY</t>
  </si>
  <si>
    <t>Height growth was measured for 4 years in uniform garden environments at Auckland (36degrees53'S, 174degrees43'E), Lincoln, Canterbury (43degrees38'S, 172degrees29'E), and Invermay, Otago (45degrees51'S, 170degrees23'E) for 28 populations of Cordyline australis from wild sites covering 12degrees of latitude. Diameters of trunk bases were measured at the end of this period. Populations differed significantly in their final heights and in their growth rates in cool and warm seasons of the year. Generally, northern populations grew best at the Auckland garden site, especially in the warm season. Trunks of southern and higher altitudes were thicker and tree-height to trunk-diameter ratios declined the higher the latitude and altitude of population origin. Variation of population trunk diameter was related to phenotypic variation of stem diameter of wild populations. Consideration of the adaptive significance of these results suggests that more rapid and seasonally continuous height growth could confer a competitive advantage in warmer northern environments; in the south, photoperiodic restriction of winter growth could avoid cold damage. Sturdier trees from higher latitudes or altitudes could be more resilient to physical damage. Applications of the results to adaptation of plants to New Zealand environments for conservation and production purposes, to climate change, and to the health of C australis are indicated.</t>
  </si>
  <si>
    <t>10.1080/0028825X.2003.9512875</t>
  </si>
  <si>
    <t>Hashimoto, K; Iijima, K; Ogawa, K</t>
  </si>
  <si>
    <t>Geographic Variation in Photoperiodic Response for the Induction of Pupal Diapause in the White Cabbage Butterfly, Pieris rapae crucivora Boisuduval (Lepidoptera: Pieridae)</t>
  </si>
  <si>
    <t>The photoperiodic response curve for pupal diapause induction of the white cabbage butterfly, Pieris rapae crucivora Boisduval was determined in several populations of the Japan Archipelago. Larvae were reared under different photoperiods ranging from 8L16D to 16L8D at 20 +/- 0.5 degrees C. The critical photoperiods for pupal diapause induction were 14 h 40 min for the Iwamizawa population (43 degrees 10'N), 13 h 15 min For the Sendai population (38 degrees 15'N), 13 h 10 min for the Nagaoka population (37 degrees 23'N), 12 h 08 min for the Okayama population (34 degrees 39'N), 11 h 50 min For the Matsuyama (33 degrees 50'N) and Kagoshima (31 degrees 35'N) populations and I I h 15 min for the Naze population (28 degrees 23'N). The critical photoperiod increases as latitude increases. This result Suggests that adaptation to a cool climate in a higher latitude region shifts the critical photoperiod for pupal diapause induction towards a longer range. The developmental zero for the larval stage in the Sapporo (43 degrees 03'N) and Matsuyama populations was calculated as 9.8 degrees C and 9.6 degrees C for the larval stage, respectively. These results are discussed in relation to seasonal adaptation for each population.</t>
  </si>
  <si>
    <t>10.1303/jjaez.2008.201</t>
  </si>
  <si>
    <t>Hassall, C</t>
  </si>
  <si>
    <t>Time stress and temperature explain continental variation in damselfly body size</t>
  </si>
  <si>
    <t>ECOGRAPHY</t>
  </si>
  <si>
    <t>Body size is among the most important biological variables but despite much measurement of this trait, the factors driving its variation are not fully understood. Here, I describe variation in body size in the damselfly Calopteryx maculata to establish whether variations in growth and development observed in response to experimental manipulation of temperature and time stress in the laboratory can be scaled-up to variation among natural populations. Nine hundred and seven specimens of C. maculata males were collected from 34 sites across the species' entire range in North America during the summer of 2010. A general measure of body size was derived from a series of wing and leg measurements. I compare the fit of models based on latitude (Bergmann's rule), temperature (the temperature-size rule) and seasonal effects (a combination of temperature and time stress) using Akaike's information criterion (AIC). The U-shaped relationship between size and latitude was best explained by a seasonality model containing both photoperiod and temperature. The presence of both these terms suggests that time stress dominates in the southern part of the range, reducing body size by accelerating development. However, the temperature-size rule dominates in the northern part of the range, increasing body size closer to the northern range margin. The best-fit model of geographic variation in size is in accordance with previous laboratory studies of temperature and photoperiod in damselflies and theoretical work, indicating that the findings from such studies can be applied to natural populations. These findings are likely applicable to any species with complex life histories inhabiting seasonal environments.</t>
  </si>
  <si>
    <t>10.1111/j.1600-0587.2013.00018.x</t>
  </si>
  <si>
    <t>Hassidim, M; Harir, Y; Yakir, E; Kron, I; Green, RM</t>
  </si>
  <si>
    <t>Over-expression of CONSTANS-LIKE 5 can induce flowering in short-day grown Arabidopsis</t>
  </si>
  <si>
    <t>PLANTA</t>
  </si>
  <si>
    <t>To ensure that the initiation of flowering occurs at the correct time of year, plants need to integrate a diverse range of external and internal signals. In Arabidopsis, the photoperiodic flowering pathway is controlled by a set of regulators that include CONSTANS (CO). In addition, Arabidopsis plants also have a family of genes with homologies to CO known as CO-LIKE (COL) about which relatively little is known. In this paper, we describe the regulation and interactions of a novel member of the family, COL5. The expression of COL5 is under circadian and diurnal regulation, but COL5 itself does not appear to affect circadian rhythms. COL5, like CO, is regulated by GIGANTEA. Furthermore, COL5 is expressed in the vascular tissue. Using COL5 over-expressing lines we show that, under short days, constitutive expression of COL5 affects flowering time and the expression of the floral integrator genes, FLOWERING LOCUS T and SUPPRESSOR OF OVEREXPRESSION OF CO 1. Constitutive expression of COL5 partially suppresses the late flowering phenotype of the co-mutant plants. However, plants with loss of COL5 function do not show altered flowering. Taken together, our results suggest that COL5 has COL activity, but may either not have a role in regulating flowering in wild-type plants or may act redundantly with other flowering regulators.</t>
  </si>
  <si>
    <t>10.1007/s00425-009-0958-7</t>
  </si>
  <si>
    <t>Hau, M; Perfito, N; Moore, IT</t>
  </si>
  <si>
    <t>Timing of breeding in tropical birds: Mechanisms and evolutionary implications</t>
  </si>
  <si>
    <t>ORNITOLOGIA NEOTROPICAL</t>
  </si>
  <si>
    <t>Appropriate timing of breeding is an important component of reproductive success for almost all animals world-wide that live in seasonally fluctuating environments. A precise temporal regulation of reproduction is achieved by intricate physiological processes that sense variations in environmental conditions, integrate them with internal information and regulate the reproductive state accordingly. Most of our knowledge of the physiology underlying avian reproductive strategies has come from studies in temperate zone species. These studies have highlighted the physiological adaptations that species possess to regulate reproduction in environments with regular seasonal fluctuations in abiotic and biotic conditions. However, in other parts of the world, for example at tropical latitudes, variations in environmental conditions often occur in different patterns and regularity than at higher latitudes. The fascinating avian diversity in the tropics provides us with the unique opportunity to investigate the physiological mechanisms that form the basis of animal-environment interactions, to better understand how these physiological systems evolve. Here we summarize recent findings on the reproductive physiology and timing of reproduction in tropical birds, focusing on near-equatorial tropical species. We discuss variations in breeding strategies, responses to environmental cues and the functioning of the neuroendocrine reproductive axis in various avian species living in diverse tropical habitats. We then interpret these data in an evolutionary context to suggest future fines of research. Our understanding of the evolution of the timing of breeding and its underlying physiology in birds is still rudimentary, but we expect that studies on tropical species can play a major role in making substantial progress on these issues.</t>
  </si>
  <si>
    <t>Hau, M; Romero, LM; Brawn, JD; Van't Hof, TJ</t>
  </si>
  <si>
    <t>Effect of polar day on plasma profiles of melatonin, testosterone, and estradiol in high-Arctic Lapland Longspurs</t>
  </si>
  <si>
    <t>In polar habitats, continuous daylight (polar day) can prevail for many weeks or months around the summer solstice. In the laboratory, continuous light conditions impair or disrupt circadian rhythms in many animals. To determine whether circadian rhythms are disrupted under natural polar day conditions in a species that is only a summer resident in polar regions we analyzed diel rhythms in plasma concentrations of melatonin, testosterone (T), and 17-beta estradiol (E-2) during the summer solstice in Arctic-breeding Lapland Longspurs (Calcarius lapponicus). We compared these profiles to those of conspecifics housed in outdoor aviaries at a mid-latitude site in Seattle, Washington, during spring, summer, fall, and winter. Under polar day conditions plasma melatonin concentrations of Lapland Longspurs were strongly suppressed, but still showed a significant diel rhythm. Likewise, plasma T in males, and E-2 in females, showed significant diel changes in Arctic birds. Lapland Longspurs housed at mid-latitude in Seattle showed high-amplitude melatonin cycles at all times of the year, and the duration of the nightly melatonin secretion was positively correlated with the duration of the dark phase. We found no diel changes in plasma T in Seattle males in May, but Seattle females showed significant day/night differences in plasma E-2 in May. The data suggest that even under polar day conditions diel rhythms can persist. The maintenance of hormone rhythms could provide a physiological basis to reports of rhythmic behavior in many birds during the Arctic summer. (C) 2002 Elsevier Science (USA).</t>
  </si>
  <si>
    <t>10.1006/gcen.2002.7776</t>
  </si>
  <si>
    <t>Hau, M; Wikelski, M; Wingfield, JC</t>
  </si>
  <si>
    <t>A neotropical forest bird can measure the slight changes in tropical photoperiod</t>
  </si>
  <si>
    <t>Many tropical birds breed seasonally, but it is largely unknown which environmental cues they use to time reproduction. Changes in tropical photoperiod have been regarded as too small to be used as a proximate environmental cue. This hypothesis, however, has never been rigorously tested. Here, we report on experimental evidence that photoperiodic changes characteristic of tropical latitudes stimulate reproductive activity in a neotropical bird from the forest understory. In the central Republic of Panama (9 degrees N), photoperiod varies annually between 12 hours (December) and 13 hours (June). Free-living spotted antbirds (Hylophylax n. naevioides) had regressed gonads in December, but increased gonads ahead of the rainy (the breeding) season in May Captive spotted antbirds exposed to a 'long' photoperiod of 13 hours increased gonadal size eight-fold and song activity six-fold over that of control birds remaining on a simulated 'short' photoperiod of 12 hours of daylight. Moreover, even a photoperiod of 12 hours 17 minutes was sufficient to stimulate gonadal growth in photostimulated birds over that of controls. The dramatic changes in gonadal development were not accompanied by similar changes in hormone titres such as luteinizing hormone and testosterone as expected from temperate zone birds. We propose a more general role of the tropical photoperiod in the regulation of seasonal events in tropical organisms, or in temperate zone species migrating to the tropics.</t>
  </si>
  <si>
    <t>10.1098/rspb.1998.0268</t>
  </si>
  <si>
    <t>Hawkins, CDB; Dhar, A</t>
  </si>
  <si>
    <t>Spring bud phenology of 18 Betula papyrifera populations in British Columbia</t>
  </si>
  <si>
    <t>Paper birch (Betula papyrifera Marsh.) is an ecologically valuable and suitable new reforestation species in British Columbia (BC). An understanding of birch's genecology is important to deploy it successfully. Eighteen paper birch populations (49-558 degrees N) were collected from five distinct geographic regions in BC to determine whether observed variability in spring bud phenology was due to genetics, the growing environment or their interaction. Seedlings were grown at three common gardens in Prince George (53 degrees 45'N), Salmon Arm (50 degrees 47'N) and Victoria (48 degrees 29'N) to observe the bud break. Further a controlled photoperiod, a root zone temperature and a translocation experiment from the northern to central garden were conducted to investigate the effect of photoperiod and root temperature on birch bud break. Results revealed that timing of spring bud phenology in paper birch is under genetic and environmental control, following climatic clines based on latitude from south to north. Bud flush at the southern common garden was on an average 25 days earlier and required 177 more growing degree day than the northern common garden. Conversely, our controlled experiments and seed source translocation experiment showed that the signal for the onset of spring bud flush is controlled by air temperature, soil temperature, and photoperiod. These results allow us to characterize spring budburst phenology of paper birch and begin to consider seed zones and seed zone transfer guidelines for BC.</t>
  </si>
  <si>
    <t>10.1080/02827581.2012.671356</t>
  </si>
  <si>
    <t>Hawkins, CDB; Shewan, KB</t>
  </si>
  <si>
    <t>Frost hardiness, height, and dormancy of 15 short-day, nursery-treated interior spruce seed lots</t>
  </si>
  <si>
    <t>Fifteen seed lots, five each from natural-stand, seed-orchard, and full-sib collections, of interior spruce (Picea glauca (Moench) Voss, Picea engelmannii Parry ex Engelm., and their naturally occurring hybrids) were sown in February 1993. One half of each seed lot received an ambient photoperiod (control) treatment, while the other half got a blackout (short-day) treatment. All seedlings were grown under ambient photoperiod except during the 17 days of blackout. Frost hardiness assessments were done between July and May. Blackout treatment was effective in regulating height and promoting frost hardiness in all seed lots, particularly vigorous ones. Seed lots originating from high latitude or elevation were more frost hardy both at fall lift and spring planting. Full-sib seed lots from similar latitude displayed no elevational frost-hardiness trend. Blackout treatment promoted seedling dormancy (estimated with days to bud break) at lift, but it had little or no effect on dormancy at planting. Seedling dormancy and frost hardiness were acquired and lost differently, suggesting that they are independent physiological processes. Blackout treatment significantly reduced new roots at planting in all lots. This could retard early field performance and negate the apparent utility of blackout treatment.</t>
  </si>
  <si>
    <t>10.1139/cjfr-30-7-1096</t>
  </si>
  <si>
    <t>HAY, RKM; HEIDE, OM</t>
  </si>
  <si>
    <t>SPECIFIC PHOTOPERIODIC STIMULATION OF DRY-MATTER PRODUCTION IN A HIGH-LATITUDE CULTIVAR OF POA-PRATENSIS</t>
  </si>
  <si>
    <t>10.1111/j.1399-3054.1983.tb00743.x</t>
  </si>
  <si>
    <t>HAY, RKM; PEDERSEN, K</t>
  </si>
  <si>
    <t>INFLUENCE OF LONG PHOTOPERIODS ON THE GROWTH OF TIMOTHY (PHLEUM-PRATENSE L) VARIETIES FROM DIFFERENT LATITUDES IN NORTHERN EUROPE</t>
  </si>
  <si>
    <t>10.1111/j.1365-2494.1986.tb01820.x</t>
  </si>
  <si>
    <t>Hazlerigg, D; Blix, AS; Stokkan, KA</t>
  </si>
  <si>
    <t>Waiting for the Sun: the circannual programme of reindeer is delayed by the recurrence of rhythmical melatonin secretion after the arctic night</t>
  </si>
  <si>
    <t>At temperate latitudes, the annual cycle of day length synchronizes circannual rhythms, and, in mammals, this is mediated via nocturnal production of the pineal hormone melatonin, proportional to the length of the night. Here, we studied circannual synchronization in an arctic species, the reindeer (Rangifer tarandus tarandus), which ceases to produce a rhythmic melatonin signal when it is exposed to extended periods of continuous midwinter darkness and continuous midsummer light. Using food intake, antler growth and moult as endpoints, we demonstrate that when animals living at 70 degrees N are transferred from natural photoperiods in late autumn to either continuous light or continuous darkness, they undergo a conspicuous acceleration of the circannual programme. We conclude that rhythmical melatonin secretion, recommencing when the Sun reappears late in January, is required for proper timing of spring physiological responses, through a delaying effect on the circannual programme set in motion during the preceding autumn.</t>
  </si>
  <si>
    <t>10.1242/jeb.163741</t>
  </si>
  <si>
    <t>Hazlerigg, DG; Hastings, MH; Morgan, PJ</t>
  </si>
  <si>
    <t>Production of a prolactin releasing factor by the ovine pars tuberalis</t>
  </si>
  <si>
    <t>The anterior pituitary hormone prolactin is involved in the regulation of a wide variety of processes including mammary growth, lactation, reproduction and pelage growth (1). Correspondingly, in seasonal breeders, pronounced photoperiod-driven, seasonal changes occur in the levels of prolactin secretion (2). These effects are thought to be mediated by the pineal hormone melatonin, which acts as a humoral indicator of photoperiod (3). Melatonin is thought to act through hypothalamic sites to control the gonadotrophic axis (4-6), but the sites through which melatonin modulates prolactin remain to be established. One possibility is that melatonin acts at the level of the hypothalamus to modulate the release of the hypothalamic prolactin inhibitory factor, dopamine (7). However, recent evidence from hypothalamo-pituitary disconnection experiments performed in the ram suggests that the photoperiodic modulation of prolactin secretion can occur independently of the hypothalamus, presumably due to direct effects of melatonin on the anterior pituitary (8). The only identified site of melatonin receptor expression within the ovine pituitary is the pars tuberalis (PT) (9), the cells of which are almost completely non-lactotrophic (10). Thus the possibility exists that factors released by the PT regulate the activity of lactotrophs in the pars distalis (PD). We have investigated this hypothesis using a range of co-culture and medium-conditioning experiments on primary cultures of ovine PT and PD cells, and here we report that PT cells secrete an unidentified factor that is a potent stimulus of prolactin secretion by PD cells.</t>
  </si>
  <si>
    <t>10.1046/j.1365-2826.1996.04971.x</t>
  </si>
  <si>
    <t>Hazlerigg, DG; Lincoln, GA</t>
  </si>
  <si>
    <t>Hypothesis: Cyclical Histogenesis Is the Basis of Circannual Timing</t>
  </si>
  <si>
    <t>Circannual rhythms are innately timed long-term (tau approximate to 12 months) cycles of physiology and behavior, crucial for life in habitats ranging from the equator to the Poles. Here the authors propose that circannual rhythm generation depends on tissue-autonomous, reiterated cycles of cell division, functional differentiation, and cell death. They see the feedback control influencing localized stem cell niches as crucial to this cyclical histogenesis hypothesis. Analogous to multi-oscillator circadian organization, circannual rhythm generation occurs in multiple tissues with hypothalamic and pituitary sites serving as central pacemakers. Signals including day length, nutrition, and social factors can synchronize circannual rhythms through hormonal influences, notably via the thyroid and glucocorticoid axes, which have profound effects on histogenesis. The authors offer 4 arguments in support of this hypothesis: (1) Cyclical histogenesis is a prevalent process in seasonal remodeling of physiology. It operates over long time domains and exhibits tissue autonomy in its regulation. (2) Experiments in which selected peripheral endocrine signals are held constant indicate that circannual rhythms are not primarily the product of interacting hormonal feedback loops. (3) Hormones known to control cell proliferation, differentiation, and organogenesis profoundly affect circannual rhythm expression. (4) The convergence point between photoperiodic input pathways and circannual rhythm expression occurs in histogenic regions of the hypothalamus and pituitary. In this review, the authors discuss how testing this hypothesis will depend on the use of cellular/molecular tools and animal models borrowed from developmental biology and neural stem cell research.</t>
  </si>
  <si>
    <t>10.1177/0748730411420812</t>
  </si>
  <si>
    <t>Hazlerigg, DG; Wagner, GC</t>
  </si>
  <si>
    <t>Seasonal photoperiodism in vertebrates: from coincidence to amplitude</t>
  </si>
  <si>
    <t>TRENDS IN ENDOCRINOLOGY AND METABOLISM</t>
  </si>
  <si>
    <t>In vertebrates living in regions that range from tropical to polar zones, the day length (photoperiod) is a powerful synchronizer of seasonal changes in endocrine and metabolic physiology. This seasonal photoperiodism depends on the responses of internal circadian clocks to changing patterns of light-dark exposure, which can be conceptualized in the form of 'coincidence-timing' models. The structural basis for this timing function is formed by a specialized 'photoperiodic axis' that links light reception to the neurciendocrine system. In this review we describe the essential elements of this axis in mammals and birds, and discuss recent progress in understanding the cellular and molecular mechanisms through which this axis transduces photoperiodic change into altered endocrine output.</t>
  </si>
  <si>
    <t>10.1016/j.tem.2006.02.004</t>
  </si>
  <si>
    <t>He, JQ; Le Gouis, J; Stratonovitch, P; Allard, V; Gaju, O; Heumez, E; Orford, S; Griffiths, S; Snape, JW; Foulkes, MJ; Semenov, MA; Martre, P</t>
  </si>
  <si>
    <t>Simulation of environmental and genotypic variations of final leaf number and anthesis date for wheat</t>
  </si>
  <si>
    <t>The rate of organ emergence and the duration of developmental phases are key components of plant fitness to its environment. Here, we describe a hybrid genetic algorithm for the estimation of the parameters of complex non-linear simulation models that we used to estimate the varietal parameters of a well-evaluated ecophysiological model (Sirius) of wheat phenology. The aim of this study was to analyze the correlations between the varietal parameters of Sirius and to determine the minimum number of parameters that need to be estimated in order to accurately simulate the effect of the genotype and environment on wheat anthesis date. A panel of 16 bread wheat cultivars was grown under controlled conditions with different vernalization and daylength treatments and in a field nursery with different sowing dates in order to characterize their vernalization and photoperiodic requirements and earliness per se. These cultivars were also grown in the field in two consecutive growing seasons in France and in the UK along a 800 km latitude transect, where the dynamics of leaf appearance and anthesis date were determined. Variation in both final leaf number and anthesis date in response to the environment and the genotype was predicted with a mean error of 0.55 leaves and 3.94 d, respectively, after estimation of only three of the seven varietal parameters of Sirius: the phyllochron, the response of vernalization rate to temperature, and the daylength response of leaf production. Among them, the phyllochron was reasonably well estimated and showed a positive association with earliness per se (Spearman's coefficient of rank correlation = 0.59). This study showed that the number of varietal parameters in Sirius was overestimated and that considering only three varietal parameters reduced the correlations between the parameters and the root mean square error of prediction for final leaf number and anthesis date. We conclude that a phenomenogical model of wheat development can be used to estimate key phenological parameters that are difficult to determine in the field: offering the possibility to conduct large-scale quantitative genetic studies to understand better the genetic control of flowering time in cereals. Crown Copyright (C) 2011 Published by Elsevier B.V. All rights reserved.</t>
  </si>
  <si>
    <t>10.1016/j.eja.2011.11.002</t>
  </si>
  <si>
    <t>He, ZQ; Wang, XY; Liu, YQ; Li, K</t>
  </si>
  <si>
    <t>Seasonal and geographical adaption of two field crickets in China ( Orthoptera: Grylloidea: Gryllidae: Gryllinae: Teleogryllus)</t>
  </si>
  <si>
    <t>ZOOTAXA</t>
  </si>
  <si>
    <t>Crickets of the genus Teleogryllus belong to Gryllidae, Orthoptera. Teleogryllus emma (Ohmachi and Matsumura) and T. occipitalis (Serville) are widely distributed in east Asia, but their distribution and life history have not been reported from China. We studied the seasonal and geographical adaptation by rearing these crickets and measuring specimens. The main results are as follows: T. emma belongs to short-day type, which means nymphs grow rapidly in short day conditions (LD 12: 12); T. occipitalis belongs to long-day type, which means nymphs grow rapidly in long day conditions (LD 16: 8). The nymphal growth rate accelerates with the increase of temperature by comparing their nymph developmental period at 25 and 30 degrees C. T. emma is mainly distributed in the north of the Yangtze River, while T. occipitalis in the south of it. The body size decreases with the increase of latitude in both species, while the relative length of their ovipositor increases.</t>
  </si>
  <si>
    <t>10.11646/zootaxa.4338.2.11</t>
  </si>
  <si>
    <t>y?</t>
  </si>
  <si>
    <t>req</t>
  </si>
  <si>
    <t>Heerlein, A; Valeria, C; Medina, B</t>
  </si>
  <si>
    <t>Seasonal variation in suicidal deaths in Chile: Its relationship to latitude</t>
  </si>
  <si>
    <t>PSYCHOPATHOLOGY</t>
  </si>
  <si>
    <t>Background: Studies in the northern and southern hemispheres consistently identified seasonal influences on monthly and semester suicide distribution. The variations of sunlight exposure in zones of increasing latitude has been suggested as one of the most plausible explanations for this phenomenon. Some recent studies in the northern hemisphere could not find seasonal asymmetries of suicides. The current study examines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semester suicidal data over the period 1995-1999 were examined for the whole sample and for gender-specific subgroups in Chile. Four different latitudinal zones were analyzed separately, in order to investigate the effect of the photoperiod on suicide distribution. Results were analyzed by chi(2) tests for multinomials, as an overall measure of deviation. Results: We found a significant unimodal springtime peak for both genders in the global territory. Among the 4,710 male and 829 female suicides reported in this period there were no gender differences in the seasonal pattern of suicidal deaths. When divided into four different latitudinal zones, the regions with low latitude ( north of the country) showed no significant differences, while central and southern zones ( higher latitude) show a significant springtime pattern. In the extreme south of the country, no significant differences were found, probably due to the very small number of cases. Conclusion: The study confirms the existence of a unimodal springtime peak of suicides in Chile, but not in the zone of low latitude. Results support the notion that the seasonal impact on suicidal distribution is a function of photoperiod. Copyright (c) 2006 S. Karger AG, Basel.</t>
  </si>
  <si>
    <t>10.1159/000090596</t>
  </si>
  <si>
    <t>HEGDEKAR, BM</t>
  </si>
  <si>
    <t>EFFECT OF LATITUDE ON THE CRITICAL PHOTOPERIOD FOR DIAPAUSE INDUCTION IN THE BERTHA ARMYWORM, MAMESTRA-CONFIGURATA (LEPIDOPTERA, NOCTUIDAE)</t>
  </si>
  <si>
    <t>CANADIAN ENTOMOLOGIST</t>
  </si>
  <si>
    <t>10.4039/Ent1151039-8</t>
  </si>
  <si>
    <t>Heide, OM</t>
  </si>
  <si>
    <t>Ecotypic variation among European arctic and alpine populations of Oxyda digyna</t>
  </si>
  <si>
    <t>ARCTIC ANTARCTIC AND ALPINE RESEARCH</t>
  </si>
  <si>
    <t>Morphological and physiological variation of four geographically separated European populations of Oxyria digyna (L.) Hill (Polygonaceae) ranging from 45 to 78 degrees N latitude were studied in controlled environments. Characters such as the presence of rhizomes, variable stamen number, few inflorescence branches, and low leaf length/width ratio were found to be common to northern populations. Perennating buds were formed under short day (SD) conditions in all populations across the temperature range (9-21 degrees C), while induction of dormancy required the combination of SD and low temperature. Dormancy release of dormant buds required long day (LD) conditions only. The species was found to be a short-long-day plant for flowering control, the SD requirement being quantitative while the subsequent LD requirement is obligatory. Both the SD flowering response and the fecundity of flowering decreased clinally with increasing latitude of population origin, while the critical daylength for secondary floral induction showed a parallel increase. With some minor modifications, these results agree with earlier findings with North American populations. It is concluded that the obligatory LD requirement for flowering has been a limiting factor for the southward geographic distribution of the species, and that the photoperiodic control of flowering and winter dormancy renders Oxyria particularly well adapted to resist potential negative effects of rising global temperature.</t>
  </si>
  <si>
    <t>10.1657/1523-0430(2005)037[0233:EVAEAA]2.0.CO;2</t>
  </si>
  <si>
    <t>High autumn temperature delays spring bud burst in boreal trees, counterbalancing the effect of climatic warming</t>
  </si>
  <si>
    <t>The effect of temperature during short-day (SD) dormancy induction was examined in three boreal tree species in a controlled environment. Saplings of Betula pendula Roth, B. Pubescens Ehrh. and Alnus glutinosa (L.) Moench. were exposed to 5 weeks of 10-h SD induction at 9, 15 and 21 degreesC followed by chilling at 5 degreesC for 40, 70, 100 and 130 days and subsequent forcing at 15 degreesC in a 24-h photoperiod for 60 days. In all species and with all chilling periods, high temperature during SD dormancy induction significantly delayed bud burst during subsequent flushing at 15 degreesC. In A. glutinosa, high temperature during SD dormancy induction also significantly increased the chilling requirement for dormancy release. Field experiments at 60degrees N with a range of latitudinal birch populations revealed a highly significant correlation between autumn temperature and days to bud burst in the subsequent spring. September temperature alone explained 20% of the variation between years in time of bud burst. In birch populations from 69 and 71degrees N, which ceased growing and shed their leaves in August when the mean temperature was 15 degreesC, bud burst occurred later than expected compared with lower latitude populations (56degrees N) in which dormancy induction took place more than 2 months later at a mean temperature of about 6 degreesC. It is concluded that this autumn temperature response may be important for counterbalancing the potentially adverse effects of higher winter temperatures on dormancy stability of boreal trees during climate warming.</t>
  </si>
  <si>
    <t>10.1093/treephys/23.13.931</t>
  </si>
  <si>
    <t>Flowering responses of contrasting ecotypes of Poa annua and their putative ancestors Poa infirma and Poa supina</t>
  </si>
  <si>
    <t>Flowering responses of two Australian and six Norwegian populations of Poa annua and their putative ancestors P. infirma and P. supina were studied in controlled environments. The two Australian populations originating from suburban parks in Canberra had opposite daylength flowering responses across the range of temperatures tested (9-21 degreesC), one being a quantitative short-day (SD) plant with no response to vernalization, the other a quantitative long-day (LD) plant with a quantitative vernalization requirement (winter annual type). Variation in earliness of flowering within the former population was shown to be genetically determined, and testing of selfed progenies indicated that the population is an aggregate of several largely homozygous lines with divergent flowering responses. Two lowland populations from southern Norway were both quantitative LD plants with no vernalization response, while two alpine snowbed populations from southern Norway and two high-latitude, subarctic populations from northern Norway were quantitative SD plants with an obligatory plant vernalization or SD requirement for flowering. Two populations of P, supina exhibited the same flowering responses as the alpine and high-latitude populations of P, annua with an obligatory plant vernalization or SD requirement for flowering. A combination of SD and low temperature (9-12 degreesC) for 8-10 weeks was optimal for induction and inflorescence initiation. On the other hand, P, infirma was found to be an early-flowering quantitative SD plant which flowered freely across the range of temperatures (9-21 degreesC) as a typical summer annual. The experiments demonstrate that virtually any kind of photoperiodic and vernalization responses can be found among populations of P. annua. These versatile flowering responses reflect the contrasting flowering responses of P. supina and P. infirma, and add strong support to the hypothesis that P. annua has originated from these species. (C) 2001 Annals of Botany Company.</t>
  </si>
  <si>
    <t>10.1006/anbo.2001.1406</t>
  </si>
  <si>
    <t>HEIDE, OM</t>
  </si>
  <si>
    <t>CONTROL OF FLOWERING AND REPRODUCTION IN TEMPERATE GRASSES</t>
  </si>
  <si>
    <t>Temperate grasses of the subfamily Festucioideae can be grouped into two main categories according to their environmental control of flowering, species with a regular long day (LD) induction, and those with dual induction requirements. The former group includes the temperate annual grasses and a few perennial species such as Phleum pratense and Poa nemoralis. These species have no winter requirement and require only LD to flower. Most temperature perennial grasses have a dual induction requirement for flowering, a primary induction which is brought about by low temperature (vernalization) and/or short days (SD), and a secondary induction which requires a transition to long days and is enhanced by moderately high temperatures. In most dual induction species SD and low temperature are interchangeable and independently able to fulfil the primary induction requirement. Yet, they are highly interactive in this process. Commonly the plants become day neutral at low temperature (0-6 degrees C) and primary induction takes place in both SD and LD. Primary induction is then identical with the common vernalization response. At higher temperatures induction becomes increasingly dependent on SD, until a critical temperature is reached, usually c. 12-18 degrees C, at which primary induction cannot take place regardless of the photoperiod. In a few species, e.g. Bromus inermis, Phalaris arundinacea and to some extent Dactylis glomerata, the SD response predominates while low temperature induction is weak or absent. Critical temperatures and photoperiods for primary induction vary greatly among species and, within the species, among ecotypes of different geographical origin. Critical exposure time may vary from 3-4 wk in arctic-alpine Poa species to 20 wk in some Festuca species. Generally, ecotypes from high latitudes and especially arctic-alpine ones, have wider temperature and daylength limits and require fewer inductive cycles for primary induction than their low-latitude counterparts. In some grasses, especially arctic-alpine species, initiation of inflorescence primordia takes place during SD primary induction, in others it requires a transition to LD. In the former group, primordia are initiated in the autumn, an important adaptation to arctic-alpine conditions. Critical photoperiods for secondary induction vary from 9-10 h in Mediterranean ecotypes to more than 16 h, and the critical number of LD cycles from four to eight, whereas 12-16 LD cycles are needed for the full saturated response. Generally, high-latitude ecotypes have longer critical photoperiods and require more LD cycles for secondary induction than do those from lower latitudes. Culm elongation, heading and inflorescence development are all promoted by LD. The more inductive cycles given and the more favourable their daylength, the greater is the response. Grasses also have efficient vegetative means of reproduction which are also environmentally controlled. Vegetative proliferation of inflorescences or 'vivipary' is readily induced in habitually seminiferous grasses of both LD and dual induction types, by marginal LD induction of flowering. On the other hand, a high proportion of normal flowering can be obtained in habitually viviparous species and ecotypes by optimal primary and secondary floral induction. Thus, sexuality is by no means entirely suppressed in viviparous species but is under environmental control. In the high-latitude environment the primary induction requirements are met by the decreasing daylength and temperature of autumn and winter, while the increasing daylength and temperature of spring and early summer fulfil the secondary induction requirements. Thus, the dual floral induction control system of the temperate perennial grasses provides an efficient and important mechanism for fitting their life cycles to the dramatic seasonal changes of the high-latitude environment in which they live.</t>
  </si>
  <si>
    <t>10.1111/j.1469-8137.1994.tb04019.x</t>
  </si>
  <si>
    <t>DORMANCY RELEASE IN BEECH BUDS (FAGUS-SYLVATICA) REQUIRES BOTH CHILLING AND LONG DAYS</t>
  </si>
  <si>
    <t>Chilling and daylength requirements for dormancy release and budburst in dormant beech (Fagus sylvatica L.) buds have been studied in cuttings flushing in controlled environments after different durations of outdoor chilling. Non-chilled buds sampled in mid October required long days (LD) only for budburst. Buds chilled until March still required LD for normal budburst, whereas buds sampled in November and December were unable to sprout regardless of daylength conditions and would do so only after a substantial period of chilling. Four ecotypes of distant latitudinal and altitudinal origin responded very similarly with a typical quantitative photoperiodic response. In fully chilled shoots sampled in March only 13 to 40% budburst took place in 8-h SD and only after three times as long time as in continuous light. It is concluded that this dual dormancy control system ensures optimum winter stability in trees under conditions of climatic warming. In the closely related Carpinus betulus L. budburst was unaffected by daylength.</t>
  </si>
  <si>
    <t>10.1111/j.1399-3054.1993.tb01804.x</t>
  </si>
  <si>
    <t>HEIDE, OM; BUSH, MG; EVANS, LT</t>
  </si>
  <si>
    <t>INTERACTION OF PHOTOPERIOD AND GIBBERELLIN ON GROWTH AND PHOTOSYNTHESIS OF HIGH-LATITUDE POA-PRATENSIS</t>
  </si>
  <si>
    <t>10.1111/j.1399-3054.1985.tb02372.x</t>
  </si>
  <si>
    <t>Heide, OM; Gauslaa, Y</t>
  </si>
  <si>
    <t>Developmental strategies of Koenigia islandica, a high-arctic annual plant</t>
  </si>
  <si>
    <t>Seed germination, growth and flowering of the arctic-alpine annual Koenigia islandica were studied in controlled environment. Intact (unabraded) seeds germinated poorely at temperatures up to 18 degrees C, with an optimum at 24 degrees C (89% in 10 d). Scarified seeds germinated rapidly, and reached 100% germination in 3 d at 21 degrees C, but no &gt; 40% germination occurred at 9 and 12 degrees C. Thr seeds had no light requirement For germination, nor did fluctuating temperatures improve germination. Dry matter production was optimal at 12 degrees C in both short day (SD) and long day (LD) conditions, but was markedly higher in LD than in SD at identical fluences at all temperatures except 21 degrees C where the plants showed symptoms of severe heat stress. The temperature compensation point for net productivity was estimated to 24 degrees C, and negative carbon balance at higher temperatures might be an important physiological mechanism limiting the distribution of K. islandica in Scandinavia. Flowering was extremely rapid and independent of daylength, even in a high-arctic population from 79 degrees N. In full summer daylight anthesis was reached 24 d after germination and seeds ripened after 36 d at 15 degrees C. Days to anthesis varied little across the temperature range from 6 to 21 degrees C, giving a linear decrease in the heat-sum requirement for the attainment of flowering with decreasing temperature. It is concluded that conservative seed germination strategy, tininess and rapid development. low temperature optima for growth and reproduction, and daylength indifference of flowering are important adaptations For success of an annual plant in high-arctic and high-alpine environments. Daylength neutrality has facilitated the wide-latitudinal distribution of K. islandica, including the penetration of the species to the southern hemisphere.</t>
  </si>
  <si>
    <t>10.1111/j.1600-0587.1999.tb00512.x</t>
  </si>
  <si>
    <t>Heide, OM; Sonsteby, A</t>
  </si>
  <si>
    <t>Flowering physiology and cold resistance of Potentilla palustris (L.) Scop., a wild relative of the strawberry</t>
  </si>
  <si>
    <t>JOURNAL OF HORTICULTURAL SCIENCE &amp; BIOTECHNOLOGY</t>
  </si>
  <si>
    <t>Environmental control of growth and flowering and the freezing tolerance of two Norwegian populations of Potentilla palustris (L.) Scop. were studied under controlled environment conditions. Under short day (SD; 10 h) conditions, the plants ceased growing and entered a semi-dormant state at temperatures ranging from 9 degrees - 21 degrees C, while under long day (LD; 24 h) conditions, growth was highly temperature-dependent. At 21 degrees C, the plants continued to grow and remained vegetative in LD for at least 16 weeks. Flowering was induced at all temperatures in SD, while in LD at lower temperatures only. The critical photoperiods for floral induction at 21 degrees C were 18 h and 20 h for the South Norwegian and the North Norwegian population, respectively. However, the initiation of floral primordia required a transition from SD to LD conditions. Three weeks of exposure to SD at an intermediate temperature was sufficient for floral induction in both cultivars, but flowering increased with increasing exposure, up to 7 weeks. SD-induced plants, that had ceased growing, resumed normal growth when returned to LD and high temperature in the absence of chilling, but only a few plants flowered without chilling. High-latitude P. palustris plants survived freezing at temperatures down to -30 degrees C, whereas even the hardiest populations of the related wood strawberry (Fragaria vesca L.) were killed at temperatures below -10 degrees C. We conclude that, considering the relative ease with which the frost-susceptible garden strawberry can be crossed with the frost-resistant P. palustris, the latter represents a promising progenitor for breeding new, cold-resistant strawberry cultivars.</t>
  </si>
  <si>
    <t>10.1080/14620316.2015.11513177</t>
  </si>
  <si>
    <t>Floral initiation in black currant cultivars (Ribes nigrum L.): Effects of plant size, photoperiod, temperature, and duration of short day exposure</t>
  </si>
  <si>
    <t>SCIENTIA HORTICULTURAE</t>
  </si>
  <si>
    <t>Effects of plant size, photoperiod, temperature and duration of short day (SD) exposure on flowering and dormancy induction in black currant cultivars (Ribes nigrum L) were studied under controlled environment conditions. In concurrence with our earlier findings (Heide and Sonsteby, 2011), it was confirmed that flowering increased several-fold when plants were exposed to the near-critical photoperiod of 15 h compared with the presumed optimal photoperiod of 10 h. It is suggested that this unusual response of a SD plant in some way may be associated with the strong dormancy inducing effect of the shorter photoperiod, resulting in termination of the floral initiation process at an early stage. Clearly, a gradual change to shorter photoperiods, as takes place under natural seasonal changes, is optimal for the sustained floral initiation that is required for abundant flowering in the black currant. In agreement with earlier studies with other cultivars, approx. 14 d of SD exposure (10 h) were needed for 100% floral initiation in the cultivars 'Ben Tron' and 'Narve Viking' at temperatures of 15-21 degrees C, while 21 SDs were required for flowering of cv. Ben Hope at the same temperatures. In this cultivar the induction requirement exceeded 21 SDs at 9 degrees C. However, in the high latitude cultivar 'Imandra' full flowering was triggered by as little as 7 SDs even at 9 degrees C. High temperature during SD dormancy induction resulted in a deep dormancy state that was manifest by delayed bud-burst after chilling. (C) 2012 Elsevier B.V. All rights reserved.</t>
  </si>
  <si>
    <t>10.1016/j.scienta.2012.02.008</t>
  </si>
  <si>
    <t>Interactions of temperature and photoperiod in the control of flowering of latitudinal and altitudinal populations of wild strawberry (Fragaria vesca)</t>
  </si>
  <si>
    <t>Floral induction and development requirements of a range of latitudinal and altitudinal Norwegian populations of the wild strawberry Fragaria vesca L. have been studied in controlled environments. Rooted runner plants were exposed to a range of photoperiods and temperatures for 5 weeks for floral induction and then transferred to long day (LD) at 20 degrees C for flower development. A pronounced interaction of temperature and photoperiod was shown in the control of flowering. At 9 degrees C, flowers were initiated in both short day (SD) and LD conditions, at 15 and 18 degrees C in SD only, whereas no initiation took place at 21 degrees C regardless of daylength conditions. The critical photoperiod for SD floral induction was about 16 h and 14 h at 15 and 18 degrees C, respectively, the induction being incomplete at 18 degrees C. The optimal condition for floral induction was SD at 15 degrees C. A minimum of 4 weeks of exposure to such optimal conditions was required. Although the populations varied significantly in their flowering performance, no clinal relationship was present between latitude of origin and critical photoperiod. Flower development of SD-induced plants was only marginally advanced by LD conditions, while inflorescence elongation and runnering were strongly enhanced by LD at this stage. The main shift in these responses took place at photoperiods between 16 and 17 h. Unlike all other populations studied, a high-latitude population from 70 degrees N ('Alta') had an obligatory vernalization requirement. Although flowering and fruiting in its native Subarctic environment and after overwintering in the field in south Norway, this population did not flower in the laboratory in the absence of vernalization, even with 10 or 15 weeks of exposure to SD at 9 degrees C. Flowering performance in the field likewise indicated a vernalization requirement of this high-latitude population.</t>
  </si>
  <si>
    <t>10.1111/j.1399-3054.2007.00906.x</t>
  </si>
  <si>
    <t>Heideman, PD; Bhatnagar, KP; Hilton, FK; Bronson, FH</t>
  </si>
  <si>
    <t>Melatonin rhythms and pineal structure in a tropical bat, Anoura geoffroyi, that does not use photoperiod to regulate seasonal reproduction</t>
  </si>
  <si>
    <t>It has been hypothesized that pineal structure and function might differ between temperate zone and tropical species of mammals because of lower amplitudes of seasonal change in photoperiod and, in some areas, less seasonal climatic variation. Anoura geoffroyi produce a single offspring in November or December of each year on the Caribbean island of Trinidad, at 10 degrees N latitude in the deep tropics. Previous work has shown that this population lacks reproductive responses to photoperiod, and must be enforcing seasonal breeding using a non-photoperiodic cue. Anoura geoffroyi have a minute, thin, and rod-like pineal gland. Throughout much of its length, the pineal courses irregularly within the ventrolateral wall of the great cerebral vein. This intimate relationship may have functional implications. Despite having a very small pineal gland, this species produced a nocturnal rise in serum melatonin. Serum melatonin levels in most individuals were below or near undetectable levels during the light period and rose to a peak averaging 100 pg/ml in the last third of the dark period. Our results indicate that, although the pineal gland of A, geoffroyi is extremely small, serum melatonin levels are comparable to those of other mammals.</t>
  </si>
  <si>
    <t>HEIDEMAN, PD; BRONSON, FH</t>
  </si>
  <si>
    <t>AN ENDOGENOUS CIRCANNUAL RHYTHM OF REPRODUCTION IN A TROPICAL BAT, ANOURA-GEOFFROYI, IS NOT ENTRAINED BY PHOTOPERIOD</t>
  </si>
  <si>
    <t>Most species of mammals live in the tropics, and many breed seasonally, but little is known about the regulation of their seasonal cycles. Males of a tropical bat, Anoura geoffroyi (Order Chiroptera, Family Phyllostomidae), from 10 degrees latitude in Trinidad, were studied to test the role of photoperiod in regulating seasonal reproduction in the deep tropics. Groups of males were subjected to five treatments: 1) constant photoperiod; 2) a 12-mo cycle of civil twilight photoperiods mimicking those occurring at 10 degrees latitude; 3) civil twilight photoperiods of 10 degrees latitude, but accelerated to a 9-mo cycle; 4) civil twilight photoperiods characteristic of 30 degrees latitude, but accelerated to a 9-mo cycle; and 5) constant photoperiod, but with the timing of dark onset varied to match the timing of darkness at 10 degrees latitude, and accelerated to a 9-mo cycle. In all treatments, the first cycle of testis growth and regression matched that expected in the wild population, as reported previously for some of these groups. Subsequently, the testis cycle of bats in constant conditions free-ran for 20 mo with a peak-to-peak period of 7.3 +/- 0.3 mo. Period lengths in the four nonconstant groups, 7.2-7.7 mo, were not significantly different from that under constant conditions. Bats failed to entrain to any photoperiod cycle, including those mimicking changes at 10 degrees or 30 degrees latitude. They also failed to entrain to the cycle in which day length was held constant while time of sunset was varied, as occurs at the equator. This study provides the first evidence for deep tropical mammals of a truly seasonal and endogenous reproductive rhythm that is not regulated by photoperiod. By extension, these results imply that effective seasonal timing can be achieved in the deep tropics by use of a nonphotoperiodic predictive cue.</t>
  </si>
  <si>
    <t>10.1095/biolreprod50.3.607</t>
  </si>
  <si>
    <t>SENSITIVITY OF SYRIAN-HAMSTERS (MESOCRICETUS-AURATUS) TO AMPLITUDES AND RATES OF PHOTOPERIODIC CHANGE TYPICAL OF THE TROPICS</t>
  </si>
  <si>
    <t>Empirical data suggest that reproductive photoresponsiveness occurs in some populations of mammals above 13 degrees of latitude, but may be absent in populations from 0 degrees to 10 degrees of latitude. The present experiments examined the degree to which the low amplitude of change in photoperiod in the tropics constrains mammals from using daylength as a seasonal cue. The Syrian hamster, a temperate-zone species, was studied because of its well-documented ability to respond to small changes in photoperiod, and because of the absence of an alternative robustly responding species from the tropics. We subjected adult male hamsters to photoperiods that mimicked the amplitude and rate of photoperiod change of 30 degrees, 20 degrees, 10 degrees, and 5 degrees of latitude, but centered around an estimate of their critical daylength. For comparison, a fifth group was subjected to an abrupt change in daylength of a magnitude equal to the total annual variation occurring at 30 degrees. The two groups experiencing the gradually changing daylengths of 30 degrees and 20 degrees showed less within-group synchrony during testicular regression; in other dimensions of the annual testis cycle, including the degree of synchrony exhibited during recrudescence, they reacted similarly to the hamsters given the abrupt change in daylength. Some of the hamsters exposed to the gradually changing daylengths of 10 degrees responded to this challenge, as did a few in the 5 degrees treatment-in both cases, with poor within-group synchrony and a submaximal decrease in testis size. In an abbreviated second experiment, hamsters given abrupt decreases in daylength of magnitudes equal to those of the 10 degrees and 5 degrees groups responded slightly more frequently, and with maximal decreases in testis size. This suggests that mammals may not be constrained absolutely by an inability to respond to changes in photoperiod at 5 degrees to 10 degrees latitude. Seasonally breeding populations of mammals in the deep tropics that do not use photoperiod to regulate reproduction may use nonphotoperiodic cues because they offer a higher signal-to-noise ratio than do tropical changes in photoperiod.</t>
  </si>
  <si>
    <t>10.1177/074873049300800405</t>
  </si>
  <si>
    <t>A PSEUDOSEASONAL REPRODUCTIVE STRATEGY IN A TROPICAL RODENT, PEROMYSCUS-NUDIPES</t>
  </si>
  <si>
    <t>JOURNAL OF REPRODUCTION AND FERTILITY</t>
  </si>
  <si>
    <t>A population of cloud forest mice (Peromyscus nudipes) at latitude 10-degrees-N near Monteverde, Costa Rica, was sampled four times by live-trapping twice during the 7-8 month wet season and twice during the 4-5 month dry season in 1989 and 1990. Body weights were lower during the early part of the dry season in males and throughout the dry season in females than at other times. Testes and seminal vesicles were somewhat lighter early in the dry season, but epididymal spermatozoa were abundant in most males throughout the year. Adult females ovulated, mated and became pregnant in the wet and dry seasons, but young were produced only during the wet season. Most embryos failed to implant during the dry season, and the few that did complete implantation were reabsorbed before midpregnancy. Apparently, every year, the females in this population spend several months actively engaged in a behavioural and metabolically costly process that is doomed to be unsuccessful. This reproductive strategy is termed pseudoseasonal, because reproductive success is highly seasonal, but attempts to reproduce are nonseasonal. Implantation failures similar to those seen in the wild were induced in the laboratory using mild restriction of food or water. Field evidence points to food restriction as the more important cause of pregnancy losses in the wild. Exposure to the gradually changing daylengths typical of Costa Rica had no effect on the production of young by adults, and maintenance on light cycles of 8 h light:16 h dark, 11 h light:13 h dark, 13 h light:11 h dark and 16 h light:8 h dark had no effect on the reproductive development of young animals of either sex.</t>
  </si>
  <si>
    <t>Heideman, PD; Bruno, TA; Singley, JW; Smedley, JV</t>
  </si>
  <si>
    <t>Genetic variation in photoperiodism in Peromyscus leucopus: Geographic variation in an alternative life-history strategy</t>
  </si>
  <si>
    <t>Phenotypic variation in reproductive response to photoperiod is typical of many temperate-zone populations of rodents. This variation could be due either to genetic variation in photoresponsiveness or phenotypic plasticity within populations genetically homogeneous for photoresponsiveness. At least some of this variation has been shown to be genetic in single populations of three species of rodents and in one laboratory population of another species of rodent. Neither the latitudinal range over which this genetic variation occurs nor the frequency with which populations contain this kind of genetic variation is known. To test for genetic variation in reproductive photoresponsiveness in a population of Peromyscus from a mid-temperate latitude, a population of P. leucopus from Williamsburg, Virginia (37degrees16'N, 76degrees42'W), was subjected to artificial selection either for reproductive response or lack of reproductive response to photoperiod, with a control line that was not subject to selection. Reproductive photoresponsiveness was significantly heritable (narrow sense h(2) ranging from 0.54 to 0.74 in the first laboratory generation). Three generations of selective breeding yielded one line of mice with 80% of individuals responding strongly to photoperiod (regression of gonads under short day length, 8L:16D) and a nonresponsive line with only 16% strongly responsive individuals. There were significant responses to selection in each generation in one or both selected lines, while a control line changed significantly only in one sex in a single generation. These results are similar to those from a population from Michigan (43degreesN) but are different from a population from Georgia (34degreesN). These data are consistent with the hypothesis that genetic variation in photoresponsiveness is present in a mosaic pattern rather than a latitudinal cline. Presence of genetic variation in reproductive photoresponsiveness in two widely separated populations of P. leucopus provides support for the hypothesis that genetic variation in reproductive photoresponsiveness is likely to be a common life-history feature of populations of this species between 37 and 45degreesN, and probably further north as well.</t>
  </si>
  <si>
    <t>10.2307/1383173</t>
  </si>
  <si>
    <t>HEIDEMAN, PD; DEORAJ, P; BRONSON, FH</t>
  </si>
  <si>
    <t>SEASONAL REPRODUCTION OF A TROPICAL BAT, ANOURA-GEOFFROYI, IN RELATION TO PHOTOPERIOD</t>
  </si>
  <si>
    <t>Anoura geoffroyi (Chiroptera, Phyllostomidae, Glossophaginae), Geoffroy's hairy-legged long-tongued bat, were collected from September 1984 to August 1985, and these bats were found to breed seasonally in the wild on Trinidad, West Indies, at 10-degrees-N latitude. Histological examination of these samples indicated that females became pregnant in July or August, and young were born in late November or early December. The testes and epididymides were small from September to mid-April, increased threefold in weight between mid-April and late May, reached a peak weight in July, and decreased in weight in August. Spermatogenesis occurred throughout the testes of males captured from May to August. In 1990, the timing of parturition in females that gave birth in the laboratory to young conceived in the wild was similar to the timing in the field in 1984-1985. Groups of 10-13 males were subjected in the laboratory to (i) a gradually changing, civil twilight photoperiod that mimicked the natural cycle of annual change at 10-degrees-N latitude, (ii) the same gradually changing cycle of photoperiod accelerated to a six-month period, or (iii) a constant photoperiod (light 12:54 h: dark 11:06 h). These treatments began in mid-December, four months before the initiation of testicular recrudescence in the wild. In all three groups, testicular volume remained low until April, and then increased two- to threefold between late April and late June, rising to a peak in July, as occurred in the wild. Thus photoperiodic cues are not required for testicular recrudescence during the six months before peak testis size, nor is the timing of recrudescence sensitive to the accelerated pattern of photoperiodic change provided here. It is possible that other photoperiod treatments might affect reproductive timing in this species, or that other portions of the reproductive cycle are sensitive to photoperiod.</t>
  </si>
  <si>
    <t>Held, C; Spieth, HR</t>
  </si>
  <si>
    <t>First evidence of pupal summer diapause in Pieris brassicae L.: the evolution of local adaptedness</t>
  </si>
  <si>
    <t>Pieris brassicae L. is adapted to a wide variety of local climates throughout the Palaeartic by means of geographic variation in daylengths and temperatures triggering winter diapause. We report for the first time a population from Sotogrande in southern Spain (strain S) that additionally exhibits a pronounced summer diapause in the pupal stage as a response to long daylengths. As well as having diapause triggered by long daylengths, this population develops directly at short, ecologically relevant daylengths. This unusual short-day type response is expressed at temperatures of 21 degrees C and above. The absence of cryptic summer diapause in a population from southern France indicates that this summer diapause evolved locally in Spain or Northern Africa in a population of P. brassicae which lacked this trait. The PPRs of strains S, H (Denmark) and B (France) and crosses between them suggest that summer diapause is inherited as a recessive allele which has a clinal decrease of frequency in populations northwards. The population from southern France shows that this simple pattern of inheritance is further modified by an unknown genetic mechanism controlling the expression of summer diapause near the border between aestivating and non-aestivating populations. On the basis of the photoperiodic response and climatic data we predict P. brassicae to have five or more generations each year in southern Spain. (C) 1999 Elsevier Science Ltd. All rights reserved.</t>
  </si>
  <si>
    <t>10.1016/S0022-1910(99)00042-6</t>
  </si>
  <si>
    <t>HELLIWELL, RJA; WILLIAMS, LM</t>
  </si>
  <si>
    <t>THE DEVELOPMENT OF MELATONIN-BINDING SITES IN THE OVINE FETUS</t>
  </si>
  <si>
    <t>The pineal hormone, melatonin, is important in the timing of seasonal reproduction in the sheep. Melatonin of maternal origin readily crosses the placenta; its function in the fetal sheep is, however, unclear. To gain an insight into the role of melatonin in ovine development we have identified specific melatonin receptors throughout gestation using 2-[I-125]iodomelatonin and quantitative in vitro autoradiography. Specific binding was found at the earliest time studied at 30 days of gestation, over the developing thyroid (term=145 days). At 31 days of gestation specific labelling was found over the thyroid and pituitary glands, the spinal nerves, nasal cavity and developing bronchi. This binding was diminished by over 50% in the presence of 10(-4) M GTP gamma S (an analogue of guanosine triphosphate) indicating that the 2-[I-125]iodomelatonin binding at this early stage of gestation represents a receptor coupled to a regulatory G-protein. By 40 days of gestation specific binding was found over the nasal epithelium, cochlear epithelium, regions of the brain, especially the hind brain and the vestibulocochlear and glossopharyngeal nerves, and both the pars distalis and pars tuberalis of the pituitary. As gestation proceeded, labelling over the pars distalis appeared to become more scattered in nature while that on the pars tuberalis remained consistent. Saturation studies of both the neuronal and pituitary binding sites at 121 days of gestation and in the newborn lamb revealed a single class of high-affinity binding sites with K-d values in the picomolar range. Also at 121 days of gestation, binding over the fetal pars tuberalis was diminished in a dose-dependent manner by GTP gamma S, again confirming that specific binding is indicative of a receptor coupled to a regulatory G-protein. These data demonstrate a potential for sensitivity to melatonin from early in gestation, as well as the developmentally specific expression of the melatonin receptor in certain tissues, and suggest a wider role for melatonin in ovine fetal development than previously considered.</t>
  </si>
  <si>
    <t>10.1677/joe.0.1420475</t>
  </si>
  <si>
    <t>Helm, B</t>
  </si>
  <si>
    <t>Geographically distinct reproductive schedules in a changing world: Costly implications in captive Stonechats</t>
  </si>
  <si>
    <t>With progressively faster global change, shifts in phenology, and distributional ranges are reported for all increasing number of species. The success of organisms at coping with novel seasonal conditions depends on the mechanisms that determine their schedules. Species that rely on fixed schedules and those that time their activities by predictive cues may be particularly constrained in their ability to accommodate changes. The present study examines rigid scheduling and its implications for breeding in captivity in an avian model taxon, the Stonechat (Saxicola torquata). Within their extensive breeding range, Stonechats differ geographically in migratory behavior and reproduce and molt under a wide range of daylengths (10-17h). Stonechats time their activities by programs that involve circannal rhythms and photoperiodism. The Study reports reproductive timing of four taxa (central European, Irish, Siberian, and Kenyan), relates it to laydates in the field, and investigates modifying influences of housing conditions and of social context. Reproductive consequences of timing programs were then tested by crossbreeding of taxa with different schedules. The study revealed persistent, population-specific breeding windows in captivity. Resident Stonechats from equatorial Kenya synchronized their reproductive cycles with the European summer, presumably in response to local photoperiod, and bred at similar times as northern migrants. In all other taxa schedules matched those in the field, but were timed slightly earlier in captivity and advanced by indoor keeping conditions. Influences of social context were negligible. In pairs with Clutches, testes regressed slightly later than in pairs without clutches, but presence of a mate per se had no influence on breeding cycles. Accordingly, crossbreeding Stonechats were predicted to have limited capacity to adjust schedules to those of their mates. This prediction was tested by crossbreeding of single-clutched Siberian long-distance migrants with multiple-clutched European short-distance migrants. Males and females of both taxa retained their characteristic breeding schedules, regardless of their mate's activities. This led to dramatic loss of reproductive success ill the Population with the longer breeding season, European Stonechats. Siberian Stonechats were unable to profit from the presence of a sexually active mate, but they suffered no disadvantage from crossbreeding. In a changing world, inherited timing programs may severely constrain responses to novel conditions, impose schedule-dependent, asymmetric costs of hybridization, and contribute to directional gene flow or to reproductive isolation.</t>
  </si>
  <si>
    <t>10.1093/icb/icp037</t>
  </si>
  <si>
    <t>Helm, B; Schwabl, I; Gwinner, E</t>
  </si>
  <si>
    <t>Circannual basis of geographically distinct bird schedules</t>
  </si>
  <si>
    <t>To anticipate seasonal change, organisms schedule their annual activities by using calendrical cues like photoperiod. The use of cues must be fitted to local conditions because schedules differ between species and habitats. In complete absence of temporal information, many species show persistent circannual cycles that are synchronised, but not driven, by photoperiod. The contribution of circannual rhythms to timing under natural photoperiodic conditions is still unclear. In a suite of experiments, we examined timing in two closely related songbirds ( Siberian and European stonechats) that inhabit similar latitudes but differ in seasonal behaviour. Under a more continental climate, Siberian stonechats breed later, moult faster and migrate further than European stonechats. We tested hypotheses for seasonal timing mechanisms by comparing the birds under constant and naturally changing daylengths. The taxa retained characteristic reproductive and moult schedules and hybrids behaved roughly intermediately. Based on their distinct circannual cycles, we expected European and Siberian stonechats to differ in photoperiodic responses at a given time of year. We found that the taxa responded, as predicted, in opposite ways to photoperiodic simulations as experienced on different migration routes. The findings indicate that circannual rhythms reflect geographically distinct periodic changes in seasonal disposition and cue-response mechanisms. Under natural daylengths, the phase relationship of the underlying circannual rhythm to the external year determines the action of photoperiod. Circannual rhythms are widespread among long-lived species. Accordingly, responses to environmental change, range expansion and novel migration patterns may depend on the particulars of a species' underlying circannual programming.</t>
  </si>
  <si>
    <t>10.1242/jeb.025411</t>
  </si>
  <si>
    <t>Hemming, MN; Walford, SA; Fieg, S; Dennis, ES; Trevaskis, B</t>
  </si>
  <si>
    <t>Identification of High-Temperature-Responsive Genes in Cereals</t>
  </si>
  <si>
    <t>High temperature influences plant development and can reduce crop yields. We examined how ambient temperature influences reproductive development in the temperate cereals wheat (Triticum aestivum) and barley (Hordeum vulgare). High temperature resulted in rapid progression through reproductive development in long days, but inhibited early stages of reproductive development in short days. Activation of the long-day flowering response pathway through day-lengthinsensitive alleles of the PHOTOPERIOD1 gene, which result in high FLOWERING LOCUS T-like1 transcript levels, did not allow rapid early reproductive development at high temperature in short days. Furthermore, high temperature did not increase transcript levels of FLOWERING LOCUS T-like genes. These data suggest that genes or pathways other than the longday response pathway mediate developmental responses to high temperature in cereals. Transcriptome analyses suggested a possible role for vernalization-responsive genes in the developmental response to high temperature. The MADS-box floral repressor HvODDSOC2 is expressed at elevated levels at high temperature in short days, and might contribute to the inhibition of early reproductive development under these conditions. FLOWERING PROMOTING FACTOR1-like, RNase-S-like genes, and VER2-like genes were also identified as candidates for high-temperature-responsive developmental regulators. Overall, these data suggest that rising temperatures might elicit different developmental responses in cereal crops at different latitudes or times of year, due to the interaction between temperature and day length. Additionally, we suggest that different developmental regulators might mediate the response to high temperature in cereals compared to Arabidopsis (Arabidopsis thaliana).</t>
  </si>
  <si>
    <t>10.1104/pp.111.192013</t>
  </si>
  <si>
    <t>Hemming, S</t>
  </si>
  <si>
    <t>Use of Natural and Artificial Light in Horticulture - Interaction of Plant and Technology</t>
  </si>
  <si>
    <t>VI INTERNATIONAL SYMPOSIUM ON LIGHT IN HORTICULTURE</t>
  </si>
  <si>
    <t>In intensive horticultural cultivation natural light levels often limit crop production during several periods. For an optimum plant production and product quality light intensity, spectrum and photoperiod have to be adapted to the needs of the crops at every moment. Light has to be optimised together with all other growth factors like temperature, humidity and CO2. For a sustainable greenhouse production the use of freely available sunlight has to be preferred. New transparent greenhouse covering materials, like ETFE, glass with new anti-reflection coatings or materials with micro-surface structures, transmit a very high amount of light into the greenhouse. Other new materials are able to scatter the incoming light and make it diffuse. Diffuse light penetrates deeper into the canopy, increases light interception by the crop, influences micro-climate and increases crop production by 6.5-9.2% in The Netherlands, the potential in lower latitudes is even higher. Other materials manipulate light spectrum. Photoselective nettings have been developed in different colours influencing morphogenesis and crop production. Fluorescent plastic films combine effects on morphogenesis with high light transmission, especially important for higher latitudes. When sunlight is optimized it can still be necessary to add artificial light to ensure a year-round supply of horticultural products. There is still room for improving the crop energy efficiency under artificial lighting by changing duration and intensity of lighting, different growing systems and plant densities. Since artificial lighting requires a high amount of energy, new artificial lighting systems have been developed, such as interlighting and light emitting diodes ( LED). LED give the possibility for true light spectrum control in the future. The ( partial) replacement of HPS lamps by LED systems is currently under investigation in Dutch greenhouses. Integration in current growing systems has full attention. In order to reach a high sustainable and economic beneficial production the factor light has to be integrated and optimized within the total horticultural system.</t>
  </si>
  <si>
    <t>Hendriks, IE; Duarte, CM; Marba, N; Krause-Jensen, D</t>
  </si>
  <si>
    <t>pH gradients in the diffusive boundary layer of subarctic macrophytes</t>
  </si>
  <si>
    <t>Highly productive macrophytes produce diurnal and seasonal cycles in CO2 concentrations modulated by metabolic activity, which cause discrepancies between pH in the bulk water and near seaweed blades, especially when entering the diffusion boundary layer (DBL). Calcifying epiphytic organisms living in this environment are therefore exposed to a different pH environment than that of the water column. To evaluate the actual pH environment on blade surfaces, we measured the thickness of the DBL and pH gradients within it for six subarctic macrophytes: Fucus vesiculosus, Ascophyllum nodosum, Ulva lactuca, Zostera marina, Saccharina longicruris, and Agarum clathratum. We measured pH under laboratory conditions at ambient temperatures (2-3 A degrees C) and slow, stable flow over the blade surface at five light intensities (dark, 30, 50, 100 and 200 A mu mol photons m(-2) s(-1)). Boundary layer thickness ranged between 511 and 1632 A mu m, while the maximum difference in pH (a dagger pH) between the blade surface and the water column ranged between 0.4 +/- 0.14 (average +/- SE; Zostera) and 1.2 +/- 0.13 (average +/- SE; Ulva) pH units. These differences in pH are larger than predictions for pH changes in the bulk water by the end of the century. A simple quadratic model best described the relationship between light intensity and maximum a dagger pH, pointing at relatively low optimum PAR of between 28 and 139 A mu mol photons m(-2) s(-1) to reach maximum a dagger pH. Elevated pH at the blade surface may provide chemical "refugia" for calcifying epiphytic organisms, especially during summer at higher latitudes where photoperiods are long.</t>
  </si>
  <si>
    <t>10.1007/s00300-017-2143-y</t>
  </si>
  <si>
    <t>Henry, LP; Watson, RHB; Blackman, BK</t>
  </si>
  <si>
    <t>TRANSITIONS IN PHOTOPERIODIC FLOWERING ARE COMMON AND INVOLVE FEW LOCI IN WILD SUNFLOWERS (HELIANTHUS; ASTERACEAE)</t>
  </si>
  <si>
    <t>AMERICAN JOURNAL OF BOTANY</t>
  </si>
  <si>
    <t>Premise of the study: Evolutionary changes in how flowering time responds to photoperiod cues have been instrumental in expanding the geographic range of agricultural production for many crop species. Locally adaptive natural variation in photoperiod response present in wild relatives of crop plants could be leveraged to further improve the present and future climatic ranges of cultivation or to increase region-specific yields. Previous work has demonstrated ample variability in photoperiod response among wild populations of the common sunflower, Helianthus annuus. Here, we characterize patterns of photoperiod response variation throughout the genus and examine the genetic architecture of intraspecific divergence. Methods: The requirement of short day lengths for floral induction was characterized for a phylogenetically dispersed sample of Helianthus species. In addition, flowering time was assessed under short days and long days for a population of F-3 individuals derived from crosses between day-neutral and short-day, wild H. annuus parents. Key results: An obligate requirement for short-day induced flowering has evolved repeatedly in Helianthus, and this character was correlated with geographic ranges restricted to the southern United States. Parental flowering times under long days were recovered in high proportion in the F-3 generation. Conclusions: Together, these findings (1) reveal that substantial variation in the nature of flowering time responses to photoperiod cues has arisen during the evolution of wild sunflowers and (2) suggest these transitions may be largely characterized by simple genetic architectures. Thus, introgression of wild alleles may be a tractable means of genetically tailoring sunflower cultivars for climate-specific production.</t>
  </si>
  <si>
    <t>10.3732/ajb.1400097</t>
  </si>
  <si>
    <t>HERBIN, M; RIO, JP; REPERANT, J; COOPER, HM; NEVO, E; LEMIRE, M</t>
  </si>
  <si>
    <t>ULTRASTRUCTURAL-STUDY OF THE OPTIC-NERVE IN BLIND MOLE-RATS (SPALACIDAE, SPALAX)</t>
  </si>
  <si>
    <t>VISUAL NEUROSCIENCE</t>
  </si>
  <si>
    <t>The optic nerve in two species of subterranean mole-rats (Spalacidae) has been examined at the ultrastructural level. The axial length of the eye and the diameter of the optic nerve are 1.9 mm and 52.5 mu m in Spalax leucodon, and 0.7 mm and 80.8 mu m in Spalax ehrenbergi, respectively. An anti-glial fibrillary acidic protein postembedding procedure was used to distinguish glial cell processes from axons. In both species, the optic nerve is composed exclusively of unmyelinated axons and a spatial distribution gradient according to the size or the density of fibers is lacking. The optic nerve of S. leucodon contains 1790 fibers ranging in diameter from 0.07-2.30 mu m (mean = 0.57 mu m), whereas in S. ehrenbergi, only 928 fibers, with diameters of 0.04-1.77 mu m (mean = 0.53 mu m) are observed. In S. ehrenbergi, a higher proportion of glial tissue is present and the fascicular organization of optic fibers is less obvious. Distribution gradients according to size frequency or density of fibers in the optic nerve are absent in both species. Comparison with other mammals suggests that although ocular regression in microphthalmic species is correlated with a significant decrease in the total number of optic fibers and the relative proportion of myelinated fibers, no difference in the absolute size range of unmyelinated axons is observed. The total absence of myelinated fibers in Spalax may be related to the subcutaneous location of the eyes. The unique presence of unmyelinated fibers in the optic nerve is discussed in relation to the possible conservation of a single class of W-like ganglion cells in the retina, in relation to photoperiodic perception.</t>
  </si>
  <si>
    <t>10.1017/S0952523800007938</t>
  </si>
  <si>
    <t>Herndl, M; White, JW; Graev, S; Claupein, W</t>
  </si>
  <si>
    <t>The impact of vernalization requirement, photoperiod sensitivity and earliness per se on grain protein content of bread wheat (Triticum aestivum L.)</t>
  </si>
  <si>
    <t>In wheat, a shorter pre-anthesis phase is often associated with increased grain protein content (GPC) but decreased grain yield. Cultivar differences in pre-anthesis development are mainly determined by vernalization requirement, photoperiod sensitivity and earliness per se. This research examines whether cultivar differences in these traits affect GPC, especially whether the three traits can partially explain genotype x environment interactions for GPC. Twenty-four winter wheat and five spring wheat cultivars selected from International Winter Wheat Performance Nursery (IWWPN) trials and 12 winter wheats tested over 2 years in Germany were characterized using the CSM-Cropsim-CERES-Wheat model. The model parameter P1V specifies the cultivar vernalization requirement, P1D the photoperiod response, and P(123) earliness per se. Covariance analyses of the IWWPN dataset indicated that about 7% of variation in GPC was explained by cultivar, with another 7% attributable to interactions of cultivar with region, site and year. P1V, P1D and P(123) all influenced GPC, but their effects varied with region, site and year. For example, for two regions, the effect of P1V on GPC decreased with latitude. Path analyses using the data from Germany confirmed that GPC increased with earlier anthesis, which was influenced by P1D and P(123). Lack of an effect of P1V at this location presumably was due to all cultivars being completely vernalized. The results indicate that efforts to improve GPC could target the three traits to specific populations of environments, which should reduce the large influence of environment on GPC.</t>
  </si>
  <si>
    <t>10.1007/s10681-008-9671-z</t>
  </si>
  <si>
    <t>Hesse, L; Falk, JM; Koch, K</t>
  </si>
  <si>
    <t>Inflexible versus flexible: the influence of temperature and photoperiod on pre- and post-eyespot development time in Libellulidae (Odonata)</t>
  </si>
  <si>
    <t>Temperature and photoperiod are important environmental parameters for organisms. The present study tests the hypothesis that, during embryogenesis, temperature and photoperiod influence pre- and post-eyespot development time in dragonflies of the family Libellulidae differently. Eggs are used from eight species ( five different genera, from Africa/Europe, and lentic/lotic habitat preferences). The eggs are reared under different constant or fluctuating temperature and light conditions. There are no general species-specific degree-days for pre- or the post-eyespot development in these species. In all study species, the variance within and between the treatments of the duration in days and the degree-days of pre-eyespot development is lower than that of post-eyespot development. Pre-eyespot development appears to be less flexible in its reaction to environmental influences. By contrast, post-eyespot development appears to react more flexibly to environmental influences. All eight species show the same pattern. This indicates strongly that this flexibility is a general pattern in Libellulidae that might help the species within this family to cope successfully with variations in environmental conditions. Because eyespot development and katatrepsis occur close to each other, the above-described pattern might also appear in other odonates and in other insect groups that exhibit katatrepsis. For all of them, it is essential for survival to match the time of hatching with adequate external temperature and photoperiodic conditions.</t>
  </si>
  <si>
    <t>10.1111/phen.12146</t>
  </si>
  <si>
    <t>Hesterman, H; Wasser, SK; Cockrem, JF</t>
  </si>
  <si>
    <t>Longitudinal monitoring of fecal testosterone in male Malayan Sun bears (U-malayanus)</t>
  </si>
  <si>
    <t>ZOO BIOLOGY</t>
  </si>
  <si>
    <t>Fecal steroid monitoring was applied as a non-invasive method to investigate testicular cycles and seasonality in the Malayan Sun bear (Ursus malayanus), an endangered ursid from South East Asia. Fecal testosterone was analyzed by radioimmunoassay in samples collected from male Sun bears (n = 8) housed in zoological parks in North America and New Zealand, over periods of &lt; 27 months. Testosterone levels were often, but not exclusively, elevated during mating periods with peaks accompanying breeding behavior and copulation. There was a significant effect of age with older bears having clearly higher concentrations of fecal testosterone (P &lt; 0.001). Testosterone concentrations fluctuated throughout the year, with no significant effect of season (P &gt; 0.05). All bears did, however, share a common pattern of annual excretion that suggests a potential role for non-photoperiodic seasonal influences on testicular cycles. Levels were generally lower early in the year with regular increases occurring at 3-4-month intervals. Grouped data suggest an association between cycles of testosterone production in males and months of peak reproductive activity in captivity.</t>
  </si>
  <si>
    <t>10.1002/zoo.20061</t>
  </si>
  <si>
    <t>Heurich, M; Hilger, A; Kuchenhoff, H; Andren, H; Bufka, L; Krofel, M; Mattisson, J; Odden, J; Persson, J; Rauset, GR; Schmidt, K; Linnell, JDC</t>
  </si>
  <si>
    <t>Activity Patterns of Eurasian Lynx Are Modulated by Light Regime and Individual Traits over a Wide Latitudinal Range</t>
  </si>
  <si>
    <t>The activity patterns of most terrestrial animals are regarded as being primarily influenced by light, although other factors, such as sexual cycle and climatic conditions, can modify the underlying patterns. However, most activity studies have been limited to a single study area, which in turn limit the variability of light conditions and other factors. Here we considered a range of variables that might potentially influence the activity of a large carnivore, the Eurasian lynx, in a network of studies conducted with identical methodology in different areas spanning latitudes from 49 degrees 7'N in central Europe to 70 degrees 00'N in northern Scandinavia. The variables considered both light conditions, ranging from a day with a complete day-night cycle to polar night and polar day, as well as individual traits of the animals. We analysed activity data of 38 individual free-ranging lynx equipped with GPS-collars with acceleration sensors, covering more than 11,000 lynx days. Mixed linear additive models revealed that the lynx activity level was not influenced by the daily daylight duration and the activity pattern was bimodal, even during polar night and polar day. The duration of the active phase of the activity cycle varied with the widening and narrowing of the photoperiod. Activity varied significantly with moonlight. Among adults, males were more active than females, and subadult lynx were more active than adults. In polar regions, the amplitude of the lynx daily activity pattern was low, likely as a result of the polycyclic activity pattern of their main prey, reindeer. At lower latitudes, the basic lynx activity pattern peaked during twilight, corresponding to the crepuscular activity pattern of the main prey, roe deer. Our results indicated that the basic activity of lynx is independent of light conditions, but is modified by both individual traits and the activity pattern of the locally most important prey.</t>
  </si>
  <si>
    <t>10.1371/journal.pone.0114143</t>
  </si>
  <si>
    <t>Higgins, RH; Thurber, CS; Assaranurak, I; Brown, PJ</t>
  </si>
  <si>
    <t>Multiparental Mapping of Plant Height and Flowering Time QTL in Partially Isogenic Sorghum Families</t>
  </si>
  <si>
    <t>G3-GENES GENOMES GENETICS</t>
  </si>
  <si>
    <t>Sorghum varieties suitable for grain production at temperate latitudes show dwarfism and photoperiod insensitivity, both of which are controlled by a small number of loci with large effects. We studied the genetic control of plant height and flowering time in five sorghum families (A-E), each derived from a cross between a tropical line and a partially isogenic line carrying introgressions derived from a common, temperate-adapted donor. A total of 724 F-2:3 lines were phenotyped in temperate and tropical environments for plant height and flowering time and scored at 9139 SNPs using genotyping-by-sequencing. Biparental mapping was compared with multiparental mapping in different subsets of families (AB, ABC, ABCD, and ABCDE) using both a GWAS approach, which fit each QTL as a single effect across all families, and using a joint linkage approach, which fit QTL effects as nested within families. GWAS using all families (ABCDE) performed best at the cloned Dw3 locus, whereas joint linkage using all families performed best at the cloned Ma1 locus. Both multiparental approaches yielded apparently synthetic associations due to genetic heterogeneity and were highly dependent on the subset of families used. Comparison of all mapping approaches suggests that a GA2-oxidase underlies Dw1, and that a mir172a gene underlies a Dw1-linked flowering time QTL.</t>
  </si>
  <si>
    <t>10.1534/g3.114.013318</t>
  </si>
  <si>
    <t>Higuchi, Y; Sumitomo, K; Oda, A; Shimizu, H; Hisamatsu, T</t>
  </si>
  <si>
    <t>Day light quality affects the night-break response in the short-day plant chrysanthemum, suggesting differential phytochrome-mediated regulation of flowering</t>
  </si>
  <si>
    <t>Chrysanthemum (Chrysanthemum morifolium) is a short-day plant, which flowers when the night length is longer than a critical minimum. Flowering is effectively inhibited when the required long-night phase is interrupted by a short period of exposure to red light (night break; NB). The reversal of this inhibition by subsequent exposure to far-red (FR) light indicates the involvement of phytochromes in the flowering response. Here, we elucidated the role of light quality in photoperiodic regulation of chrysanthemum flowering, by applying a range of different conditions. Flowering was consistently observed under short days with white light (W-SD), SD with monochromatic red light (R-SD), or SD with monochromatic blue light (B-SD). For W-SD, NB with monochromatic red light (NB-R) was most effective in inhibiting flowering, while NB with monochromatic blue light (NB-B) and NB with far-red light (NB-FR) caused little inhibition. In contrast, for B-SD, flowering was strongly inhibited by NB-B and NB-FR. However, when B-SD was supplemented with monochromatic red light (B + R-SD), no inhibition by NB-B and NB-FR was observed. Furthermore, the inhibitory effect of NB-B following B-SD was partially reversed by subsequent exposure to a FR light pulse. The conditions B-SD/NB-B (no flowering) and B + R-SD/NB-B (flowering) similarly affected the expression of circadian clock-related genes. However, only the former combination suppressed expression of the chrysanthemum orthologue of FLOWERING LOCUS T (CmFTL3). Our results suggest the involvement of at least 2 distinct phytochrome responses in the flowering response of chrysanthemum. Furthermore, it appears that the light quality supplied during the daily photoperiod affects the light quality required for effective NB. (C) 2012 Elsevier GmbH. All rights reserved.</t>
  </si>
  <si>
    <t>10.1016/j.jplph.2012.07.003</t>
  </si>
  <si>
    <t>HILL, JK; GATEHOUSE, AG</t>
  </si>
  <si>
    <t>PHENOTYPIC PLASTICITY AND GEOGRAPHICAL VARIATION IN THE PRE-REPRODUCTIVE PERIOD OF AUTOGRAPHA-GAMMA (LEPIDOPTERA, NOCTUIDAE) AND ITS IMPLICATIONS FOR MIGRATION IN THIS SPECIES</t>
  </si>
  <si>
    <t>1. Adults of the noctuid moth Autographa gamma undertake seasonal migrations into areas where they are unable to breed continuously. Individuals migrate into Britain each spring, and offspring of these migrants probably return in autumn to over-wintering areas in North Africa and the Middle East. However, the existence of these return migrations has been questioned. 2. Insects usually migrate during the adults' pre-reproductive period (PRP). The length of this period is therefore an index of migratory potential since individuals with longer PRPs have more time to express their potential for flight and to travel further before becoming sexually mature. 3. Offspring of insects from Morocco, Britain and Germany showed that, under both long and short photoperiods, PRP increased with latitude over the range 34-53-degrees-N. There were significant genotype-environment interactions in the effect of photoperiod on length of PRP. 4. However, PRPs of offspring from insects collected in Sweden were no different under a long photoperiod from those of offspring collected further south, and were significantly shorter under a short photoperiod than those of insects from Morocco. 5. With the exception of Swedish moths, offspring from insects collected at higher latitudes had longer PRPs and, therefore, the potential to travel further during migrations. The ability of some individuals to respond to environmental cues signalling habitat deterioration will further increase their potential to return to over-wintering areas further south.</t>
  </si>
  <si>
    <t>10.1111/j.1365-2311.1993.tb01077.x</t>
  </si>
  <si>
    <t>Hill, RA; Barrett, L; Gaynor, D; Weingrill, T; Dixon, P; Payne, H; Henzi, SP</t>
  </si>
  <si>
    <t>Day length variation and seasonal analysis of behaviour</t>
  </si>
  <si>
    <t>SOUTH AFRICAN JOURNAL OF WILDLIFE RESEARCH</t>
  </si>
  <si>
    <t>Annual cycles in day length are an important consideration in seasonal analyses of behaviour. Seasonal variation in day length not only represents an ecological constraint on activity, but also imposes methodological restrictions on analyses. This paper examines the implications of monthly variation in day length using data from a troop of chacma baboons (Papio cynocephalus ursinus) at De Hoop Nature Reserve, South Africa. Time spent feeding, moving, grooming and resting each month were all significant positive functions of day length, confirming its importance as an ecological constraint. More importantly, the results highlighted the necessity of including day length as an independent variable in this form of analysis. Where day length is excluded, there are problems interpreting relationships, since it is impossible to separate out the independent effects of temperature and day length. The analyses also confirmed that percentage time budgets, which have sometimes been used in this form of analysis, are subject to significant biases where data are from populations experiencing substantial degrees of day length variation. Future research must be aware of the methodological constraints imposed by seasonal variation in day length, and further work is clearly required to fully determine its importance.</t>
  </si>
  <si>
    <t>Hind, A; Gurney, WSC; Heath, M; Bryant, AD</t>
  </si>
  <si>
    <t>Overwintering strategies in Calanus finmarchicus</t>
  </si>
  <si>
    <t>MARINE ECOLOGY PROGRESS SERIES</t>
  </si>
  <si>
    <t>The marine copepod Calanus finmarchicus is known to overwinter at depth in a state analogous to diapause in terrestrial insects, but the cues which cause individuals to enter and leave this state are the subject of speculation. In this paper we use a simple demographic model, driven by environmental data from 4 distinct locations in the organism's eastern range, to test the plausibility of a number of candidate mechanisms. We start from Miller et al.'s (1991; Mar Ecol Frog Ser 72:79-91) hypothesis that diapause is controlled by photoperiod, and show that this leads to unrealistic patterns of reproductive activity in northern waters. We extend the model to include the recently reported phenomenon (Hirche 1996a; Ophelia 44:111-128) of delayed gonad maturation in females experiencing low food concentrations. This yields more plausible annual patterns, but fails to reproduce observed geographical variation in the timing of the yearly onset of reproductive activity. Our final model dispenses with photoperiodic control and assumes that diapause duration is controlled by the normal development processes operating at a reduced rate. This model reproduces all the qualitative features of the patterns of reproductive activity observed at our 4 test sites, thus demonstrating that photoperiod cueing is not a necessary prerequisite for the regular re-ascension of C. finmarchicus into surface waters.</t>
  </si>
  <si>
    <t>10.3354/meps193095</t>
  </si>
  <si>
    <t>Hintz, L; Eshleman, MM; Foxx, A; Wood, TE; Kramer, A</t>
  </si>
  <si>
    <t>POPULATION DIFFERENTIATION IN EARLY LIFE HISTORY TRAITS OF CLEOME LUTEA VAR. LUTEA IN THE INTERMOUNTAIN WEST</t>
  </si>
  <si>
    <t>WESTERN NORTH AMERICAN NATURALIST</t>
  </si>
  <si>
    <t>Large-scale restoration is occurring in many areas of the western United States and the use of genetically appropriate native plant seed is expected to increase the success of restoration efforts. Thus, determining intraspecific variation among populations and its driving forces are the first steps in successful seed sourcing. Here, we examine intraspecific variation of characters expressed in early life history stages of Cleome lutea var. lutea, an annual forb native to the western United States that has attracted increasing attention as a restoration species because it provisions diverse pollinators. We conducted a common garden experiment comprised of 9 populations sourced from across the Intermountain West in a climate-controlled growth chamber. We measured 10 life history and morphological traits and found significant among-population differences for 9 of them, including seed germination requirements and flowering status. With the exception of seed germination, this variation was not effectively captured by broad ecoregion delineations, nor was it significantly explained by source site climatic differences or geographic distance between sites. However, flowering status was significantly explained by latitude of the source population (P = 0.033), suggesting that among-population variation reflects divergent adaptation to photoperiod. The variation in life history traits that differentiates our study populations indicates that informed seed sourcing will be necessary when using C. lutea var. lutea for restoration. More comprehensive spatial sampling that stratifies both environmental and geographic variates is needed to determine the drivers of population differentiation and the scale of local adaptation in this species. Such sampling can be used to better inform appropriate seed sourcing decisions. Until then, a cautious approach to sourcing this species for use in restoration is indicated.</t>
  </si>
  <si>
    <t>10.3398/064.076.0103</t>
  </si>
  <si>
    <t>HMIMINA, M; POITOUT, S; BUES, R</t>
  </si>
  <si>
    <t>VARIABILITY OF DIAPAUSE IN POPULATIONS OF HELIOTHIS-ARMIGERA HB</t>
  </si>
  <si>
    <t>JOURNAL OF APPLIED ENTOMOLOGY-ZEITSCHRIFT FUR ANGEWANDTE ENTOMOLOGIE</t>
  </si>
  <si>
    <t>The incidence of diapause in some populations of Heliothis armigera collected between latitudes 25-degrees-S to 44-degrees-N was examined. Diapause occurred in all populations reared in short photoperiod situation (LD &lt; 12:12). The percentage of pupae in diapause was variable. The effect of family and the dates of collecting samples from adjacent marroccan populations in diapause and its intensity was measured. Significant heterogeneity in diapause induction and development was found between and in populations and families. However, there is little evidence of any geographicA pattern to this variation.</t>
  </si>
  <si>
    <t>10.1111/j.1439-0418.1993.tb01196.x</t>
  </si>
  <si>
    <t>n-notlog</t>
  </si>
  <si>
    <t>Hodek, I</t>
  </si>
  <si>
    <t>Controversial aspects of diapause development</t>
  </si>
  <si>
    <t>Although some parts of diapause development have been clarified up by endocrinologists, knowledge of the underlying processes remains insufficient. The survey of ecophysiological aspects of diapause development has thus to be limited to inputs and outputs from the blackbox. The terms diapause development, diapause intensity, post-diapause quiescence, horotelic processes of diapause, and tachytelic processes of diapause (reactivation) are defined. Andrewartha's term diapause development has been accepted because it shows diapause as a dynamic event. In about the last 20 years, some views on diapause development have been updated, while others have fossilised. The assumption that chilling is a general prerequisite for completion of diapause development in all insects still survives in part of the scientific community, in spite of much contradictory evidence and often due to inadequate interpretation of experiments (examples given in figures and tables). On the contrary, it has been generally recognised that in temperate climates overwintering diapause is usually already completed in early/mid winter and the dormancy is then temperature quiescence. The conception of multiple pathways of diapause completion postulates that diapause can be completed either by the normal (slow) progress of diapause development (horotelic processes), or by a faster activation (tachytelic processes). There are important differences between the mechanisms regulating activation and the horotelic processes. Thus, e.g., the photoperiodic response is lost during horotelic completion, while after photoperiodic activation it persists. In addition to photoperiodic activation other kinds of activation are being studied, particularly activation by high temperature. Some conclusions can be made from modern studies on diapause development. In every individual, several (at least two) possible pathways exist that are evidently interlinked and mutually complementary. Thus the time of diapause passed at any condition has to be considered, as well as the exposure to very low temperatures. In temperature studies the experimental range ought to be adequately wide and less affected by a priori assumptions. Stimulation by temperature increase or improvement in food or other conditions has to be considered. The success of diapause completion should be measured by at least four parameters: (1) incidence (%) of developmental steps; (2) duration of delay; (3) synchronization; (4) vigour of post-diapause insects (shown by long-term survival or fecundity). The last two parameters have usually been neglected.</t>
  </si>
  <si>
    <t>10.14411/eje.2002.024</t>
  </si>
  <si>
    <t>Hodge, GR; Dvorak, WS; Tighe, ME</t>
  </si>
  <si>
    <t>Comparisons between laboratory and field results of frost tolerance of pines from the southern USA and Mesoamerica planted as exotics</t>
  </si>
  <si>
    <t>SOUTHERN FORESTS</t>
  </si>
  <si>
    <t>An artificial freezing study was conducted with 14 pine species and varieties from Mexico and Central America, and the southern and western USA. The pines chosen represented major commercial plantation species in the Southern Hemisphere such as Pinus caribaea var. hondurensis, P. taeda (multiple sources), P. patula and P. radiata, as well as promising species such as P. greggii, P. maximinoi and P. tecunumanii. Seedlings were grown in environmentally controlled growth chambers in the North Carolina State University Phytotron, and conditions were designed to mimic actual climatic conditions at Curitiba, Brazil, and Sabie, South Africa, located at approximately 25 degrees S latitude. Early autumn conditions were simulated using shortened photoperiods and lower temperatures to harden the trees before the actual freeze testing. There were two freeze experiments: one containing tropical and subtropical material using four temperature treatments (-3, -7, -10, and -14 degrees C), and one containing temperate and subtropical material using temperatures -7, -14, -21, and -28 degrees C. Needle segments were frozen, and damage assessed using the electrolyte leakage technique. Rankings of species, varieties and sources corresponded well with field results and expectations based on climate of the source origins. The rankings of pure species and varieties should be useful to predict frost tolerance of pine hybrids, and the methodology shows promise for future experiments to quantify cold tolerance and genetic variation among hybrid progeny.</t>
  </si>
  <si>
    <t>10.2989/20702620.2012.683637</t>
  </si>
  <si>
    <t>Hoffmann, AA; Shirriffs, J; Scott, M</t>
  </si>
  <si>
    <t>Relative importance of plastic vs genetic factors in adaptive differentiation: geographical variation for stress resistance in Drosophila melanogaster from eastern Australia</t>
  </si>
  <si>
    <t>1. Heritable clinal patterns for stress resistance traits have been described in a number of invertebrate species but patterns are usually characterized on populations reared under constant conditions. Here we examined the impact of simulated seasonal variation in temperature/photoperiod as well as constant conditions on stress resistance in eight Drosophila melanogaster populations from eastern Australia across a latitude range of 27 degrees. 2. Desiccation resistance was relatively higher under summer compared with winter/constant conditions, but this trait and starvation resistance did not exhibit clinal variation. Winter conditions increased cold resistance as measured by chill coma recovery time, and decreased heat resistance as measured by time to knock down in a vial. 3. Clinal patterns were evident for the thermal resistance traits regardless of conditions, and involved increased heat resistance and decreased cold resistance in tropical populations. Latitudinal patterns were steeper for cold resistance than for heat resistance. 4. To compare the relative impact of plastic vs genetic changes along the cline, differences in trait means were expressed relative to differences between populations from cline ends. For cold and heat resistance, differences between environmental conditions were approximately 1.5x greater than the heritable differences. 1</t>
  </si>
  <si>
    <t>10.1111/j.1365-2435.2005.00959.x</t>
  </si>
  <si>
    <t>Hoham, RW; Marcarelli, AM; Rogers, HS; Ragan, MD; Petre, BM; Ungerer, MD; Barnes, JM; Francis, DO</t>
  </si>
  <si>
    <t>The importance of light and photoperiod in sexual reproduction and geographical distribution in the green snow alga, Chloromonas sp.-D (Chlorophyceae, Volvocales)</t>
  </si>
  <si>
    <t>HYDROLOGICAL PROCESSES</t>
  </si>
  <si>
    <t>The effects of premating light regimes on sexual reproduction and the production of spherical cells in Chloromonas sp.-D, a unicellular green snow alga, were studied using cross-mating strains 582C and 582D isolated from snowpacks associated with mixed hardwood-softwood forests in Whetstone Gulf State Park, Tughill Plateau, NY. Two pre-acclimation regimes were used, Vita-Lite as controls (530-700 nm peak) and blue light as experimentals (430-460 nm peak) prior to the mating experiments. In blue light, an increase in the number of matings and spherical cells (spheres) produced in the life cycle was observed as the photoperiod increased. This implies that longer photoperiods of blue light are more optimal for sexual reproduction in Chloromonas sp.-D than shorter ones. Under Vita-Lite, there was a significant increase in the number of matings and spheres with the extended 20 : 4 photoperiod compared with the shorter 14:10 photoperiod. Under blue light, significantly more matings and spheres occurred than under Vita-Lite using the same irradiance level of 95 mu mol photons m(-2) s(-1) (photosynthetically active radiation [PAR] of 400-700 nm) for the 14:10 and 20:4 photoperiods. The results of these experiments suggest that Chloromonas sp.-D, known only from the Tughill Plateau, NY, is not reproducing optimally at this site where it grows and reproduces under an approximate 14: 10 photoperiod in early April. However, in the upper 10 cm of snow in the Tughill Plateau, a blue light irradiance level of 95 mu mol photons m(-2) s(-1) occurs, which is optimal for this species. When these conditions are combined with a 14: 10 photoperiod, the Tughill Plateau appears to be sub-optimal for mating and production of spherical cells. Since Chloromonas sp.-D does not appear to have a dependence on a dark cycle, this would allow it to expand its geographical distribution. It may reproduce more optimally under blue light (95 mu mol photons m(-2) s(-1)) with an extended photoperiod (&gt;20 : 4 h, light:dark) in high latitude field sites such as Lake Bienville, Quebec, in eastern North America where other species of Chloromonas are known in snow associated with coniferous forests. Copyright (C) 2000 John Wiley &amp; Sons, Ltd.</t>
  </si>
  <si>
    <t>10.1002/1099-1085(20001230)14:18&lt;3309::AID-HYP200&gt;3.0.CO;2-R</t>
  </si>
  <si>
    <t>HOLBERTON, RL</t>
  </si>
  <si>
    <t>AN ENDOGENOUS BASIS FOR DIFFERENTIAL MIGRATION IN THE DARK-EYED JUNCO</t>
  </si>
  <si>
    <t>Male and female Dark-eyed Juncos, Junco hyemalis hyemalis, partially segregate along a latitudinal gradient in North America during winter. The sex ratio favors males in the north and females in the south. The sexes differ, not only in their midwinter distribution, but also in the timing of fall migration, with females passing through stopover sites earlier than males. To investigate the basis for these differences in migration patterns, several measures of migratory behavior, including the date of onset and the duration of migratory activity (Zugunruhe), were compared in captive adult male and female juncos. When held under the same photoperiod and given free access to food, females initiated fall Zugunruhe twelve days earlier than males and continued to be active after the males stopped. This resulted in females showing, on average, 21 more days of migratory activity. There was no difference between the sexes in the proportion of nights during the migration period spent exhibiting migratory activity or in the average amount of activity per bird for the season. Females briefly showed higher migratory activity in early September. Both sexes exhibited a significant increase in body fat at the onset of migratory activity but there was no significant difference between the two groups at any time during the sampling period. Although differences in social status, physiological constraints, and/or importance of early arrival have been proposed as both past and current factors influencing differential migration in many species, these data illustrate sufficient endogenous sex-related differences that can result in differential migration in Dark-eyed Juncos.</t>
  </si>
  <si>
    <t>10.2307/1369602</t>
  </si>
  <si>
    <t>Holland, JB; Portyanko, VA; Hoffman, DL; Lee, M</t>
  </si>
  <si>
    <t>Genomic regions controlling vernalization and photoperiod responses in oat</t>
  </si>
  <si>
    <t>Oat genotypes vary for photoperiod and vernalization responses. Vernalization often promotes earlier flowering in fall-sown but not spring-sown cultivars. Longer photoperiods also promote earlier flowering, and the response to longer photoperiods tends to be greater in cultivars from higher latitudes. To investigate the genetic basis of photoperiod and vernalization responses in oat, we mapped QTLs for flowering time under four combinations of photoperiod and vernalization treatments in the Ogle x TAM O-301 mapping population in growth chambers. We also mapped QTLs for flowering time in early spring and late-spring field plantings to determine the genetic basis of response to early spring planting in oat. Three major flowering-time QTLs (on linkage groups OT8, OT31 and OT32) were detected in most conditions. QTLs with smaller effects on flowering were less-consistently observed among treatments. Both vernalization-sensitive and insensitive QTLs were discovered. Longer photoperiod or vernalization alone tended to decrease the effects of flowering-time QTLs. Applied together, longer photoperiod and vernalization interacted synergistically, often on the same genomic regions. Earlier spring planting conferred an attenuated vernalization treatment on seeds. The major flowering-time QTLs mapped in this study matched those mapped previously in the Kanota X Ogle oat mapping population. Between these two studies, we found a concordance of flowering-time QTLs, segregation distortion, and complex genetic linkages. These effects may all be related to chromosomal rearrangements in hexaploid oat. Comparative mapping between oat and other grasses will facilitate molecular analysis of vernalization response in oat.</t>
  </si>
  <si>
    <t>10.1007/s00122-001-0845-5</t>
  </si>
  <si>
    <t>Honma, S; Ono, D; Suzuki, Y; Inagaki, N; Yoshikawa, T; Nakamura, W; Honma, K</t>
  </si>
  <si>
    <t>Suprachiasmatic nucleus: Cellular clocks and networks</t>
  </si>
  <si>
    <t>NEUROBIOLOGY OF CIRCADIAN TIMING</t>
  </si>
  <si>
    <t>The suprachiasmatic nucleus (SCN), the master circadian clock of mammals, is composed of multiple circadian oscillator neurons. Most of them exhibit significant circadian rhythms in their clock gene expression and spontaneous firing when cultured in dispersed cells, as well as in an organotypic slice. The distribution of periods depends on the SCN tissue organization, suggesting that cell-to-cell interaction is important for synchronization of the constituent oscillator cells. This cell-to-cell interaction involves both synaptic interactions and humoral mediators. Cellular oscillators form at least three separate but mutually coupled regional pacemakers, and two of them are involved in the photoperiodic regulation of behavioral rhythms in mice. Coupling of cellular oscillators in the SCN tissue compensates for the dysfunction due to clock gene mutations, on the one hand, and desynchronization within and between the regional pacemakers that suppresses the coherent rhythm expression from the SCN, on the other hand. The multioscillator pacemaker structure of the SCN is advantageous for responding to a wide range of environmental challenges without losing coherent rhythm outputs.</t>
  </si>
  <si>
    <t>10.1016/B978-0-444-59427-3.00029-0</t>
  </si>
  <si>
    <t>Hoole, C; Oosthuizen, MK; Chimimba, CT; Bennett, NC</t>
  </si>
  <si>
    <t>The locomotory activity rhythm of the spiny mouse, Acomys spinosissimus from southern Africa: light entrainment and endogenous circadian rhythms</t>
  </si>
  <si>
    <t>JOURNAL OF ZOOLOGY</t>
  </si>
  <si>
    <t>The circadian rhythm of locomotor activity in the spiny mouse Acomys spinosissimus from South Africa was investigated under controlled laboratory conditions. Nine individuals were subjected to six successive light cycles of approximately 2 weeks each as follows: (1) a standard light/dark (12:12LD) cycle; (2) a period of constant darkness (DD); (3) a second standard light/dark (12 L:12D) cycle; (4) an inverse of the LD (12:12DL) cycle; (5) a short day cycle (8:16LD); and (6) a long day cycle (16:8LD). All the animals exhibited entrainment of their activity to the LD and DL lighting regimes. Locomotor activity of A.?spinosissimus occurred predominantly during the dark phases of the LD, DL, long day and short day cycles. Under LD, the mean percentage of activity was 88.7 +/- 0.07% during the dark phase. When subjected to constant darkness, all animals expressed free-running rhythms of locomotor activity (mean +/- 1 standard deviation = 23.81 +/- 0.33?h; range = 23.224.1?h). On the reverse LD cycle, the mean percentage of activity was 81.4 +/- 0.09% during the dark phase of the cycle. Mice exhibited significantly more daytime activity during the long day cycle (20.3 +/- 5.8%) and no significant change in dark phase activity during the short day cycle (90.1 +/- 4.01). The spiny mouse possesses a circadian rhythm of locomotor activity that entrains strongly to light. Locomotory activity occurs predominantly during the dark phase and can therefore be considered a nocturnal mammal.</t>
  </si>
  <si>
    <t>10.1111/j.1469-7998.2012.00928.x</t>
  </si>
  <si>
    <t>Hosoo, Y; Yoshida, M; Imai, T; Okuyama, T</t>
  </si>
  <si>
    <t>The effect of day length on diurnal differences in the innermost surface of the S-2 layer in differentiating tracheids</t>
  </si>
  <si>
    <t>JOURNAL OF WOOD SCIENCE</t>
  </si>
  <si>
    <t>This article describes the effect of day length during the photoperiodic cycle on the diurnal differences in the innermost surface of developing secondary walls. Saplings of Cryptomeria japonica D. Don. were grown in growth chambers at constant temperature and relative humidity, but with different photoperiods. Samples of differentiating xylem were collected during the light and dark periods. The innermost surface of developing secondary walls in differentiating tracheids were observed using field emission scanning electron microscopy, and observations made during the light and dark periods were compared. In the saplings grown under long-day or short-day conditions, diurnal differences in aspects of the innermost surface of developing secondary walls were observed. Cellulose microfibrils were observed on the innermost surface of developing secondary walls during the light period when the volumes of differentiating cells were low, and amorphous material was observed during the dark period, when differentiating tracheids were turgid. The amorphous material was labeled with antiglucomannan antiserum. These results suggest that the range of day-length conditions set in this study does not affect the diurnal periodicity in the supply of cell wall components to the innermost surface of developing secondary walls.</t>
  </si>
  <si>
    <t>10.1007/s10086-004-0671-x</t>
  </si>
  <si>
    <t>Hou, YY; Xu, LZ; Wu, Y; Wang, P; Shi, JJ; Zhai, BP</t>
  </si>
  <si>
    <t>Geographic Variation of Diapause and Sensitive Stages of Photoperiodic Response in Laodelphax striatellus Fallen (Hemiptera: Delphacidae)</t>
  </si>
  <si>
    <t>JOURNAL OF INSECT SCIENCE</t>
  </si>
  <si>
    <t>Large numbers of the small brown planthopper Laodelphax striatellus (Fallen) (Hemiptera: Delphacidae) occur in temperate regions, causing severe losses in rice, wheat, and other economically important crops. The planthoppers enter diapause in the third- or fourth-instar nymph stage, induced by short photoperiods and low temperatures. To investigate the geographic variation in L. striatellus diapause, we compared the incidence of nymphal diapause under various constant temperature (20 and 27 degrees C) and a photoperiod of 4: 20, 8: 16, 10: 14, 12: 12, 14: 10, and 16: 8 (L: D) h regimes among three populations collected from Hanoi (21.02 degrees N, 105.85 degrees E, northern Vietnam), Jiangyan (32.51 degrees N, 120.15 degrees E, eastern China), and Changchun (43.89 degrees N, 125.32 degrees E, north-eastern China). Our results indicated that there were significant geographic variations in the diapause of L. striatellus. When the original latitude of the populations increased, higher diapause incidence and longer critical photoperiod (CP) were exhibited. The CPs of the Jiangyan and Changchun populations were similar to 12 hr 30 min and 13 hr at 20 degrees C, and 11 hr and 11 hr 20 min at 27 degrees C, respectively. The second- and third-instar nymphs were at the stage most sensitive to the photoperiod. However, when the fourth- and fifth-instar nymphs were transferred to a long photoperiod, the diapause-inducing effect of the short photoperiod on young instars was almost reversed. The considerable geographic variations in the nymphal diapause of L. striatellus reflect their adaptation in response to a variable environment and provide insights to develop effective pest management strategies.</t>
  </si>
  <si>
    <t>10.1093/jisesa/iev161</t>
  </si>
  <si>
    <t>Houpt, TA; Boulos, Z; MooreEde, MC</t>
  </si>
  <si>
    <t>MidnightSun: Software for determining light exposure and phase-shifting schedules during global travel</t>
  </si>
  <si>
    <t>The application of circadian principles has the potential to alleviate jet-lag in global travelers, but their application is hampered by the difficulty of determining light exposure along international flight routes. Computerized tools can solve this problem algorithmically. We have developed a program for Macintosh computers, called MidnightSun, which allows researchers to display ambient lighting conditions at any geographical location at any time of the year. The program contains a data base with the latitudes and longitudes of over 3000 airports. It calculates flight paths and durations, and prints a graphical itinerary indicating times of daylight during flights and layovers. Given a travel itinerary and a user-defined phase response curve (PRC) for light, it recommends light exposure times that may accelerate the reentrainment of circadian rhythms to new time zones and reduce the deleterious effects of jet-lag (depending on the efficacy of the PRC and the compliance of the traveler). Other potential applications include determining lighting protocols for photoperiodism experiments and providing data sets for mathematical circadian simulations under naturalistic lighting conditions.</t>
  </si>
  <si>
    <t>10.1016/0031-9384(95)02111-6</t>
  </si>
  <si>
    <t>HOWE, GT; HACKETT, WP; FURNIER, GR; KLEVORN, RE</t>
  </si>
  <si>
    <t>PHOTOPERIODIC RESPONSES OF A NORTHERN AND SOUTHERN ECOTYPE OF BLACK COTTONWOOD</t>
  </si>
  <si>
    <t>Photoperiod is an important signal controlling the onset of dormancy in perennial plants. Short days typically induce growth cessation, the initiation of cold acclimation, the formation of a terminal bud, bud dormancy and other adaptive responses. Photoperiodic ecotypes have evolved in many species with large latitudinal distributions. The photoperiodic responses of two northern (53 degrees 35' and 53 degrees 50'N) and two southern (34 degrees 10' and 40 degrees 32'N) genotypes of black cottonwood (Populus trichocarpa Ton. and Gray) were characterized by growing trees under a range of photoperiods in the greenhouse and growth chamber. Short days induced bud set in both ecotypes, resulting in trees with fewer leaves and less height growth than trees grown under long days. Short days also enhanced anthocyanin accumulation in the northern ecotype and decreased branching of the southernmost genotype. Two aspects of the photoperiodic response were evaluated for each trait; critical photoperiod, which was defined as the longest photoperiod that elicited a short-day response, and photoperiodic sensitivity, which was defined as the change in response per unit change in photoperiod. For each of the traits analyzed, the northern ecotype had a longer critical photoperiod and greater photoperiodic sensitivity than did the southern ecotype. The short critical photoperiod and reduced photoperiodic sensitivity of the southern ecotype resulted in a significant delay in bud set compared to that of the northern ecotype, even under a 9-h photoperiod. Typically, photoperiodic ecotypes have been characterized as having different critical photoperiods. Ecotypic differences in photoperiodic sensitivity, however, indicate that differences in the photoperiodic response curves cannot be completely described by the critical photoperiod alone. These results also suggest that the critical photoperiod, photoperiodic sensitivity and speed of bud set have a common physiological basis. Bud set occurred earlier in the northern ecotype primarily because bud scale leaves were initiated earlier. For one of the northern genotypes, leaf primordia that were initiated under long days subsequently differentiated into bud scale leaves after the trees were transferred to a 9-h photoperiod. This demonstrates that;primordia initiated under long days are not necessarily committed to becoming foliage leaves. The response to photoperiod did not differ appreciably between the greenhouse and growth chamber conditions that were tested.</t>
  </si>
  <si>
    <t>10.1111/j.1399-3054.1995.tb05119.x</t>
  </si>
  <si>
    <t>Hu, RB; Fan, CM; Li, HY; Zhang, QZ; Fu, YF</t>
  </si>
  <si>
    <t>Evaluation of putative reference genes for gene expression normalization in soybean by quantitative real-time RT-PCR</t>
  </si>
  <si>
    <t>BMC MOLECULAR BIOLOGY</t>
  </si>
  <si>
    <t>Background: Real-time quantitative reverse transcription PCR (RT-qPCR) data needs to be normalized for its proper interpretation. Housekeeping genes are routinely employed for this purpose, but their expression level cannot be assumed to remain constant under all possible experimental conditions. Thus, a systematic validation of reference genes is required to ensure proper normalization. For soybean, only a small number of validated reference genes are available to date. Results: A systematic comparison of 14 potential reference genes for soybean is presented. These included seven commonly used (ACT2, ACT11, TUB4, TUA5, CYP, UBQ10, EF1b) and seven new candidates (SKIP16, MTP, PEPKR1, HDC, TIP41, UKN1, UKN2). Expression stability was examined by RT-qPCR across 116 biological samples, representing tissues at various developmental stages, varied photoperiodic treatments, and a range of soybean cultivars. Expression of all 14 genes was variable to some extent, but that of SKIP16, UKN1 and UKN2 was overall the most stable. A combination of ACT11, UKN1 and UKN2 would be appropriate as a reference panel for normalizing gene expression data among different tissues, whereas the combination SKIP16, UKN1 and MTP was most suitable for developmental stages. ACT11, TUA5 and TIP41 were the most stably expressed when the photoperiod was altered, and TIP41, UKN1 and UKN2 when the light quality was changed. For six different cultivars in long day (LD) and short day (SD), their expression stability did not vary significantly with ACT11, UKN2 and TUB4 being the most stable genes. The relative gene expression level of GmFTL3, an ortholog of Arabidopsis FT (FLOWERING LOCUS T) was detected to validate the reference genes selected in this study. Conclusion: None of the candidate reference genes was uniformly expressed across all experimental conditions, and the most suitable reference genes are conditional-, tissue-specific-, developmental-, and cultivar-dependent. Most of the new reference genes performed better than the conventional housekeeping genes. These results should guide the selection of reference genes for gene expression studies in soybean.</t>
  </si>
  <si>
    <t>10.1186/1471-2199-10-93</t>
  </si>
  <si>
    <t>Hu, SK; Dong, GJ; Xu, J; Su, Y; Shi, ZY; Ye, WJ; Li, YY; Li, GM; Zhang, B; Hu, J; Qian, Q; Zeng, DL; Guo, LB</t>
  </si>
  <si>
    <t>A point mutation in the zinc finger motif of RID1/EHD2/OsID1 protein leads to outstanding yield-related traits in japonica rice variety Wuyunjing 7</t>
  </si>
  <si>
    <t>Background: Flowering time, which is often associated with the length of the growth period in rice, determines the adaptability of a plant to various environments. However, little is known about how flowering-time genes affect panicle development and yield formation potential in rice after inducing the transition from vegetative growth to reproductive growth. Results: To explore the relationship between floral induction and yield formation and the molecular mechanism of panicle development in rice, a novel mutant, ghd10, was identified from japonica variety Wuyunjing 7 plants subjected to ethyl methane sulfonate (EMS) treatment. The ghd10 mutant exhibited delayed flowering time, tall stalks and increased panicle length and primary branch number. Map-based cloning revealed that Ghd10 encodes a transcription factor with Cys-2/His-2-type zinc finger motifs. Ghd10 is orthologous to INDETERMINATE1 (ID1), which promotes flowering in maize (Zea mays) and is identical to the previously cloned genes Rice Indeterminate1 (RID1), Early heading date2 (Ehd2) and OsId1. Transient expression analysis of the Ghd10-GFP fusion protein in tobacco mesophyll cells showed that this protein is expressed in the nucleus. Ghd10 mRNA accumulated most abundantly in developing leaves and panicle structures, but rarely in roots. Expression analysis revealed that the expression levels of Ehd1, Hd1, RFT1, Hd3a and OsMADS15 decreased dramatically under both short-day and long-day conditions in ghd10. Conclusion: These results indicate that Ghd10, which encodes a promoter of flowering, influences plant height and panicle development by regulating the expression levels of some flowering-related genes, such as Ehd1, Hd1, OsMADS15 and others. The ghd10 allele is a useful resource for improvement of panicle traits in rice grown in tropical and low-latitude areas.</t>
  </si>
  <si>
    <t>10.1186/1939-8433-6-24</t>
  </si>
  <si>
    <t>Huang, C; Sun, HY; Xu, DY; Chen, QY; Liang, YM; Wang, XF; Xu, GH; Tian, JG; Wang, CL; Li, D; Wu, LS; Yang, XH; Jin, WW; Doebley, JF; Tian, F</t>
  </si>
  <si>
    <t>ZmCCT9 enhances maize adaptation to higher latitudes</t>
  </si>
  <si>
    <t>From its tropical origin in southwestern Mexico, maize spread over a wide latitudinal cline in the Americas. This feat defies the rule that crops are inhibited from spreading easily across latitudes. How the widespread latitudinal adaptation of maize was accomplished is largely unknown. Through positional cloning and association mapping, we resolved a flowering-time quantitative trait locus to a Harbinger-like transposable element positioned 57 kb upstream of a CCT transcription factor (ZmCCT9). The Harbinger-like element acts in c/s to repress ZmCCT9 expression to promote flowering under long days. Knockout of ZmCCT9 by CRISPR/Cas9 causes early flowering under long days. ZmCCT9 is diurnally regulated and negatively regulates the expression of the florigen ZCN8, thereby resulting in late flowering under long days. Population genetics analyses revealed that the Harbinger-like transposon insertion at ZmCCT9 and the CACTA-like transposon insertion at another CCT paralog, ZmCCTIO, arose sequentially following domestication and were targeted by selection for maize adaptation to higher latitudes. Our findings help explain how the dynamic maize genome with abundant transposon activity enabled maize to adapt over 90 degrees of latitude during the pre-Columbian era.</t>
  </si>
  <si>
    <t>10.1073/pnas.1718058115</t>
  </si>
  <si>
    <t>Huang, CL; Hung, CY; Chiang, YC; Hwang, CC; Hsu, TW; Huang, CC; Hung, KH; Tsai, KC; Wang, KH; Osada, N; Schaal, BA; Chiang, TY</t>
  </si>
  <si>
    <t>Footprints of natural and artificial selection for photoperiod pathway genes in Oryza</t>
  </si>
  <si>
    <t>PLANT JOURNAL</t>
  </si>
  <si>
    <t>Asian rice, Oryza sativa, consists of two major subspecies, indica and japonica, which are physiologically differentiated and adapted to different latitudes. Genes for photoperiod sensitivity are likely targets of selection along latitude. We examined the footprints of natural and artificial selections for four major genes of the photoperiod pathway, namely PHYTOCHROME B (PhyB), HEADING DATE 1 (Hd1), HEADING DATE 3a (Hd3a), and EARLY HEADING DATE 1 (Ehd1), by investigation of the patterns of nucleotide polymorphisms in cultivated and wild rice. Geographical subdivision between tropical and subtropical O. rufipogon was found for all of the photoperiod genes in plants divided by the Tropic of Cancer (TOC). All of these genes, except for PhyB, were characterized by the existence of clades that split a long time ago and that corresponded to latitudinal subdivisions, and revealed a likely diversifying selection. Ssp. indica showed close affinity to tropical O. rufipogon for all genes, while ssp. japonica, which has a much wider range of distribution, displayed complex patterns of differentiation from O. rufipogon, which reflected various agricultural needs in relation to crop yield. In japonica, all genes, except Hd3a, were genetically differentiated at the TOC, while geographical subdivision occurred at 31 degrees N in Hd3a, probably the result of varying photoperiods. Many other features of the photoperiod genes revealed domestication signatures, which included high linkage disequilibrium (LD) within genes, the occurrence of frequent and recurrent non-functional Hd1 mutants in cultivated rice, crossovers between subtropical and tropical alleles of Hd1, and significant LD between Hd1 and Hd3a in japonica and indica.</t>
  </si>
  <si>
    <t>10.1111/j.1365-313X.2012.04915.x</t>
  </si>
  <si>
    <t>Huang, LL; Chen, C; Xiao, L; Xia, QW; Hu, LT; Xue, FS</t>
  </si>
  <si>
    <t>Geographical variation and inheritance of the photoperiodic response controlling larval diapause in two distinct voltine ecotypes of the Asian cornborer Ostrinia furnacalis</t>
  </si>
  <si>
    <t>The Asian corn borer Ostrinia furnacalis Guenee (Lepidoptera: Crambidae) enters facultative diapause as fully-grown larvae in response to short day lengths during autumn. As a result of geographical variations in photoperiodic response, the moths from Nanchang (28.8 degrees N, 115.9 degrees E; NC strain) judge both LD 14:10h and LD 15:9h photocycles as long days and develop directly, whereas moths from Haerbin (44.9 degrees N, 127.2 degrees E; HB strain) judge the same photocycles as short days and enter diapause. Crosses between the two strains are used to evaluate the inheritance of diapause. The critical day lengths for diapause induction in the HB strain are significantly longer than those in the NC strain at all temperatures. The critical day length of F1 progeny is intermediate between the two strains. However, the critical day length in all crosses is significantly longer with HB strain fathers or grandfathers than with NC strain fathers or grandfathers, indicating that the male parent has significantly more influence on the critical day length of subsequent progeny than the female. The results from all crosses under LD 14:10h or LD 15:9h photocycles at 25 degrees C show that the inheritance of diapause in O. furnacalis does not fit a purely additive hypothesis and that the capacity for diapause is transmitted genetically in the manner of incomplete dominance. The incidence of diapause for F1 progeny under an LD 14:10h photocycle is significantly higher than that under an LD 15:9h photocycle, suggesting that the induction of diapause can be influenced by interactions between the F1 genotype and photoperiod.</t>
  </si>
  <si>
    <t>10.1111/phen.12009</t>
  </si>
  <si>
    <t>Huang, X; Poelchau, MF; Armbruster, PA</t>
  </si>
  <si>
    <t>Global Transcriptional Dynamics of Diapause Induction in Non-Blood-Fed and Blood-Fed Aedes albopictus</t>
  </si>
  <si>
    <t>PLOS NEGLECTED TROPICAL DISEASES</t>
  </si>
  <si>
    <t>Background Aedes albopictus is a vector of increasing public health concern due to its rapid global range expansion and ability to transmit Dengue virus, Chikungunya virus and a wide range of additional arboviruses. Traditional vector control strategies have been largely ineffective against Ae. albopictus and novel approaches are urgently needed. Photoperiodic diapause is a crucial ecological adaptation in a wide range of temperate insects. Therefore, targeting the molecular regulation of photoperiodic diapause or diapause-associated physiological processes could provide the basis of novel approaches to vector control. Methodology/Principal Findings We investigated the global transcriptional profiles of diapause induction in Ae. albopictus by performing paired-end RNA-Seq of biologically replicated libraries. We sequenced RNA from whole bodies of adult females reared under diapause-inducing and non-diapause-inducing photoperiods either with or without a blood meal. We constructed a comprehensive transcriptome assembly that incorporated previous assemblies and represents over 14,000 annotated dipteran gene models. Mapping of sequence reads to the transcriptome identified differential expression of 2,251 genes in response to diapause-inducing short-day photoperiods. In non-blood-fed females, potential regulatory elements of diapause induction were transcriptionally up-regulated, including two of the canonical circadian clock genes, timeless and cryptochrome 1. In blood-fed females, genes in metabolic pathways related to energy production and offspring provisioning were differentially expressed under diapause-inducing conditions, including the oxidative phosphorylation pathway and lipid metabolism genes. Conclusions/Significance This study is the first to utilize powerful RNA-Seq technologies to elucidate the transcriptional basis of diapause induction in any insect. We identified candidate genes and pathways regulating diapause induction, including a conserved set of genes that are differentially expressed as part of the diapause program in a diverse group of insects. These genes provide candidates whose diapause-associated function can be further interrogated using functional genomics approaches in Ae. albopictus and other insects.</t>
  </si>
  <si>
    <t>10.1371/journal.pntd.0003724</t>
  </si>
  <si>
    <t>Huber, S; Fieder, M; Wallner, B; Iber, K; Moser, G</t>
  </si>
  <si>
    <t>Effects of season of birth on reproduction in contemporary humans: Brief communication</t>
  </si>
  <si>
    <t>HUMAN REPRODUCTION</t>
  </si>
  <si>
    <t>BACKGROUND: At high latitudes the external environment varies with season, and therefore the season of birth may contribute to the developmental processes during the perinatal period. METHODS: We investigated the association between birth season and measures of reproductive performance (offspring count, percentage childless individuals) in a contemporary sample of women and men. RESULTS: In the male sample (n = 2342), men born in autumn had fewer offspring (mean 1.4 versus 1.62; P &lt; 0.01) and a higher probability of remaining childless (32.6% versus 25.6%; P = 0.01) than men born in spring. The photoperiod at a male's birth was significantly positively correlated with his subsequent offspring count (P = 0.023). In the female sample, an association between birth season and reproduction was not found. CONCLUSIONS: We assume that in men, among other seasonal factors, pre- or perinatal photoperiod might be involved in the underlying physiological mechanism.</t>
  </si>
  <si>
    <t>10.1093/humrep/deh072</t>
  </si>
  <si>
    <t>Hueffer, K; O'Hara, TM; Follmann, EH</t>
  </si>
  <si>
    <t>Adaptation of mammalian host-pathogen interactions in a changing arctic environment</t>
  </si>
  <si>
    <t>ACTA VETERINARIA SCANDINAVICA</t>
  </si>
  <si>
    <t>Many arctic mammals are adapted to live year-round in extreme environments with low winter temperatures and great seasonal variations in key variables (e. g. sunlight, food, temperature, moisture). The interaction between hosts and pathogens in high northern latitudes is not very well understood with respect to intra-annual cycles (seasons). The annual cycles of interacting pathogen and host biology is regulated in part by highly synchronized temperature and photoperiod changes during seasonal transitions (e. g., freezeup and breakup). With a warming climate, only one of these key biological cues will undergo drastic changes, while the other will remain fixed. This uncoupling can theoretically have drastic consequences on host-pathogen interactions. These poorly understood cues together with a changing climate by itself will challenge host populations that are adapted to pathogens under the historic and current climate regime. We will review adaptations of both host and pathogens to the extreme conditions at high latitudes and explore some potential consequences of rapid changes in the Arctic.</t>
  </si>
  <si>
    <t>10.1186/1751-0147-53-17</t>
  </si>
  <si>
    <t>Hung, HY; Shannon, LM; Tian, F; Bradbury, PJ; Chen, C; Flint-Garcia, SA; McMullen, MD; Ware, D; Buckler, ES; Doebley, JF; Holland, JB</t>
  </si>
  <si>
    <t>ZmCCT and the genetic basis of day-length adaptation underlying the postdomestication spread of maize</t>
  </si>
  <si>
    <t>Teosinte, the progenitor of maize, is restricted to tropical environments in Mexico and Central America. The pre-Columbian spread of maize from its center of origin in tropical Southern Mexico to the higher latitudes of the Americas required postdomestication selection for adaptation to longer day lengths. Flowering time of teosinte and tropical maize is delayed under long day lengths, whereas temperate maize evolved a reduced sensitivity to photoperiod. We measured flowering time of the maize nested association and diverse association mapping panels in the field under both short and long day lengths, and of a maize-teosinte mapping population under long day lengths. Flowering time in maize is a complex trait affected by many genes and the environment. Photoperiod response is one component of flowering time involving a subset of flowering time genes whose effects are strongly influenced by day length. Genome-wide association and targeted high-resolution linkage mapping identified ZmCCT, a homologue of the rice photoperiod response regulator Ghd7, as the most important gene affecting photoperiod response in maize. Under long day lengths ZmCCT alleles from diverse teosintes are consistently expressed at higher levels and confer later flowering than temperate maize alleles. Many maize inbred lines, including some adapted to tropical regions, carry ZmCCT alleles with no sensitivity to day length. Indigenous farmers of the Americas were remarkably successful at selecting on genetic variation at key genes affecting the photoperiod response to create maize varieties adapted to vastly diverse environments despite the hindrance of the geographic axis of the Americas and the complex genetic control of flowering time.</t>
  </si>
  <si>
    <t>10.1073/pnas.1203189109</t>
  </si>
  <si>
    <t>Hunter, HL; Nagy, TR</t>
  </si>
  <si>
    <t>Body composition in a seasonal model of obesity: Longitudinal measures and validation of DXA</t>
  </si>
  <si>
    <t>OBESITY RESEARCH</t>
  </si>
  <si>
    <t>Objective: Collared lemmings, Dicrostonyx groenlandicus, show rapid changes in body mass on a seasonal basis. The objective of this study was to measure longitudinal changes in body composition in animals undergoing photoperiod-induced weight gain and loss using DXA. Research Methods and Procedures: Adult, female collared lemmings exposed to either long (LD; 22 hours light/2 hours dark) or short (SD; 8 hours light/16 hours dark) photoperiods were anesthetized, and DXA was used to determine fat mass, lean tissue mass (LTM), total-body bone mineral content, and total-bone mineral density. After a baseline scan, one-half of the animals were transferred to the alternate photoperiod (SD-LD, weight loss; LD-SD, weight gain) and one-half remained on the same photoperiod (controls; SD-SD, LD-LD). Body composition was determined by DXA after 4 and 8 weeks. Animals were killed, and body composition was determined by carcass analysis. DXA-derived data were validated by comparing with carcass analysis. Results: Body composition by DXA was highly related to body composition measured by chemical analysis, thereby justifying the use of DXA. Lemmings in the SD-LD group lost weight, and this was reflected in measurable losses of fat and LTM. Lemmings in the LD-SD group gained weight, which was shown by measurable increases in fat, LTM and total-body bone mineral content. Discussion: Comparison of body composition determined by DXA to that by chemical extraction revealed that DXA is useful for measuring body composition. The longitudinal analysis revealed that collared lemmings undergo rapid changes in body composition when exposed to changes in photoperiod.</t>
  </si>
  <si>
    <t>10.1038/oby.2002.160</t>
  </si>
  <si>
    <t>Hurley, G; Gilliland, TJ; O'Donovan, M</t>
  </si>
  <si>
    <t>Relationship between reproductive initiation and ear emergence development in Lolium perenne L.</t>
  </si>
  <si>
    <t>During spring, perennial ryegrass tillers change from vegetative to reproductive growth in response to photoperiod and undergo it-reversible morphological changes. The effect or latitude and meteorological factors on the timing of reproductive initiation and car emergence (EE) were measured in the field on 40 vernalized spaced plants for each of eight cultivars. The measurements Were Made at two latitudes in Ireland (Moorepark 52 degrees N, Crossnacreevy 54 degrees N). There was a significant effect of site and cultivar on all the variables measured. Cultivar initiation responded to I specific photoperiod bill detection through apical development incurred a small variation due to growing conditions affecting the time taken for a visible change in apical morphology to occur. When converted from photoperiod to initiation date this variance was minimal (+/- 6 min). Timing of EE was dependent on growing conditions not photoperiod and so was specific to the studied conditions. As cultivar rank order for EE date was largely retained. there was a very strong correlation with published UK Plant Breeders Rights (PBR) heading dates for these cultivars. Which in turn had a strong relationship with the car initiation (EI) dates (R(2) = 0.95). The killer relationship was sufficiently robust to allow estimation of photoperiod for any, cultivar on the EU Common Catalogue based on its published heading date from Crossnacreevy, where the UK PBR trials are conducted. As photoperiod can be converted to calendar date by reference to latitude, this relationship can also be used to estimate the El date for sites at latitudes other than those in the Current study.</t>
  </si>
  <si>
    <t>10.1017/S0021859608008010</t>
  </si>
  <si>
    <t>Hut, RA; Beersma, DGM</t>
  </si>
  <si>
    <t>Evolution of time-keeping mechanisms: early emergence and adaptation to photoperiod</t>
  </si>
  <si>
    <t>Virtually all species have developed cellular oscillations and mechanisms that synchronize these cellular oscillations to environmental cycles. Such environmental cycles in biotic (e. g. food availability and predation risk) or abiotic (e. g. temperature and light) factors may occur on a daily, annual or tidal time scale. Internal timing mechanisms may facilitate behavioural or physiological adaptation to such changes in environmental conditions. These timing mechanisms commonly involve an internal molecular oscillator (a 'clock') that is synchronized ('entrained') to the environmental cycle by receptor mechanisms responding to relevant environmental signals ('Zeitgeber', i.e. German for time-giver). To understand the evolution of such timing mechanisms, we have to understand the mechanisms leading to selective advantage. Although major advances have been made in our understanding of the physiological and molecular mechanisms driving internal cycles (proximate questions), studies identifying mechanisms of natural selection on clock systems (ultimate questions) are rather limited. Here, we discuss the selective advantage of a circadian system and how its adaptation to day length variation may have a functional role in optimizing seasonal timing. We discuss various cases where selective advantages of circadian timing mechanisms have been shown and cases where temporarily loss of circadian timing may cause selective advantage. We suggest an explanation for why a circadian timing system has emerged in primitive life forms like cyanobacteria and we evaluate a possible molecular mechanism that enabled these bacteria to adapt to seasonal variation in day length. We further discuss how the role of the circadian system in photoperiodic time measurement may explain differential selection pressures on circadian period when species are exposed to changing climatic conditions (e. g. global warming) or when they expand their geographical range to different latitudes or altitudes.</t>
  </si>
  <si>
    <t>10.1098/rstb.2010.0409</t>
  </si>
  <si>
    <t>Hut, RA; Paolucci, S; Dor, R; Kyriacou, CP; Daan, S</t>
  </si>
  <si>
    <t>Latitudinal clines: an evolutionary view on biological rhythms</t>
  </si>
  <si>
    <t>Properties of the circadian and annual timing systems are expected to vary systematically with latitude on the basis of different annual light and temperature patterns at higher latitudes, creating specific selection pressures. We review literature with respect to latitudinal clines in circadian phenotypes as well as in polymorphisms of circadian clock genes and their possible association with annual timing. The use of latitudinal (and altitudinal) clines in identifying selective forces acting on biological rhythms is discussed, and we evaluate how these studies can reveal novel molecular and physiological components of these rhythms.</t>
  </si>
  <si>
    <t>10.1098/rspb.2013.0433</t>
  </si>
  <si>
    <t>Hutchinson, VA; Currey, CJ; Lopez, RG</t>
  </si>
  <si>
    <t>Photosynthetic Daily Light Integral During Root Development Influences Subsequent Growth and Development of Several Herbaceous Annual Bedding Plants</t>
  </si>
  <si>
    <t>Vegetatively propagated bedding plants are produced during the late winter and early spring when outdoor photosynthetic daily light integral (DLI) is low, especially in northern latitudes. Our objective was to quantify how propagation DLI influences subsequent growth and development of annual bedding plants. Cuttings of Angelonia angustifolia Benth. 'AngelMist White Cloud', Nemesia fruticans (Thunb.) Benth. 'Aromatica Royal', Osteospermum ecklonis (DC.) Norl. 'Voltage Yellow', and Verbena xhybrida Ruiz 'Aztec Violet' were harvested and propagated in a glass-glazed greenhouse. After callusing (approximate to 5 mol.m(-2).d(-1) for 7 days), cuttings of each species were placed under one of three different fixed-woven shadecloths providing approximate to 38%, 61%, or 86% shade or no shade with 16 h of supplemental light for 14 days. Rooted cuttings were then transplanted into 11-cm containers and grown in a common greenhouse of 21 +/- 1 degrees C and DLI of approximate to 12 mol.m(-2).d(-1) to identify any residual effects on subsequent growth and development during the finish stage. As DLI during propagation increased, time to first open flower decreased for Angelonia, Nemesia, Osteospermum, and Verbena. For example, time to flower for Angelonia and Osteospermum was hastened by 23 and 19 days, respectively, as DLI during propagation increased from 1.2 to 12.3 mol.m(-2).d(-1). Our research can be used to predict growth and flowering under varying propagation DLIs for the cultivars of Angelonia, Nemesia, Osteospermum, and Verbena in the study.</t>
  </si>
  <si>
    <t>Hyde, D; Qari, S; Hopkin, RS; Bowler, K</t>
  </si>
  <si>
    <t>Thermal acclimation, heat shock and photoperiod: Do these factors interplay in the adaptive responses of crab neuromuscular systems to temperature?</t>
  </si>
  <si>
    <t>Evidence is reviewed demonstrating that the adaptive responses to temperature made by the walking leg neuromuscular system of crabs (Carcinus maenas) are in response to local temperature and not in response to hierarchical influences by the CNS and hormonal systems. Evidence is presented showing that the laboratory acclimation responses in muscle membrane resting potential (RP) do not predict the responses in seasonal acclimatized crabs, suggesting that additional environmental factors may have a role. No consistent effect of either short or long day photoperiod was found on muscle membrane RP in 8 or 22 degrees C acclimated crabs. However, short day data for RP were more hyperpolarised than those from long day particularly at temperatures above 17 degrees C. In 8 degrees C acclimated crabs short day exposure resulted in consistently higher EJP amplitudes than following long day exposure. In 22 degrees C acclimated crabs day length had a less marked effect, but short day appeared to alter the pattern of response to temperature towards that for 8 degrees C acclimated crabs. Photoperiod was shown to have an effect on muscle tension, particularly in 8 degrees C acclimated crabs. Long day as compared to short day exposure resulted in a higher force generated at temperatures below about 17 degrees C with a marked temperature dependency. In 22 degrees C acclimated crabs the difference between short and long day exposure was less marked but in this case the force generated was consistently greater following short day exposure. Thus photoperiodic effects may play a role in acclimatization. Heat shock (HS) increased CTMax of 8 degrees C acclimated Carcinus from 33.04 +/- 0.2 to 34.17 +/- 0.52 degrees C. Following heat shock closer muscle RP was more hyperpolarised but the temperature dependency of RP was unaltered from non-heat shocked controls, furthermore HS increased the temperature at which RP failed from 25.21 +/- 0.71 to 34.17 +/- 0.52 degrees C. The effect of HS on EJP amplitude was complex, at low temperatures it lowered EJP amplitude but at higher temperatures the amplitude was increased. HS also significantly raised the temperature at which EJP failed from 23.39 +/- 0.73 to 27.43 +/- 1.16 degrees C. Force generated by the closer muscle was dependent on acclimation temperature. Short day photoperiod increased force generation particularly in cold acclimated crabs. HS reduced force generation over the temperature range measured. (C) 2012 Elsevier Ltd. All rights reserved.</t>
  </si>
  <si>
    <t>10.1016/j.jtherbio.2011.12.007</t>
  </si>
  <si>
    <t>Idaszkin, YL; Bortolus, A</t>
  </si>
  <si>
    <t>Does low temperature prevent Spartina alterniflora from expanding toward the austral-most salt marshes?</t>
  </si>
  <si>
    <t>Along the Atlantic coast of South America, the northern salt marshes (lower than 43A degrees S) are dominated by Spartina species while the southern salt marshes (greater than 43A degrees S) are dominated by Sarcocornia perennis. The most abundant Spartina species are Spartina densiflora which is present in most coastal marshes, and Spartina alterniflora that was never recorded above the similar to 42A degrees 25'S. It is not clear why S. alterniflora has not succeeded in the southern marshes, in which the low marsh zone remains as an extensive bared mud flat. We address the hypothesis that the absence of S. alterniflora in the south is driven by the cold temperatures inversely related with increasing latitudes along the East coast of Patagonia. To evaluate this hypothesis, we carried out an experiment in which we manipulated the temperature in combination with frost formation and photoperiod. We found that cold temperature produced a negative effect on S. alterniflora, and this effect seems accentuated by the frost but not by the reduction in the photoperiod. Our results support the hypothesis that the absence of S. alterniflora in the southernmost salt marshes of Patagonia is a consequence of the frost as an outcome of the co-occurrence of low temperature and high humidity. The importance of our results are discussed in the context of the global warming and how Spartina species enlarge their distributional range toward higher latitudes.</t>
  </si>
  <si>
    <t>10.1007/s11258-010-9844-4</t>
  </si>
  <si>
    <t>Ikegami, K; Liao, XH; Hoshino, Y; Ono, H; Ota, W; Ito, Y; Nishiwaki-Ohkawa, T; Sato, C; Kitajima, K; Iigo, M; Shigeyoshi, Y; Yamada, M; Murata, Y; Refetoff, S; Yoshimura, T</t>
  </si>
  <si>
    <t>Tissue-Specific Posttranslational Modification Allows Functional Targeting of Thyrotropin</t>
  </si>
  <si>
    <t>CELL REPORTS</t>
  </si>
  <si>
    <t>Thyroid-stimulating hormone (TSH; thyrotropin) is a glycoprotein secreted from the pituitary gland. Pars distalis-derived TSH (PD-TSH) stimulates the thyroid gland to produce thyroid hormones (THs), whereas pars tuberalis-derived TSH (PT-TSH) actsonthe hypothalamus to regulate seasonal physiology and behavior. However, it had not been clear how these two TSHs avoid functional crosstalk. Here, we show that this regulation ismediated by tissue-specific glycosylation. Although PT-TSH is released into the circulation, it does not stimulate the thyroid gland. PD-TSH is known to have sulfated biantennary N-glycans, and sulfated TSH is rapidly metabolized in the liver. In contrast, PT-TSH has sialylated multibranched N-glycans; in the circulation, it forms the macro-TSH complex with immunoglobulin or albumin, resulting in the loss of its bioactivity. Glycosylation is fundamental to a wide range of biological processes. This report demonstrates its involvement in preventing functional crosstalk of signaling molecules in the body.</t>
  </si>
  <si>
    <t>10.1016/j.celrep.2014.10.006</t>
  </si>
  <si>
    <t>Ikten, C; Skoda, SR; Hunt, TE; Molina-Ochoa, J; Foster, JE</t>
  </si>
  <si>
    <t>Genetic Variation and Inheritance of Diapause Induction in Two Distinct Voltine Ecotypes of Ostrinia nubilalis (Lepidoptera: Crambidae)</t>
  </si>
  <si>
    <t>European corn borer, Ostrinia nubilalis (Hubner) (Lepidoptera: Crambidae), displays a larval diapause in response to short photoperiods and is adapted to a variety of local conditions throughout North America. Hence, the effective photoperiod inducing larval diapause will differ among geographic ecotypes. This study considers the inheritance of photoperiodic larval diapause induction by hybridization and backcrossing two latitudinally distinct ecotypes of the European corn borer collected between 41 degrees N, 96 degrees W and 48 degrees N, 96 degrees W and under a range of photoperiods representative of their respective locations: from 14:10 to 16:8 (L:D) h. The ecotype adapted to a bivoltine habitat (southeastern Nebraska) exhibited a shorter critical photoperiod (1480 h) than the ecotype (1533 h), originating from a univoltine habitat (northwestern Minnesota). Reciprocal F(1) crosses exhibited intermediate values with indication of sex-linked inheritance. In addition, the male parent had significantly more influence on diapause incidence of subsequent progeny than the female. The F(2) and backcross progeny further supported the supposition that diapause response is a sex-linked inheritance. The minimum number of genes estimates, and the response from backcross progeny, suggest that diapause response of European corn borer larva may be controlled by only a few loci. The overall results indicated that both ecotypes had adopted unique diapause responses, which ultimately lead to seasonal synchrony in their ecosystems.</t>
  </si>
  <si>
    <t>10.1603/AN09149</t>
  </si>
  <si>
    <t>ILLERA, JC; SILVAN, G; LORENZO, P; PORTELA, A; ILLERA, MJ; ILLERA, M</t>
  </si>
  <si>
    <t>PHOTOPERIODIC VARIATIONS ON SOME HEMATOCHEMICAL PARAMETERS IN RABBITS</t>
  </si>
  <si>
    <t>REVISTA ESPANOLA DE FISIOLOGIA</t>
  </si>
  <si>
    <t>Biochemical blood parameters generally show fluctuations during the day. The aim of this study is to determine the variations of the following parameters: hemoglobine, glucose, triglycerides, ASAT, ALAT, urea and creatinine in New Zealand white (NZW) rabbits, kept under five different circadian rhytms (12/12, 14/10, 10/14, 16/8, 8/16, light/dark). These parameters were analyzed by using a reflection photometer (Reflotron). Most results are found within the physiological range for this species but there are significant differences among cycles. These findings could be explained by the dependence of the biochemical blood parameters on the light/dark cycle. It can be concluded that the most useful cycle to find fewer variations of the biochemical blood parameters in NZW rabbit is 12/12 light/dark cycle.</t>
  </si>
  <si>
    <t>Imai, C</t>
  </si>
  <si>
    <t>Photoperiodic induction and termination of summer diapause in adult Epilachna admirabilis (Coleoptera : Coccinellidae) from a warm temperate region</t>
  </si>
  <si>
    <t>In warm temperate and subtropical regions an adult summer diapause regulates the timing of oviposition. Epilachna admirabilis is a univoltine phytophagous lady beetle ranging from south to north Japan, Taiwan, China and Myanmar. In Japan the species hibernates in the full-grown larval stage. In cool temperate Sapporo (43degrees04'N) the adults never enter summer diapause but pass a second winter in diapause. This study revealed that in Kyoto (35degrees01'N), the adults had a summer diapause induced by an intermediate photoperiodic response; they had a critical photoperiod of approximately 14.5 h light per day. All females entered reproductive diapause under a long photoperiod of 16L (light) : 8D (dark) and 6.7% of them did so under shorter photoperiods of 13L : 11D and 12L : 12D. However, diapause incidence was 40% at 8L : 16D, suggesting the existence of a second critical photoperiod at a photophase slightly less than 8 h. At photophases of 12-15 h, non-diapausing females laid eggs on average between 27.1 to 39.0 days after emergence. Photoperiod reversibly regulated the induction, maintenance and termination of the adult diapause. Temperatures of 20-30degreesC did not affect the incidence and termination of diapause at 16L : 8D. Adult winter diapause at the higher latitude Sapporo might have originated from adult summer diapause at middle latitude regions such as Kyoto. Selection at increasing latitudes would have forced northerly populations of the species to lose the adult summer diapause in the range of natural day-lengths. Subsequent selection pressure should have favored adults that avoided futile oviposition in late summer or autumn, survived cold winters in diapause and commenced an additional oviposition in the second summer. Thus, a latitudinal difference in photoperiodic responses might have developed.</t>
  </si>
  <si>
    <t>10.14411/eje.2004.074</t>
  </si>
  <si>
    <t>Imbesi, M; Arslan, AD; Yildiz, S; Sharma, R; Gavin, D; Tun, N; Manev, H; Uz, T</t>
  </si>
  <si>
    <t>The melatonin receptor MT1 is required for the differential regulatory actions of melatonin on neuronal 'clock' gene expression in striatal neurons in vitro</t>
  </si>
  <si>
    <t>Through inhibitory G protein-coupled melatonin receptors, melatonin regulates intracellular signaling systems and also the transcriptional activity of certain genes. Clock genes are proposed as regulatory factors in forming dopamine-related behaviors and mood and melatonin has the ability to regulate these processes. Melatonin-mediated changes in clock gene expression have been reported in brain regions, including the striatum, that are crucial for the development of dopaminergic behaviors and mood. However, it is not known whether melatonin receptors present in striatum mediate these effects. Therefore, we investigated the role of the melatonin/melatonin receptor system on clock gene expression using a model of primary neuronal cultures prepared from striatum. We found that melatonin at the receptor affinity range (i.e., nm) affects the expression of the clock genes mPer1, mClock, mBmal1 and mNPAS2 (neuronal PAS domain protein 2) differentially in a pertussis toxin-sensitive manner: a decrease in Per1 and Clock, an increase in NPAS2 and no change in Bmal1 expression. Furthermore, mutating MT1 melatonin receptor (i.e., MT1 knockouts, MT1(-/-)) reversed melatonin-induced changes, indicating the involvement of MT1 receptor in the regulatory action of melatonin on neuronal clock gene expression. Therefore, by controlling clock gene expression we propose melatonin receptors (i.e., MT1) as novel therapeutic targets for the pathobiologies of dopamine-related behaviors and mood.</t>
  </si>
  <si>
    <t>10.1111/j.1600-079X.2008.00634.x</t>
  </si>
  <si>
    <t>Imsland, AK; Jonassen, TM</t>
  </si>
  <si>
    <t>Regulation of growth in turbot (Scophthalmus maximus Rafinesque) and Atlantic halibut (Hippoglossus hippoglossus L.): aspects of environment x genotype interactions</t>
  </si>
  <si>
    <t>REVIEWS IN FISH BIOLOGY AND FISHERIES</t>
  </si>
  <si>
    <t>This review is aimed at elucidating the mechanisms that regulate growth in cultured juvenile Atlantic halibut (Hippoglossus hippoglossus) and turbot (Scophthalmus maximus) by evaluating the significance of environmental factors (temperature, photoperiod) and the interactions between them. In addition, we examine growth properties in three populations of juvenile halibut and turbot in order to elucidate any geographical differences in growth and growth efficiency in these species. Both temperature and photoperiod have a significant and persistent effect on growth rate in both species. Temperature tolerance, demonstrated by a wide temperature range supporting maximal growth, increased with size. Fish subjected to continuous light exhibited faster growth than those experiencing a natural photoperiod or a constant short day. Moreover, when the photoperiod increased naturally with day-length or when fish were abruptly switched from being reared on short-day conditions to continuous light, a subsequent increase in growth rate was observed. This growth enhancing effect of extended photoperiods was more apparent in a short time scale in Atlantic halibut than in turbot, but both species show significant long-term effects of extended photoperiods. Enhanced growth in fish in continuous light was partly explained by higher growth efficiency. In both species, there was a significant interaction between temperature and photoperiod, suggesting that the growth-enhancing effect of continuous light is relatively stronger at lower temperatures. Growth rate in both species was also significantly influenced by the interaction of temperature and fish size, as the optimal temperature for growth decreased rapidly with increasing fish size. Differences in growth, food intake, food conversion efficiency, metabolism, ammonia excretion and RNA/DNA ratios in white muscle were observed between different strains of halibut and turbot, with the best growth properties being observed in the northern populations. These findings on halibut and turbot partly support the theory of countergradient variation in growth, suggesting that populations from high latitudes have higher growth capacity than populations from low latitudes.</t>
  </si>
  <si>
    <t>10.1023/A:1014240430779</t>
  </si>
  <si>
    <t>Ingolfsson, A; Olafsson, OP; Morritt, D</t>
  </si>
  <si>
    <t>Reproduction and life-cycle of the beachflea (Orchestia gammarellus (Pallas) (Crustacea : Amphipoda) at thermal and non-thermal sites in the intertidal of Iceland: how important is temperature?</t>
  </si>
  <si>
    <t>The littoral fringe beachflea Orchestia gammarellus (Pallas) is a seasonal breeder over much of its range. Previous studies indicated that temperature was the most important factor initiating breeding while photoperiod appeared inconsequential. We tested the effect of temperature by comparing two populations at non-thermal sites with two populations at thermal sites in Iceland. At the non-thermal sites the species is probably close to its lower temperature tolerance limits, while potentially able to choose optimal temperatures at all times of the year at the thermal sites. The species was a seasonal breeder at all sites, but the breeding season started 2-3 months earlier at thermal sites. Breeding ended at about the same time at all sites. We conclude that photoperiod probably governs breeding season under constant thermal conditions, and this is also supported by observations on laboratory stocks. At the thermal sites the animals became sexually mature in a year or less, as is the case where the species has been studied at lower latitudes, while at the non-thermal sites Icelandic animals, apparently uniquely, need 2 years to become sexually mature.</t>
  </si>
  <si>
    <t>10.1007/s00227-006-0457-3</t>
  </si>
  <si>
    <t>Ingvarsson, PK; Garcia, MV; Hall, D; Luquez, V; Jansson, S</t>
  </si>
  <si>
    <t>Clinal variation in phyB2, a candidate gene for day-length-induced growth cessation and bud set, across a latitudinal gradient in European aspen (Populus tremula)</t>
  </si>
  <si>
    <t>The initiation of growth cessation and dormancy represents a Critical ecological and evolutionary tradeoff between survival and growth in most. forest trees. The Most important environmental cue regulating the initiation of dormancy is a shortening of the photoperiod and phytochrome genes have been implicated in short-day-induced bud set and growth cessation in Populus. We characterized patterns of DNA sequence variation at the putative candidate gene phyB2 in 4 populations of European aspen (Populus tremula) and scored single-nucleotide polymorphisms in an additional 12 populations collected along a latitudinal gradient in Sweden. We also measured bud set from a subset Of these trees in a growth chamber experiment. Buds set. showed significant clinal variation With latitude, explaining similar to 90% Of the population variation in bud Set. A sliding-window scan of phyB2 identified six putative regions with enhanced population differentiation and four SNPs showed significant clinal variation. The clinal variation at individual SNPs is suggestive of all adaptive response in phyB2 to local photoperiodic conditions. Three of four SNPs showing clinal variation were located in regions With excessive genetic differentiation, demonstrating that searching for regions of high genetic differentiation call be useful for identifying sites putatively involved in local adaptation.</t>
  </si>
  <si>
    <t>10.1534/genetics.105.047522</t>
  </si>
  <si>
    <t>Iqbal, M; Fayyaz, M; Shahzad, A; Ahmed, I; Ali, GM; Masood, S; Spaner, D</t>
  </si>
  <si>
    <t>EFFECT OF VERNALIZATION ON GRAIN FILL DURATION AND GRAIN WEIGHT IN SPRING WHEAT</t>
  </si>
  <si>
    <t>PAKISTAN JOURNAL OF BOTANY</t>
  </si>
  <si>
    <t>Vernalization response genes are known to contribute indirectly to grain yield by influencing flowering time, number of tillers and spikelets in sensitive wheat genotypes. There has been no report of the effect of vernalization on grain fill duration and grain weight in wheat. The objective of this study was to investigate the effect of vernalization on grain fill duration and grain weight in a set of 5 high latitude spring wheat, differing in vernalization response, and their 10 F(1) hybrids obtained from a one-way diallel cross. The 15 genotypes were grown with and without 42d-vernalization treatment. Vernalization altered grain fill duration and grain weight in both sensitive and in-sensitive genotypes and no clear pattern was observed in terms of the vernalization responsiveness of the genotypes. No correlation was found between grain fill duration and grain weight in vernalized and non-vernalized treatment, indicating that the increase in grain fill duration of some of the genotypes with vernalization did not have an effect on grain weight. In order to harvest the full yield potential, vernalization sensitive genotypes may be grown in those eco-regions of high northern latitudes where growing season is relatively long and where temperatures are usually above the vernalization range.</t>
  </si>
  <si>
    <t>Iqbal, M; Navabi, A; Salmon, DF; Yang, RC; Murdoch, BM; Moore, SS; Spaner, D</t>
  </si>
  <si>
    <t>Genetic analysis of flowering and maturity time in high latitude spring wheat - Genetic analysis of earliness in spring wheat</t>
  </si>
  <si>
    <t>Due to the short growing season in the high northern latitudes, the development of early maturing spring wheat (Triticum aestivum L.) cultivars is important to avoid frost damage which can lower production and quality. We investigated earliness of flowering and maturity, and some associated agronomic traits, using a set of randomly selected high northern latitude adapted spring wheat cultivars (differing in maturity) and their F-1 and F-2 crosses made in a one-way diallel mating design. The parents, and their F-1 and F-2 crosses were evaluated under field conditions over 2 years. Anthesis and maturity times were controlled by both vernalization response and earliness per se genes, mainly acting additively. Non-additive genetic effects were more important in controlling grain fill duration, grain yield and plant height. Additive x additive epistatic effects were detected for all traits studied except time to anthesis. Segregation analyses of the F-2 populations for time to anthesis indicated the presence of different vernalization response genes. Molecular genetic analyses revealed the presence of Vrn-A1 and Vrn-B1 genes in the parental cultivars. Narrow-sense heritability was medium to high (60-86%) for anthesis and maturity times but low to medium (13-55%) for grain fill duration, plant height and grain yield. Selection for early flowering/maturity in early segregating generations would be expected to result in genetic improvement towards earliness in high latitude spring wheats. Incorporation of the vernalization responsive gene Vrn-B1 in combination with vernalization non-responsive gene Vrn-A1 into spring wheats would aid in the development of early maturing cultivars with high grain yield potential for the high latitude wheat growing regions of the northern hemisphere.</t>
  </si>
  <si>
    <t>10.1007/s10681-006-9289-y</t>
  </si>
  <si>
    <t>Ishibashi, N; Setoguchi, H</t>
  </si>
  <si>
    <t>Polymorphism of DNA sequences of cryptochrome genes is not associated with the photoperiodic flowering of wild soybean along a latitudinal cline</t>
  </si>
  <si>
    <t>JOURNAL OF PLANT RESEARCH</t>
  </si>
  <si>
    <t>Both cultivated soybean and its wild relative Glycine soja exhibit strong photoperiodic sensitivity at different latitudes. Recent studies have demonstrated that the blue light-absorbing cryptochrome gene, CRY1a, is involved in the photoperiodic flowering of soybeans. However, no sequence variation was found in the cDNA among cultivars at different latitudinal clines. In the present study, we examined whether positive selection due to polymorphisms in the cryptochrome genes of G. soja occurs. Partial DNA sequences, mainly exons, of cryptochrome genes CRY1a-1d and CRY2a-2c were analyzed for 18 accessions in the Japanese archipelago. The neutral evolutionary pattern of the polymorphisms for all cryptochrome genes except for CRY1a was summarized using Tajima's D test and low nucleotide diversity was shown for all genes. Although CRY1a did not show neutral evolution, balancing selection was recognized in the intron while not in the exon. No geographical pattern of polymorphisms was observed in the cryptochrome genes. These results reject the possibility of cryptochrome genes being involved in the photoperiodic flowering of wild soybeans along a latitudinal cline.</t>
  </si>
  <si>
    <t>10.1007/s10265-011-0470-6</t>
  </si>
  <si>
    <t>Ishihara, M</t>
  </si>
  <si>
    <t>Effect of variation in photoperiodic response on diapause induction and developmental time in the willow leaf beetle, Plagiodera versicolora</t>
  </si>
  <si>
    <t>The willow leaf beetle, Plagiodera versicolora (Coleoptera: Chrysomelidae) overwinters in adult diapause. In this study, the photoperiodic responses for diapause induction and developmental time were examined in the Ishikari (Hokkaido, Japan) population of P. versicolora. All females entered reproductive diapause under short daylength (L10:D14), but 31.7% of females did not enter diapause under long daylength (L16:D8). The developmental time from oviposition to adult emergence was significantly longer at L10:D14 than that at L16:D8. Norm of reaction curves illustrated variation among families in the photoperiodic responses for diapause induction and for developmental time. ANOVA indicated significant family x photoperiod interactions in the developmental time. At L16:D8, developmental time was positively correlated with the incidence of diapause in females. This means that a female having a longer developmental time tends to have a longer critical photoperiod. Such variation may be maintained by differences in selection pressures on the growth rate and the critical photoperiod for diapause induction between univoltine and bivoltine genotypes because Ishikari is located in a transitional area between populations with univoltine and bivoltine life cycles.</t>
  </si>
  <si>
    <t>10.1046/j.1570-7458.2000.00675.x</t>
  </si>
  <si>
    <t>Ishihara, M; Shimada, M</t>
  </si>
  <si>
    <t>Geographical variation in photoperiodic response for diapause induction between univoltine and multivoltine populations of Kytorhinus sharpianus (Coleoptera : Bruchidae)</t>
  </si>
  <si>
    <t>The northern Aomori (univoltine) and southern Mitsuma (multivoltine) populations of the bruchid beetle, Kytorhinus sharpianus (Bridwell), were reciprocally transplanted. The incidence of diapause was significantly different between the northern (88.9%) and southern populations (0%) at the southern location. The critical photoperiods for diapause induction at the late 4th instar were determined in 4 latitudinally separated populations at 24 degrees C. The critical photoperiod increased from 14.5:9.5 to 15.2:8.8 (L:D) h toward the north. The difference in the incidence of diapause between the Aomori and Mitsuma populations at the southern location can be explained by the difference in the critical photoperiod. However, the photoperiodic response curve in the northern univoltine population (Aomori) was shallower than that in the southern multivoltine populations (Obanazawa, Kujiranami, and Mitsuma). In addition, the variation in the photoperiodic response within the univoltine Aomori population was larger than within the multivoltine Mitsuma population. These large differences in the photoperiodic response curve and its variation may be explained by a large change in natural selection of the critical photoperiod between the univoltine and multivoltine populations.</t>
  </si>
  <si>
    <t>10.1093/ee/28.2.195</t>
  </si>
  <si>
    <t>Ito, K; Nakata, T</t>
  </si>
  <si>
    <t>Geographical variation of photoperiodic response in the females of a predatory bug, Orius sauteri (Poppius) (Heteroptera : Anthocoridae) from northern Japan</t>
  </si>
  <si>
    <t>The critical photoperiod for short-day induced diapause was examined in eight different populations of Orius sauteri collected from northern Japan (36.0 degrees N-45.4 degrees N). Five out of six populations from Hokkaido had steep long-day type photoperiodic responses, i.e., almost all females grown under 14L-10D or shorter photoregime entered reproductive diapause and as little as a 1 h transition of photoperiod around the critical photoperiod drastically changed the diapause response. The curves of the photoperiodic response were relatively gentle in the most southern population of the Hokkaido and two northern Honshu populations. In particular, some females of the Tsukuba population (36.0 degrees N) even laid eggs under such short daylengths as 11L-13D or 12L-12D. The critical photoperiod was longer in the populations from higher latitudes and shorter in those from lower latitudes, i.e., a clinal relationship was observed. The benefit of introduction of the southern populations to Hokkaido was discussed from the viewpoint of diapause. The advantages of the use of non-diapause strains selected from southern populations such as the Tsukuba population were also considered.</t>
  </si>
  <si>
    <t>10.1303/aez.2000.101</t>
  </si>
  <si>
    <t>ITO, K; NOOR, NM</t>
  </si>
  <si>
    <t>REPRODUCTIVE DIAPAUSE AND QUIESCENCE IN A TROPICAL RICE BUG, LEPTOCORISA-ORATORIUS</t>
  </si>
  <si>
    <t>Experiments were carried out to analyze the effects of food supply and photoperiod on the induction of dormancy in Leptocorisa oratorius Fabricius (Heteroptera:Alydidae) adults in Alor Setar (latitude 6.1-degrees-N), West Malaysia. When the adults were deprived of food, they ceased oviposition, became tolerant to starvation, and their oxygen consumption rate decreased, but they did not accumulate lipid. Their oxygen consumption rate again increased when they were allowed to resume feeding. Therefore, food limitation induced quiescence in the adult. On the other hand, diapause was induced by short daylength (critical photoperiod was 12L:12D), leading to immature ovaries, hypertrophied fat bodies, lipid accumulation and low oxygen consumption rate even when food was available. However, in the study area most of the bugs probably did not enter diapause at any time of the year, because the shortest outdoor daylength including civil twilight was longer than the critical daylength for diapause induction.</t>
  </si>
  <si>
    <t>10.1111/j.1570-7458.1993.tb01690.x</t>
  </si>
  <si>
    <t>Ivandic, V; Hackett, CA; Nevo, E; Keith, R; Thomas, WTB; Forster, BP</t>
  </si>
  <si>
    <t>Analysis of simple sequence repeats (SSRs) in wild barley from the Fertile Crescent: associations with ecology, geography and flowering time</t>
  </si>
  <si>
    <t>PLANT MOLECULAR BIOLOGY</t>
  </si>
  <si>
    <t>Wild barley, Hordeum spontaneum C. Koch, is the progenitor of cultivated barley, Hordeum vulgare. The centre of diversity is in the Fertile Crescent of the Near East, where wild barley grows in a wide range of conditions (temperature, water availability, day length, etc.). The genetic diversity of 39 wild barley genotypes collected from Israel, Turkey and Iran was studied with 33 SSRs of known map location. Analysis of molecular variance (AMOVA) was performed to partition the genetic variation present within from the variation between the three countries of origin. Using classification tree analysis, two (or three) specific SSRs were identified which could correctly classify most of the wild barley genotypes according to country of origin. Associations of SSR variation with flowering time and adaptation to site-of-origin ecology and geography were investigated by two contrasting statistical approaches, linear regression based on SSR length variation and linear regression based on SSR allele class differences. A number of SSRs were significantly associated with flowering time under four different growing regimes (short days, long days, unvernalised and vernalised). Most of the associations observed could be accounted for by close linkage of the SSR loci to earliness per se genes. No associations were found with photoperiodic and vernalisation response genes known to control flowering in cultivated barley suggesting that different genetic factors may be active in wild barley. Novel genomic regions controlling flowering time in wild barley were detected on chromosomes 1HS, 2HL, 3HS and 4HS. Associations of SSRs with site-of-origin ecological and geographic data were found primarily in genomic regions determining plant development. This study shows that the analyses of SSR variation by allele class and repeat length are complementary, and that some SSRs are not necessarily selectively neutral.</t>
  </si>
  <si>
    <t>10.1023/A:1014875800036</t>
  </si>
  <si>
    <t>Izawa, T</t>
  </si>
  <si>
    <t>Adaptation of flowering-time by natural and artificial selection in Arabidopsis and rice</t>
  </si>
  <si>
    <t>The adaptation of plants to natural environments depends on the adaptation of flowering-time control at the appropriate season to set seeds. Possible molecular mechanisms underlying this adaptation have recently been revealed. In Arabidopsis thaliana, a model long-day plant, control of. oral transition by vernalization and long-day. oral promotion pathways is a key regulator in adaptation to different regions. A floral repressor termed FLC and a floral promoter termed CONSTANS (CO), which control FT, a florigen gene, are key transcriptional regulators of these pathways. Recent analyses of haplotypes in accessions of A. thaliana revealed that FLC regulation by an activator termed FRIGIDA (FRI) had been a target for natural selection. By contrast, in rice (Oryza sativa), a model shortday plant, two independent floral pathways - Heading date 1 (Hd1, a CO orthologue)-dependent and Early heading date 1 (Ehd1)-dependent pathways - control Hd3a (an FT orthologue) and flowering time. Interestingly, there is an antagonistic action between Hd1 and Ehd1 in the control of flowering time under long-day conditions, because Hd1 represses floral transition whereas Ehd1 promotes it. A wild rice species, Oryza rufipogon, has common ancestry with cultivated rice and grows wild in the tropics, yet cultivated rice is grown even in the cold regions of northern latitudes. During domestication, the adaptation of O. sativa to northern regions by artificial selection may have become possible through interactions of the two pathways. These suggest that the domestication process of rice will provide novel insights into the adaptation of plants in evolution.</t>
  </si>
  <si>
    <t>10.1093/jxb/erm159</t>
  </si>
  <si>
    <t>Jaakola, L; Hohtola, A</t>
  </si>
  <si>
    <t>Effect of latitude on flavonoid biosynthesis in plants</t>
  </si>
  <si>
    <t>The growth conditions in different latitudes vary markedly with season, day length, light quality and temperature. Many plant species have adapted well to the distinct environments through different strategies, one of which is the production of additional secondary metabolites. Flavonoids are a widely spread group of plant secondary metabolites that are involved in many crucial functions of plants. Our understanding of the biosynthesis, occurrence and function of flavonoids has increased rapidly in recent decades. Numerous studies have been published on the influence of environmental factors on the biosynthesis of flavonoids. However, extensive long-term studies that examine the effect of the characteristics of northern climates on flavonoid biosynthesis are still scarce. This review focuses on the current knowledge about the effect of light intensity, photoperiod and temperature on the gene-environment interaction related to flavonoid biosynthesis in plants.</t>
  </si>
  <si>
    <t>10.1111/j.1365-3040.2010.02154.x</t>
  </si>
  <si>
    <t>Jacobs, DF; Davis, AS; Wilson, BC; Dumroese, RK; Goodman, RC; Salifu, KF</t>
  </si>
  <si>
    <t>Short-day treatment alters Douglas-fir seedling dehardening and transplant root proliferation at varying rhizosphere temperatures</t>
  </si>
  <si>
    <t>We tested effects of shortened day length during nursery Culture on Douglas-fir (Pseudotsuga menziesii var. menziesii (Mirb.) Franco) seedling development at dormancy release. Seedlings from a 42 degrees N source were grown either under ambient photoperiods (long-day (LD)) or with a 28 day period of 9 h light: 15 h dark photoperiods (short-day (SD)). Seedlings were periodically removed from freezer storage from January to May. Sensitivity of plant tissues to cold temperatures was investigated via electrolyte leakage Lit nine test temperatures ranging from 2 to -40 degrees C. New root growth was assessed with rhizosphere temperatures of 10, 15, 20, and 25 degrees C. From 2 to - 13 degrees C, there was no difference between treatments in cold hardiness. However, at or below - 18 degrees C, LD seedlings exhibited higher indices of damage than SD seedlings. The LT50 (temperature at which 50% cell electrolyte leakage Occurred) was consistently lower for SD than LD seedlings. Rhizosphere temperature differentially influenced new root proliferation: LD seedlings had greater new root production than SD seedlings Lit 20 degrees C, whereas the opposite response was detected at 10 degrees C. Our results confirm photoperiod sensitivity of Douglas-fir Sources from relatively low (i.e., &lt;45 degrees N) latitudes. Increased spring cold hardiness and Greater rooting at lower rhizosphere temperatures may improve field performance potential of SD-treated seedlings.</t>
  </si>
  <si>
    <t>10.1139/X08-020</t>
  </si>
  <si>
    <t>Jacquet, JM</t>
  </si>
  <si>
    <t>Photorefractory period of the Muscovy duck (Cairina moschata): Endocrine and neuroendocrine responses to day length after a full reproductive cycle</t>
  </si>
  <si>
    <t>BRITISH POULTRY SCIENCE</t>
  </si>
  <si>
    <t>1. The Muscovy duck, of equatorial origin, is photosensitive and its sexual maturation can be advanced by long days. The aim of this study was to investigate the photorefractory nature of the seasonal sexual rest in this species. 2. Sixty males were allocated to three groups of 20 birds each after completion of one full reproductive cycle in long days (16L:8D). Group A was transferred to longer days (20L:4D). Group B remained in 16L:8D. Group C was transferred to short days (6L: 18D) for 9 weeks and then returned to 16L:8D. 3. Group B spontaneously redeveloped their testes and recrudescence, indicated by increased plasma concentrations of luteinising hormone and testosterone, started between the 4th and 10th week after total regression. Longer days (in group A) accelerated recrudescence. Shorter days (in group C) delayed it, but the return to long days restored reproductive function. 4. In group C, the transfer to short days increased the hypothalamic content of luteinising hormone-releasing hormone (LHRH) and secretion of the neuropeptide in vitro. The pituitary sensitivity to LHRH was increased in that group after the return to long days. 5. These effects show that the birds were photosensitive when daylength was changed 8 weeks after the completion of regression, and that short days were not necessary for the birds to regain photosensitivity. 6. The shortness of the regressed period and the spontaneous recrudescence in long days are more typical of equatorial birds than temperate zone species, which are more dependent on photoperiodic changes. The Muscovy duck probably retains features of its wild ancestor, which, living in equatorial latitudes, was more subject to non-photic synchronisers.</t>
  </si>
  <si>
    <t>10.1080/00071669708417971</t>
  </si>
  <si>
    <t>Jamboonsri, W; Phillips, TD; Geneve, RL; Cahill, JP; Hildebrand, DF</t>
  </si>
  <si>
    <t>Extending the range of an ancient crop, Salvia hispanica L.-a new omega 3 source</t>
  </si>
  <si>
    <t>Chia, Salvia hispanica L., was well developed into a cultivated crop and an important component of Mesoamerican cultures and nutrition. Early Mesoamerican breeders produced lines with well developed agronomic characteristics including good, uniform seed yield and retention. Seed retention in particular is disadvantageous for survival in the wild. Maize, beans and squash were developed into important crops concomitant with chia in Mesoamerica but unlike these other crops lack of photoperiodic variability in floral induction limited the spread of chia cultivation into North America. There has been renewed interest in chia as an excellent source of omega 3 fatty acids and dietary fiber for healthy diets. Such highly unsaturated oils also are useful starting materials for many renewable chemicals. Further we find chia grows very well in Midwestern and Eastern USA but flowers too late in the season for seeds to mature before killing frosts. We set out to develop the genetic diversity in floral induction to provide germplasm for production in the US and other temperate areas of the world. We demonstrate that new early flowering lines are able to flower under a photoperiod of 15 h under greenhouse conditions. In field conditions, some selected new lines flowered at a photoperiod of 14 h and 41 min during the 2009 growing season in Kentucky and can produce seeds in a range of environments in temperate areas.</t>
  </si>
  <si>
    <t>10.1007/s10722-011-9673-x</t>
  </si>
  <si>
    <t>James, AT; Lawn, RJ</t>
  </si>
  <si>
    <t>Application of physiological understanding in soybean improvement. II. Broadening phenological adaptation across regions and sowing dates</t>
  </si>
  <si>
    <t>This paper describes the implementation of a strategy to develop high-yielding soybean cultivars with wider adaptation across latitudes and sowing dates using the 'long juvenile' (LJ) trait to 'convert' elite temperate cultivars to subtropical and tropical adaptation. In an initial proof-of-concept evaluation, temperate semi-dwarf cultivars from Ohio in the Mid-West of the USA(40 degrees N) were converted into genotypes adapted to the subtropics of southern Queensland (25 28 degrees S), of which cv. Melrose was the first to be released for commercial production. The effect of the LJ trait was to delay flowering of the new genotypes by 10-14 days depending on temperature, while retaining the high yield potential and lodging resistance of the temperate varieties. The temperate cultivars were insensitive to photoperiod in the subtropics, and this attribute was largely retained in cv. Melrose. The LJ trait was also used to convert temperate culinary soybean varieties from eastern Asia to subtropical-tropical adaptation, although susceptibility to disease required the simultaneous introgression of resistance genes from additional sources. Several elite LJ oilseed and culinary varieties with broad adaptation in eastern Australia have since been developed. Like Melrose, these varieties are earlier maturing (110-125 days duration) than traditional, full-season cultivars (120-140 days depending on sowing date), less sensitive to photoperiod, and require higher plant populations than full-season varieties for maximum yield. However, they can be grown over a wider range of latitudes and sowing dates than full-season varieties. Similarly, the LJ trait was used to delay flowering of very early flowering, photoperiod-insensitive soybean varieties used in Asian farming systems, increasing yield potential without changing photoperiod insensitivity. The broadening of varietal adaptation over latitudes and sowing dates has allowed public soybean breeding resources to be rationalised, with one national Australian program replacing four previous, regionally focused programs. The research provides a tangible example of how physiological understanding of genotype x environment interaction contributed to soybean improvement in eastern Australia.</t>
  </si>
  <si>
    <t>10.1071/CP10290</t>
  </si>
  <si>
    <t>James, PJ; Heath, PL; Green, K; Wright, J</t>
  </si>
  <si>
    <t>The effect of elevated temperature on roe enhancement of Evechinus chloroticus collected from two latitudes</t>
  </si>
  <si>
    <t>An experiment testing the effects of elevated temperatures on roe enhancement of sea urchins Evechinus chloroticus collected from two widely separated sites in New Zealand was conducted over a 10 week period between September and December 2007. Groups of urchins from Central and Northern Populations were held at 18 degrees C, 20 degrees C, 22 degrees C and 24 degrees C and fed ad libitum a formulated moist feed. After 10 weeks there were no significant differences in GI between urchins held at 18 degrees C (15.32 +/- 0.47) and 20 degrees C (15.02 +/- 0.45) but the Gl of urchins held at 22 degrees C were significantly lower (11.91 +/- 0.42)and those held at 24 degrees C were significantly lower again (8.69 +/- 0.33). The increase in GI from the initial GI followed the same pattern, with urchins held at 18 degrees C and 20 degrees C having a significantly greater increase than those held at 22 T, which in turn had a significantly greater increase than those held at 24 T. There was no significant difference in GI after 10 weeks between the urchins held at 24 T and urchins that remained in the wild during the experimental period. Urchin survival was also significantly lower at higher temperatures and it was lower in the Central Population compared to the Northern Population, probably because the experimental temperatures exceeded the natural temperature range of the former. There were no significant differences between the increases in GI of the urchins collected from the two populations and held at each of the different experimental temperatures. The benefits from increasing the holding temperature for roe enhancement must be weighed against the increased cost of holding urchins at the higher temperatures. Roe enhancement of E. chloroticus should be carried out at temperatures less than 22 degrees C and the higher survivorship of urchins taken from populations with higher ambient seawater temperatures, compared with those collected from populations exposed to lower ambient seawater temperatures, must also be taken into consideration. (C) 2008 Published by Elsevier B.V.</t>
  </si>
  <si>
    <t>10.1016/j.aquaculture.2008.12.009</t>
  </si>
  <si>
    <t>Jamieson, SE; Gilchrist, HG; Merkel, FR; Diamond, AW; Falk, K</t>
  </si>
  <si>
    <t>Endogenous reserve dynamics of northern common eiders wintering in Greenland</t>
  </si>
  <si>
    <t>Endogenous reserves influence both survival and reproduction of many waterfowl species, but little is known about reserve levels of most species during the nonbreeding season, particularly those wintering at high latitudes. We investigated whether age, sex, and season were related to carcass composition of northern common eiders (Somateria mollissima borealis) wintering in southwest Greenland during 1999-2002. Adults carried more lipid and protein than juveniles during all winters. Among both age classes, males and females had similar fat levels but males carried slightly more protein. There was no dramatic seasonal variation in lipid or protein content. This suggests that during the period of this study, these eiders did not experience large-scale nutritional shortfalls. As predicted, Greenlandic eiders carried more lipid reserves than eider populations wintering in more temperate environments. Contrary to prediction, there was little relation between reserve levels and photoperiod, ambient temperature, or hunting disturbance intensity. Our results suggest that both sexes are equally capable of dealing with nutritional deficits, and that juvenile birds are more prone to nutritional stress as evidenced by their consistently poorer body condition.</t>
  </si>
  <si>
    <t>10.1007/s00300-005-0093-2</t>
  </si>
  <si>
    <t>Jankowski, KS</t>
  </si>
  <si>
    <t>Is the shift in chronotype associated with an alteration in well-being?</t>
  </si>
  <si>
    <t>The study aimed to test whether a shift in chronotype (determined by mid-sleep on free days) is associated with alterations in psychological well-being and sleep parameters. One hundred and seventeen undergraduates were tested in longitudinal study with four repeated measures. Measurements were taken during spring in three-week intervals and each measurement consisted of self-reported sleep parameters on work and free days (i.e. bedtime, sleep latency, wake time, sleep onset, mid-sleep time, social jetlag), satisfaction with life, and mood (energetic arousal, tense arousal, hedonic tone). Between-subjects analyses revealed earlier chronotypes, as compared to the later ones, showing lower tense arousal, higher energetic arousal and life satisfaction, earlier bedtime, sleep onset and offset on both work and free days, longer sleep duration and shorter sleep latency on workdays, and less social jetlag. Within-subjects analyses revealed increasing photoperiod associated with a shift toward earlier chronotype, decrease in social jetlag, and shortening sleep latency. The seasonal shift toward earlier chronotype was not associated with alterations in mood or life satisfaction, but it was associated with a shift toward earlier bedtimes and longer sleep duration on workdays, decrease in sleep latency, and social jetlag. Results from the within-subjects analyses were consistent with the results of between-subjects analyses regarding sleep-wake functioning, but inconsistent regarding psychological outcomes.</t>
  </si>
  <si>
    <t>10.1080/09291016.2014.985000</t>
  </si>
  <si>
    <t>Jankowski, KS; Vollmer, C; Linke, M; Randler, C</t>
  </si>
  <si>
    <t>Differences in sun time within the same time zone affect sleep-wake and social rhythms, but not morningness preference: Findings from a Polish-German comparison study</t>
  </si>
  <si>
    <t>TIME &amp; SOCIETY</t>
  </si>
  <si>
    <t>Morningness-eveningness describes individual preferences for activity at specified times of the day. The present research aimed to test whether sun time entrains humans and whether this effect is observable in sleep-wake timing, in the timing of social rhythm and in morningness preference. Furthermore, we tested whether different reference points (activity expressed in standard time or in sun time, morningness preference scores) provide concordant results about differences in chronotype according to longitude. University students were tested in two locations (Warsaw, Poland; Heidelberg, Germany) positioned within the same time zone but differing according to longitude, thus daylight appeared earlier in the east (Warsaw) than in the west (Heidelberg). Sampling was scheduled to obtain similar photoperiods and other environmental factors in two locations. Measures consisted of times of day when various activities occurred (e. g. going to bed, waking up, going outdoors) in the seven days prior to data collection, morningness preference, and depressiveness. Varsovians and Heidelbergers did not differ in morningness preference and depressiveness, but Varsovians, compared to Heidelbergers, undertook a number of activities (e. g. wake up, get up, having breakfast, first contact with another person and going outdoors) at an earlier clock time (21-38 min earlier, depending on activity), did not differ in starting and finishing classes/work, and were later in eating lunch and dinner. However, all the activities of Varsovians (except for going outdoors) were positioned later according to sun time reference. Thus, residents from east as compared to those from the west had similar morningness preference, were more morning positioned in many aspects according to standard time, but were later according to sun time. Results indicated university students entrained to sun time to some extent, and morning activities more coupled to sun time.</t>
  </si>
  <si>
    <t>10.1177/0961463X14535911</t>
  </si>
  <si>
    <t>Jennings, CA; Zigler, SJ</t>
  </si>
  <si>
    <t>Biology and Life History of Paddlefish in North America: An Update</t>
  </si>
  <si>
    <t>PADDLEFISH MANAGEMENT, PROPAGATION, AND CONSERVATION IN THE 21ST CENTURY: BUILDING FROM 20 YEARS OF RESEARCH AND MANAGEMENT</t>
  </si>
  <si>
    <t>Paddlefish Polyodon spathula are among the largest and longest lived of the freshwater fishes (e.g., more than 2.2 m long; 72 kg; 30 years old) and can be distinguished by the presence of a large mouth and a long, paddle-shaped snout. Smooth skin, small eyes, a large, tapering operculum flap, bluish-gray to black coloration dorsally, and a deeply forked heterocercal caudal fin all serve to distinguish paddlefish from other species. Paddlefish become sexually mature and spawn at a later age than many other freshwater fishes; males mature at an earlier age than females, but maturity varies by latitude. Male paddlefish typically spawn each year, but spawning periodicity may be variable for females. Paddlefish spawn over gravel or other hard surfaces and require specific photoperiod, water temperature, and water flow for successful spawning. Paddlefish are relatively fecund (9,000-26,000 eggs per kilogram of body weight); mature eggs range from about 2.0-4.0 mm in diameter, and time from egg fertilization to hatching is directly related to water temperature. Optimum temperature for hatching is about 18 degrees C. Newly hatched larvae average about 8.5 mm total length (TL) and are passive drifters until they are about 17 mm long when the yolk sac has been absorbed and the larvae begin active feeding on zooplankton and insects. Paddlefish complete fin ray development at 145-160 mm TL; at this size, they are considered juveniles and are similar in appearance to adults. Few paddlefish reach the maximum known age; instead, the median age for most populations is 5-8 years and maximum age is 14-18 years. Paddlefish growth seems to be directly related to the length of the growing season and food abundance. Generally, paddlefish length increases rapidly for about the first 5 years. After 5 years, paddlefish weight increases rapidly and may double during this time. Paddlefish feed primarily on zooplankton but occasionally consume small insects, insect larvae, and small fish. Traditionally, paddlefish inhabited slow-moving waters of side channels and river-lakes. In regulated rivers, paddlefish congregate where current velocities are reduced. In large rivers, paddlefish tend to congregate in the deep waters, usually selecting areas with depths greater than 3 m and current velocities less than 0.5 m/s. Further, paddlefish are highly mobile and make extensive movements within a system. Most of this movement is random, but paddlefish also make extensive nonrandom movements in spring during upstream migration to spawning areas. Some aspects of paddlefish life history and biology make them highly vulnerable to human activities. High prices for paddlefish roe or flesh periodically have stimulated fishing pressure and overexploitation followed by rapid declines in some populations. Dredging, flow manipulation, and the construction of dams have altered much of the traditional paddlefish habitat. Increasing levels of recreational and commercial boat traffic may also contribute to the mortality of paddlefish. Understanding and considering paddlefish biology and ecology can contribute to scientifically sound stewardship of all paddlefish populations, whether management is for conserving healthy populations or restoring decimated stocks.</t>
  </si>
  <si>
    <t>Jensen, E; Robson, P; Norris, J; Cookson, A; Farrar, K; Donnison, I; Clifton-Brown, J</t>
  </si>
  <si>
    <t>Flowering induction in the bioenergy grass Miscanthus sacchariflorus is a quantitative short-day response, whilst delayed flowering under long days increases biomass accumulation</t>
  </si>
  <si>
    <t>Miscanthus sacchariflorus is a fast-growing C-4 perennial grass that can naturally hybridize with M. sinensis to produce interspecific hybrids, such as the sterile triploid M. giganteus. The creation of such hybrids is essential for the rapid domestication of this novel bioenergy crop. However, progress has been hindered by poor understanding of the environmental cues promoting floral transition in M. sacchariflorus, which flowers less readily than M. sinensis. The purpose of this work was to identify the flowering requirements of M. sacchariflorus genotypes in order to expedite the introduction of new germplasm optimized to different environments. Six M. sacchariflorus accessions collected from a range of latitudes were grown under controlled photoperiod and temperature conditions, and flowering, biomass, and morphological phenotypic data were captured. Results indicated that M. sacchariflorus, irrespective of origin, is a quantitative short-day plant. Flowering under static long days (15.3h daylength), compared with shorter photoperiods, was delayed by an average 61 d, with an average associated increase of 52% of above-ground biomass (DM plant(1)). Timing of floral initiation occurred between photoperiods of 14.2h and 12.1h, and accumulated temperatures of 5531157 C above a base temperature of 10 C. Miscanthus sacchariflorus flowering phenology closely resembles that of Sorghum and Saccharum, indicating potentially similar floral pathways and suggesting that determination of the underlying genetic mechanisms will be facilitated by the syntenic relationships existing between these important C-4 grasses.</t>
  </si>
  <si>
    <t>10.1093/jxb/ers346</t>
  </si>
  <si>
    <t>Jia, HC; Jiang, BJ; Wu, CX; Lu, WC; Hou, WS; Sun, S; Yan, HR; Han, TF</t>
  </si>
  <si>
    <t>Maturity Group Classification and Maturity Locus Genotyping of Early-Maturing Soybean Varieties from High-Latitude Cold Regions</t>
  </si>
  <si>
    <t>Background: With the migration of human beings, advances of agricultural sciences, evolution of planting patterns and global warming, soybeans have expanded to both tropical and high-latitude cold regions (HCRs). Unlike other regions, HCRs have much more significant and diverse photoperiods and temperature conditions over seasons or across latitudes, and HCR soybeans released there show rich diversity in maturity traits. However, HCR soybeans have not been as well classified into maturity groups (MGs) as other places. Therefore, it is necessary to identify MGs in HCRs and to genotype the maturity loci. Methods: Local varieties were collected from the northern part of Northeast China and the far-eastern region of Russia. Maturity group reference (MGR) soybeans of MGs MG000, MG00, and MG0 were used as references during field experiments. Both local varieties and MGR soybeans were planted for two years (2010-2011) in Heihe (N 50 degrees 15', E 127 degrees 27', H 168.5 m), China. The days to VE (emergence), R1 (beginning bloom) and R7 (beginning maturity) were recorded and statistically analyzed. Furthermore, some varieties were further genotyped at four molecularly-identified maturity loci E1, E2, E3 and E4. Results: The HCR varieties were classified into MG0 or even more early-maturing. In Heihe, some varieties matured much earlier than MG000, which is the most early-maturing known MG, and clustered into a separate group. We designated the group as MG0000, following the convention of MGs. HCR soybeans had relatively stable days to beginning bloom from emergence. The HCR varieties diversified into genotypes of E1, E2, E3 and E4. These loci had different effects on maturity. Conclusion: HCRs diversify early-maturing MGs of soybean. MG0000, a new MG that matures much earlier than known MGs, was developed. HCR soybean breeding should focus more on shortening post-flowering reproductive growth. E1, E2, E3, and E4 function differentially.</t>
  </si>
  <si>
    <t>10.1371/journal.pone.0094139</t>
  </si>
  <si>
    <t>Jian, B; Liu, B; Bi, YR; Hou, WS; Wu, CX; Han, TF</t>
  </si>
  <si>
    <t>Validation of internal control for gene expression study in soybean by quantitative real-time PCR</t>
  </si>
  <si>
    <t>Background: Normalizing to housekeeping gene (HKG) can make results from quantitative real-time PCR (qRT-PCR) more reliable. Recent studies have shown that no single HKG is universal for all experiments. Thus, a suitable HKG should be selected before its use. Only a few studies on HKGs have been done in plants, and none in soybean, an economically important crop. Therefore, the present study was conducted to identify suitable HKG(s) for normalization of gene expression in soybean. Results: All ten HKGs displayed a wide range of Ct values in 21 sample pools, confirming that they were variably expressed. GeNorm was used to determine the expression stability of the HGKs in seven series sets. For all the sample pools analyzed, the stability rank was ELF1B, CYP2 &gt; ACT11 &gt; TUA &gt; ELF1A &gt; UBC2 &gt; ACT2/7 &gt; TUB &gt; G6PD &gt; UBQ10. For different tissues under the same developmental stage, the rank was ELF1B, CYP2 &gt; ACT2/7 &gt; UBC2 &gt; TUA &gt; ELF1A &gt; ACT11 &gt; TUB &gt; G6PD &gt; UBQ10. For the developmental stage series, the stability rank was ACT2/7, TUA &gt; ELF1A &gt; UBC2 &gt; ELF1B &gt; TUB &gt; CYP2 &gt; ACT11 &gt; G6PD &gt; UBQ10. For photoperiodic treatments, the rank was ACT11, ELF1B &gt; CYP2 &gt; TUA &gt; ELF1A &gt; UBC2 &gt; ACT2/7 &gt; TUB &gt; G6PD &gt; UBQ10. For different times of the day, the rank was ELF1A, TUA &gt; ELF1B &gt; G6PD &gt; CYP2 &gt; ACT11 &gt; ACT2/7 &gt; TUB &gt; UBC2 &gt; UBQ10. For different cultivars and leaves on different nodes of the main stem, the ten HKGs' stability did not differ significantly Delta Ct approach and 'Stability index' were also used to analyze the expression stability in all 21 sample pools. Results from Delta Ct approach and geNorm indicated that ELF1B and CYP2 were the most stable HKGs, and UBQ10 and G6PD the most variable ones. Results from 'Stability index' analysis were different, with ACT11 and CYP2 being the most stable HKGs, and ELF1A and TUA the most variable ones. Conclusion: Our data suggests that HKGs are expressed variably in soybean. Based on the results from geNorm and Delta Ct analysis, ELF1B and CYP2 could be used as internal controls to normalize gene expression in soybean, while UBQ10 and G6PD should be avoided. To achieve accurate results, some conditions may require more than one HKG to be used for normalization.</t>
  </si>
  <si>
    <t>10.1186/1471-2199-9-59</t>
  </si>
  <si>
    <t>Jiang, BJ; Nan, HY; Gao, YF; Tang, LL; Yue, YL; Lu, SJ; Ma, LM; Cao, D; Sun, S; Wang, JL; Wu, CX; Yuan, XH; Hou, WS; Kong, FJ; Han, TF; Liu, BH</t>
  </si>
  <si>
    <t>Allelic Combinations of Soybean Maturity Loci E1, E2, E3 and E4 Result in Diversity of Maturity and Adaptation to Different Latitudes</t>
  </si>
  <si>
    <t>Soybean cultivars are extremely diverse in time to flowering and maturation as a result of various photoperiod sensitivities. The underlying molecular genetic mechanism is not fully clear, however, four maturity loci E1, E2, E3 and E4 have been molecularly identified. In this report, cultivars were selected with various photoperiod sensitivities from different ecological zones, which covered almost all maturity groups (MG) from MG 000 to MG VIII and MG X adapted from latitude N 18 degrees to N 53 degrees. They were planted in the field under natural daylength condition (ND) in Beijing, China or in pots under different photoperiod treatments. Maturity-related traits were then investigated. The four E maturity loci were genotyped at the molecular level. Our results suggested that these four E genes have different impacts on maturity and their allelic variations and combinations determine the diversification of soybean maturity and adaptation to different latitudes. The genetic mechanisms underlying photoperiod sensitivity and adaptation in wild soybean seemed unique from those in cultivated soybean. The allelic combinations and functional molecular markers for the four E loci will significantly assist molecular breeding towards high productivity.</t>
  </si>
  <si>
    <t>10.1371/journal.pone.0106042</t>
  </si>
  <si>
    <t>Johansen, TJ; Molmann, JAB; Bengtsson, GB; Schreiner, M; Velasco, P; Hykkerud, AL; Cartea, E; Lea, P; Skaret, J; Seljasen, R</t>
  </si>
  <si>
    <t>Temperature and light conditions at different latitudes affect sensory quality of broccoli florets (Brassica oleracea L. var. italica)</t>
  </si>
  <si>
    <t>JOURNAL OF THE SCIENCE OF FOOD AND AGRICULTURE</t>
  </si>
  <si>
    <t>BACKGROUND: Broccoli (Brassica oleracea L. var. italica) is a popular vegetable grown at a wide range of latitudes. Plants were grown in 2009-2011 in pots with standardized soil, irrigation and nutrient supply under natural temperature and light conditions at four locations (42-70 degrees N). A descriptive sensory analysis of broccoli florets was performed by a trained panel to examine any differences along the latitudinal gradient for 30 attributes within appearance, odour, taste/flavour and texture. RESULTS: Average results over three summer seasons in Germany, southern Norway and northern Norway showed that the northernmost location with low temperatures and long days had highest scores for bud coarseness and uniform colour, while broccoli from the German location, with high temperatures and shorter days, had highest intensity of colour hue, whiteness, bitter taste, cabbage flavour, stale flavour and watery flavour. Results from two autumn seasons at the fourth location (42 degrees N, Spain), with low temperatures and short days, tended toward results from the two northernmost locations, with an exception formost texture attributes. CONCLUSION: Results clearly demonstrate that temperature and light conditions related to latitude and season affect the sensory quality of broccoli florets. Results may be used in marketing special quality regional or seasonal products. (C) 2016 Society of Chemical Industry</t>
  </si>
  <si>
    <t>10.1002/jsfa.8196</t>
  </si>
  <si>
    <t>Johansson, F; Sniegula, S; Brodin, T</t>
  </si>
  <si>
    <t>EMERGENCE PATTERNS AND LATITUDINAL ADAPTATIONS IN DEVELOPMENT TIME OF ODONATA IN NORTH SWEDEN AND POLAND</t>
  </si>
  <si>
    <t>ODONATOLOGICA</t>
  </si>
  <si>
    <t>Using exuviae, data are presented on emergence dates of dragonflies from northern Sweden and northwestern Poland. The 17 spp. sampled in Sweden showed considerable overlap in emergence periods. In Sweden, Leucorrhinia rubicunda was the first sp. to emerge (May 31)and Sympetrum danae the last (July 19). A comparison of first dates of emergence of spp. in Sweden and Poland showed a difference between 9 and 30 days, with all Polish spp. emerging first. Compared to spring species, summer species and obligate univoltine summer species showed less difference in first date of emergence between Swedish and Polish populations. In a laboratory experiment Leucorrhinia dubia was reared from both regions from the egg to final instar larva under northern Swedish and northwestern Polish photoperiods. Swedish larvae developed faster under a northern Swedish photoperiod compared to a northwestern Polish photoperiod. However, no such difference in development was found for northwestern Polish larvae. This suggests that there are genetic differences between both populations in response to photoperiod. The results are discussed in the context of compensation of larval development of northern populations in relation to photoperiod.</t>
  </si>
  <si>
    <t>Johansson, M; Staiger, D</t>
  </si>
  <si>
    <t>SRR1 is essential to repress flowering in non-inductive conditions in Arabidopsis thaliana</t>
  </si>
  <si>
    <t>Timing of flowering is determined by environmental and developmental signals, leading to promotion or repression of key floral integrators. SENSITIVITY TO RED LIGHT REDUCED (SRR1) is a pioneer protein previously shown to be involved in regulation of the circadian clock and phytochrome B signalling in Arabidopsis thaliana. This report has examined the role of SRR1 in flowering time control. Loss-of-function srr1-1 plants flowered very early compared with the wild type under short-day conditions and had a weak flowering response to increasing daylength. Furthermore, FLOWERING LOCUS T (FT) transcript levels were elevated already in short days in srr1-1 compared with the wild type. This correlated with elevated end of day levels of CONSTANS (CO), whereas levels of CYCLING DOF FACTOR 1 (CDF1), a repressor of CO transcription, were reduced. srr1-1 gi-2 and srr1-1 co-9 double mutants showed that SRR1 can also repress flowering independently of the photoperiodic pathway. srr1-1 flowered consistently early between 16 degrees C and 27 degrees C, showing that SRR1 prevents premature flowering over a wide temperature range. SRR1 also promotes expression of the repressors TEMPRANILLO 1 (TEM1) and TEM2. Consequently their targets in the gibberellin biosynthesis pathway were elevated in srr1-1. SRR1 is thus an important focal point of both photoperiodic and photoperiod-independent regulation of flowering. By stimulating expression of the FT-binding repressors CDF1, TEM1 and TEM2, and FLC, flowering is inhibited in non-inductive conditions.</t>
  </si>
  <si>
    <t>10.1093/jxb/eru317</t>
  </si>
  <si>
    <t>Johnsen, A; Fidler, AE; Kuhn, S; Carter, KL; Hoffmann, A; Barr, IR; Biard, C; Charmantier, A; Eens, M; Korsten, P; Siitari, H; Tomiuk, J; Kempenaers, B</t>
  </si>
  <si>
    <t>Avian Clock gene polymorphism: evidence for a latitudinal cline in allele frequencies</t>
  </si>
  <si>
    <t>In comparison with most animal behaviours, circadian rhythms have a well-characterized molecular genetic basis. Detailed studies of circadian clock genes in 'model' organisms provide a foundation for interpreting the functional and evolutionary significance of polymorphic circadian clock genes found within free-living animal populations. Here, we describe allelic variation in a region of the avian Clock orthologue which encodes a functionally significant polyglutamine repeat (ClkpolyQcds), within free-living populations of two passerine birds, the migratory bluethroat (Luscinia svecica) and the predominantly nonmigratory blue tit (Cyanistes caeruleus). Multiple ClkpolyQcds alleles were found within populations of both species (bluethroat: 12 populations, 7 alleles; blue tit: 14 populations, 9 alleles). Some populations of both species were differentiated at the ClkpolyQcds locus as measured by F-ST and R-ST values. Among the blue tit, but not bluethroat populations, we found evidence of latitudinal clines in (i) mean ClkpolyQcds repeat length, and (ii) the proportions of three ClkpolyQcds genotype groupings. Parallel analyses of microsatellite allele frequencies, which are considered to reflect selectively neutral processes, indicate that interpopulation allele frequency variation at the ClkpolyQcds and microsatellite loci does not reflect the same underlying demographic processes. The possibility that the observed interpopulation ClkpolyQcds allele frequency variation is, at least in part, maintained by selection for microevolutionary adaptation to photoperiodic parameters correlated with latitude warrants further study.</t>
  </si>
  <si>
    <t>10.1111/j.1365-294X.2007.03552.x</t>
  </si>
  <si>
    <t>Johnston, JD; Ebling, FJP; Hazlerigg, DG</t>
  </si>
  <si>
    <t>Photoperiod regulates multiple gene expression in the suprachiasmatic nuclei and pars tuberalis of the Siberian hamster (Phodopus sungorus)</t>
  </si>
  <si>
    <t>EUROPEAN JOURNAL OF NEUROSCIENCE</t>
  </si>
  <si>
    <t>Photoperiod regulates the seasonal physiology of many mammals living in temperate latitudes. Photoperiodic information is decoded by the master circadian clock in the suprachiasmatic nuclei (SCN) of the hypothalamus and then transduced via pineal melatonin secretion. This neurochemical signal is interpreted by tissues expressing melatonin receptors (e.g. the pituitary pars tuberalis, PT) to drive physiological changes. In this study we analysed the photoperiodic regulation of the circadian clockwork in the SCN and PT of the Siberian hamster. Female hamsters were exposed to either long or short photoperiod for 8 weeks and sampled at 2-h intervals across the 24-h cycle. In the SCN, rhythmic expression of the clock genes Per1, Per2, Cry1, Rev-erb alpha, and the clock-controlled genes arginine vasopressin (AVP) and D-element binding protein (DBP) was modulated by photoperiod. All of these E-box-containing genes tracked dawn, with earlier peak mRNA expression in long, compared to short, photoperiod. This response occurred irrespective of the presence of additional regulatory cis-elements, suggesting photoperiodic regulation of SCN gene expression through a common E-box-related mechanism. In long photoperiod, expression of Cry1 and Per1 in the PT tracked the onset and offset of melatonin secretion, respectively. However, whereas Cry1 tracked melatonin onset in short period, Per1 expression was not detectably rhythmic. We therefore propose that, in the SCN, photoperiodic regulation of clock gene expression primarily occurs via E-boxes, whereas melatonin-driven signal transduction drives the phasing of a subset of clock genes in the PT, independently of the E-box.</t>
  </si>
  <si>
    <t>10.1111/j.1460-9568.2005.04148.x</t>
  </si>
  <si>
    <t>Jokelal, V; Trevaskis, B; Seppanen, MM</t>
  </si>
  <si>
    <t>Genetic variation in the flowering and yield formation of timothy (Phleum pratense L.) accessions after different photoperiod and vernalization treatments</t>
  </si>
  <si>
    <t>Timothy is a perennial forage grass grown commonly in Boreal regions. This study explored the effect of vernalization and photoperiod (PP) on flowering and growth characteristics and how this related to changes in expression of three flowering related genes in accessions from different geographic origin. Large variation was found in accessions in their vernalization and PP responses. In southern accessions vernalization response or requirement was not observed, the heading date remained unchanged, and plants flowered without vernalization. On the contrary, northern types had obligatory requirement for vernalization and long PP, but the tiller elongation did not require vernalization at 16-h PP. Longer vernalization or PP treatments reduced the genotypical differences in flowering. Moreover, the vernalization saturation progressed stepwise from main tiller to lateral tillers, and this process was more synchronized in southern accessions. The expression of PpVRN1 was associated with vernalization while PpVRN3 accumulated at long PP. A crucial role for PpVRN3 in the transition to flowering was supported as in southern accession the transcript accumulated in non-vernalized plants after transfer to 16-h PP, and the apices transformed to generative stage. Differences in vernalization requirements were associated with variation in expression levels of PpVRN1 and PpVRN3, with higher expression levels in southern type. Most divergent transcript accumulation of PpMADS10 was found under different vernalization conditions. These differences between accessions can be translated into agronomic traits, such as the tiller composition of canopy, which affects the forage yield. The southern types, with minimal vernalization response, have fast re-growth ability and rapidly decreasing nutritive value, whereas northern types grow slowly and have better quality. This information can be utilized in breeding for new cultivars for longer growing seasons at high latitudes.</t>
  </si>
  <si>
    <t>10.3389/fpls.2015.00465</t>
  </si>
  <si>
    <t>Jones, H; Leigh, FJ; Mackay, I; Bower, MA; Smith, LMJ; Charles, MP; Jones, G; Jones, MK; Brown, TA; Powell, W</t>
  </si>
  <si>
    <t>Population-based resequencing reveals that the flowering time adaptation of cultivated barley originated east of the fertile crescent</t>
  </si>
  <si>
    <t>Gene resequencing and association analysis present new opportunities to study the evolution of adaptive traits in crop plants. Here we apply these tools to an extensive set of barley accessions to identify a component of the molecular basis of the flowering time adaptation, a trait critical to plant survival. Using an association-based study to relate variation in flowering time to sequence-based polymorphisms in the Ppd-H1 gene, we identify a causative polymorphism (SNP48) that accounts for the observed variation in barley flowering time. This polymorphism also shows latitude-dependent geographical distribution, consistent with the expected clinal variation in phenotype with the nonresponsive form predominating in the north. Networks, genealogies, and phylogenetic trees drawn for the Ppd-H1 phenotypes reveal population structure both in wild barley and in domesticated barley landraces. The spatial distribution of these population groups indicates that phylogeographical analysis of European landraces can provide information relevant to the Neolithic spread of barley cultivation and also has implications for the origins of domesticated barley, including those with the nonresponsive ppd-H1 phenotype. Haplotypes containing the nonresponsive version of SNP48 are present in wild barley accessions, indicating that the nonresponsive phenotype of European landraces originated in wild barley. The wild accessions whose nonresponsive haplotypes are most closely similar to those of landraces are found in Iran, within a region suggested as an area for domestication of barley east of the Fertile Crescent but which has previously been thought to have contributed relatively little to the diversity of European cultivars.</t>
  </si>
  <si>
    <t>10.1093/molbev/msn167</t>
  </si>
  <si>
    <t>Jones, NT; Gilbert, B</t>
  </si>
  <si>
    <t>Changing climate cues differentially alter zooplankton dormancy dynamics across latitudes</t>
  </si>
  <si>
    <t>In seasonal climates, dormancy is a common strategy that structures biodiversity and is necessary for the persistence of many species. Climate change will likely alter dormancy dynamics in zooplankton, the basis of aquatic food webs, by altering two important hatching cues: mean temperatures during the ice-free season, and mean day length when lakes become ice free. Theory suggests that these changes could alter diversity, hatchling abundances and phenology within lakes, and that these responses may diverge across latitudes due to differences in optimal hatching cues and strategies. To examine the role of temperature and day length on hatching dynamics, we collected sediment from 25 lakes across a 1800km latitudinal gradient and exposed sediment samples to a factorial combination of two photoperiods (12 and 16h) and two temperatures (8 and 12 degrees C) representative of historical southern (short photoperiod, warm) and northern (long photoperiod, cool) lake conditions. We tested whether sensitivity to these hatching cues varies by latitudinal origin and differs among taxa. Higher temperatures advanced phenology for all taxa, and these advances were greatest for cladocerans followed by copepods and rotifers. Although phenology differed among taxa, the effect of temperature did not vary with latitude. The latitudinal origin of the egg bank influenced egg abundance and hatchling abundance and diversity, with these latter effects varying with taxa, temperature and photoperiod. Copepod hatchling abundances peaked at mid-latitudes in the high temperature and long photoperiod treatments, whereas hatchling abundances of other zooplankton were greatest at low latitudes and high temperature. The overall diversity of crustacean zooplankton (copepods and cladocerans) also reflected distinct responses of each taxa to our treatments, with the greatest diversity occurring at mid-latitudes (similar to 56 degrees N) in the shorter photoperiod treatment. Our results demonstrate that hatching cues differ for broad taxonomic groups that vary in developmental and life-history strategies. These differences are predicted to drive latitude-specific shifts in zooplankton emergence with climate change and could alter the base of aquatic food webs.</t>
  </si>
  <si>
    <t>10.1111/1365-2656.12474</t>
  </si>
  <si>
    <t>JORDAN, RG; BRADSHAW, WE</t>
  </si>
  <si>
    <t>GEOGRAPHIC VARIATION IN PHOTOPERIODIC RESPONSE OF WESTERN TREE-HOLE MOSQUITO, AEDES-SIERRENSIS</t>
  </si>
  <si>
    <t>10.1093/aesa/71.4.487</t>
  </si>
  <si>
    <t>Jorgensen, EH; Arnesen, AM</t>
  </si>
  <si>
    <t>Seasonal changes in osmotic and ionic regulation in Arctic charr, Salvelinus alpinus, from a high- and a sub-arctic anadromous population</t>
  </si>
  <si>
    <t>Seasonal changes in hypoosmoregulatory capacity were studied in hatchery-reared offspring of a high-Arctic strain of anadromous Arctic charr, Salvelinus alpinus, from Svalbard (79degreesN) and a sub-Arctic strain from Hammerfest, north Norway (70degreesN). The fish were held in freshwater under simulated, natural light conditions (Tromso, 69degreesN) and natural water temperatures, and hypoosmoregulatory capacity was determined by seawater challenge tests between February and November. An improved hypoosmoregulatory capacity was seen in both strains at the time when their wild conspecifics migrate to the sea. The time when maximum hypoosmoregulatory capacity was achieved differed significantly between the two strains, suggesting that there may be genetic differences between the two populations in how environmental cues (e.g. temperature, photoperiod) entrain the development of seawater tolerance. The development and loss of hypoosmoregulatory capacity seemed to be more rapid and abrupt in the Svalbard charr than in the Hammerfest charr. This is hypothesised to be an adaptation to the stochastic and unpredictable variations in the time when the fish are allowed to migrate in the high-Arctic, and the need to prevent migration in years when the ice break occurs very late.</t>
  </si>
  <si>
    <t>10.1023/A:1016097122119</t>
  </si>
  <si>
    <t>Jorgensen, EH; Johnsen, HK</t>
  </si>
  <si>
    <t>Rhythmic life of the Arctic charr: Adaptations to life at the edge</t>
  </si>
  <si>
    <t>MARINE GENOMICS</t>
  </si>
  <si>
    <t>High latitudes are characterized by strong seasonal changes in environmental conditions, including temperature and food availability. To cope with these changes, many high latitude species have developed circannual oscillators that enable them to anticipate and prepare for forthcoming environmental changes and synchronize seasonal events (e.g. reproduction) to environmental fluctuations. The Arctic charr (Salvelinus alpinus) is the world's northernmost freshwater fish species with a distribution largely confined within the Arctic. In the northernmost part of its distribution they have developed an anadromous life-history strategy implying annual, seaward migrations in the summer to utilize the rich feeding opportunity in the sea. Overwintering in freshwater is characterized by anorexia and energy conservation. The seaward migration in early summer is preceded by physiological and behavioral changes (smolting), by which they develop seawater tolerance (hypoosmoregulatory ability) and migratory behavior. When migrating to the sea, Arctic charr have regained a strong appetite and within 4-6 weeks in the sea they may have doubled their body weight and increased their body fat stores several-fold, in anticipation of the resources needed for reproduction in the autumn and overwintering. All these processes are regulated independently of environmental changes; captive offspring of anadromous charr kept in freshwater displays seasonal changes in seawater tolerance and strong seasonal changes in food intake and growth even when they are continuously fed in excess and held at a constant water temperature in freshwater. A correct timing of these events is crucial for their survival in the Arctic and the Arctic charr seems to possess timing mechanisms that include endogenous, circannual oscillator(s) entrainable by photoperiod. The entrainment mechanism may be linked to diel melatonin rhythms, which in this species exactly mirror overground photoperiod, even during the winter residence in lakes with thick ice and snow. Little is known, however, about how photoperiod, melatonin and putative endogenous dock(s) interact in the generation of seasonal rhythms in fish, and downstream neuroendocrine mechanisms leading to physiological changes. The anadromous Arctic charr seems ideal as a model for studying such mechanisms. (C) 2013 Elsevier B.V. All rights reserved.</t>
  </si>
  <si>
    <t>10.1016/j.margen.2013.10.005</t>
  </si>
  <si>
    <t>Joshee, N; Harris, D; Yadav, A; Yadav, AK</t>
  </si>
  <si>
    <t>Influence of explant selection and culture conditions on organogenesis and germplasm conservation in Bacopa monnieri (L.) wettst</t>
  </si>
  <si>
    <t>PROCEEDINGS OF THE INTERNATIONAL SYMPOSIUM ON MEDICINAL AND NUTRACEUTICAL PLANTS</t>
  </si>
  <si>
    <t>Investigations were conducted to optimize in vitro culture conditions for multiple shoot induction and use of nodal segments for germplasm conservation in Bacopa monnieri. Explants derived from leaf and internode tissues of the field-grown and in vitro cultured plants were cultured on the MS medium supplemented with four concentrations and combination of 6-benzylaminopurine (BAP) and 2,4-dichlorophenoxyacetic (2,4-D) plant growth regulators. Sucrose (30 g/L) and agar (7 g/L) were kept constant in all experiments. The conditions investigated for the total number of shoots produced were the number of explants from one leaf in transverse and longitudinal plane, wounding/incisions on explants, and the effect of plant growth regulators. Internode explants were used as either whole with incisions or cut into two halves longitudinally and wounded. Highest number of shoot regeneration occurred from leaf explants which were cut in half and cultured in medium containing 0.5 mg/L BAP + 0.5 mg/L 2,4-D under 16 h photoperiod. Shoot induction occurred only at the cut / wounded surfaces of explants. Furthermore, the optimum shoot regeneration from internode explants also occurred at 0.5 mg/L BAP + 0.5 mg/L 2,4-D, but when the internode explants were kept intact and wounded followed by culturing under 16 h light. Preliminary studies suggest that nodal explants can be used for germplasm conservation/transportation purpose by encapsulating them in sodium alginate.</t>
  </si>
  <si>
    <t>10.17660/ActaHortic.2007.756.13</t>
  </si>
  <si>
    <t>Jung, JH; Lee, HJ; Park, MJ; Park, CM</t>
  </si>
  <si>
    <t>Beyond ubiquitination: proteolytic and nonproteolytic roles of HOS1</t>
  </si>
  <si>
    <t>TRENDS IN PLANT SCIENCE</t>
  </si>
  <si>
    <t>The E3 ubiquitin ligase HIGH EXPRESSION OF OSMOTICALLY RESPONSIVE GENES 1 (HOS1) functions as a cold signaling attenuator by degrading the INDUCER OF CBF EXPRESSION 1 transcription factor, which is a key regulator of the cold-induced transcriptome and freezing tolerance in plants. Recent studies demonstrate that HOS1 also plays nonproteolytic roles in gene expression regulation. HOS1 acts as a chromatin remodeling factor that modulates FLOWERING LOCUS C chromatin in cold regulation of flowering time. It associates with the nuclear pore complex to facilitate nucleocytoplasmic mRNA export to maintain circadian periodicity over a range of light and temperature conditions. In this review, we summarize recent advances in molecular mechanisms underlying HOS1 function during plant development in response to fluctuating environmental conditions.</t>
  </si>
  <si>
    <t>10.1016/j.tplants.2014.03.012</t>
  </si>
  <si>
    <t>Junttila, O; Skaret, G</t>
  </si>
  <si>
    <t>Growth and Survival of Seedlings of Various Picea Species under Northern Climatic Conditions</t>
  </si>
  <si>
    <t>The main purpose of these studies was to investigate the adaptation of young seedlings of various seed lots of Picea abies (L.) Karst., P. glauca (Moench) Voss, P. x lutzii Little and P. sitchensis (Bong.) Carr. to northern climatic conditions. Effects of temperature and photoperiod on elongation growth and growth cessation were studied under controlled conditions in a phytotron. In addition, growth and survival of the seedlings outdoors at 69 degrees 39' N lat. were followed for two years. Seed lots of P. abies originated from northern Norway (66 N lat.), those of the other species were from Alaska (between 57 degrees and 66 degrees N lat.). The critical photoperiod for budset was 19-20 h for seed lots of P. abies. In general, the critical photoperiod for budset increased with increasing latitude of the seed source, but the results indicated a significantly shorter cirtical photoperiod for seed lots from about 60 degrees N lat., &lt;120 m a.s.l. of P. sitchensis (between 12 and 16 h) than for comparable seed lots of P x lutzii (17-18 h) or P. glauca (18 h). The time course of budset under natural light conditions, both in the phytotron and outdoors, generally followed the pattern predicted from the critical photoperiod. However, in P. glauca the budset occurred earlier than in P. abies although the latter had a longer critical photoperiod. Due to the short critical photoperiod and consequently delayed growth cessation and hardening, all seed lots of P. sitchensis (from 58 degrees to 60 degrees N lat.) were severely damaged during winter. Some damage was also observed in P. x lutzii and in P. abies. The optimum temperature for elongation growth was higher for P. sitchensis than for the other species. In the phytotron experiments, seedlings of P. sitchensis grew best at temperatures between 12 and 21 degrees C, but at 9 degrees C the best growth was obtained in some seed lots of P. abies. After two growth seasons outdoors, all seed lots of P. abies were taller than any seed lot of the other species. Also P. glauca seed lots and one seed lot of P. x lutzii showed good growth, and their growth rhythm seemed to be well adapted to the northern conditions.</t>
  </si>
  <si>
    <t>10.1080/02827589009382594</t>
  </si>
  <si>
    <t>JUSS, TS; MAYWOOD, E; WALKER, AP; HERBERT, J; HASTINGS, MH</t>
  </si>
  <si>
    <t>THE INFLUENCE OF PHOTOPERIOD ON THE HYPOTHALAMIC CONTENT OF BETA-ENDORPHIN AND THE LUTEINIZING-HORMONE RESPONSES TO NALOXONE AND TO STEROID WITHDRAWAL IN THE MALE SYRIAN-HAMSTER</t>
  </si>
  <si>
    <t>The aim of this study was to investigate the influence of inhibitory photoperiods upon opioidergic function, as determined by changes in the hypothalamic content of beta-endorphin and the luteinizing hormone response to opioidergic receptor blockade, in the male Syrian hamster over the course of gonadal involution and spontaneous gonadal recrudescence. Animals exposed to an 8 h light: 16 h dark cycle (8L: 16D) for 14 weeks underwent gonadal regression. Regression was also observed in animals held for 7 weeks on one of a range of short daylengths of between 11.5 h and 13.5 h, the degree of atrophy being greatest in those animals on the shortest daylength. The tissue concentration of beta-endorphin within the mediobasal hypothalamus was significantly higher in animals exposed to 8L: 16D for 14 weeks than in gonadally active controls held on long days (16L: 8D). Exposure to photoperiods of less than 13.5 h for 7 weeks also caused a significant increase in the beta-endorphin content of the mediobasal hypothalamus and there was a positive correlation between the concentration of beta-endorphin, the degree of gonadal atrophy and the shortness of the photoperiod. Endorphin levels within the preoptic area were not affected by photoperiodic treatments. Exposure of intact animals to 8L: 16D for 12 weeks caused gonadal atrophy and an associated loss of the luteinizing hormone responses to both naloxone and castration. Castrated animals receiving testosterone replacement (cast + T) also exhibited photoinhibition, in the form of reduced serum levels of luteinizing hormone, and this was similarly accompanied by a loss of sensitivity to naloxone and to withdrawal of steroid. Prolonged exposure to 8L:16D led to spontaneous reactivation of the gonadotrophic axis as a consequence of the development of scotorefractoriness. In both gondally intact animals and in cast + T groups, this was associated with a restoration, in parallel, of the luteinizing hormone responses to naloxone and to castration/steroid withdrawal. The time-course of the restoration of the response to steroid withdrawal in castrates was not significantly different to that observed in intact animals. The luteinizing hormone response to naloxone took significantly longer to redevelop in cast + T groups than it did in gonadally intact animals. The data demonstrate that central opioid systems are sensitive to photoperiod and are consistent with the hypothesis that opioids are involved in the neuroendocrine regulation of reproductive responses to daylength.</t>
  </si>
  <si>
    <t>10.1111/j.1365-2826.1991.tb00304.x</t>
  </si>
  <si>
    <t>Kaartvedt, S</t>
  </si>
  <si>
    <t>Photoperiod may constrain the effect of global warming in arctic marine systems</t>
  </si>
  <si>
    <t>Scenarios for climate change predict that global warming drives biogeographic boundaries polewards. However, reliable predictions of marine food web responses to climate change require understanding of the coupling mechanisms between trophic levels. The Arctic is characterized by extreme light regime (photoperiod) as well as extreme (low) temperatures, both with profound bearing on pelagic ecology but only temperature being affected by climate change. Here, I address the potential impact by the light climate on mesopelagic (mid-water) planktivorous fish and as a result their plankton prey. Mesopelagic fish abound in all oceans, except for the Arctic. I hypothesize that their lack of success in this environment is due to inferior feeding conditions imposed by the extreme light climate at high latitudes. Since photoperiod is unaffected by climate change mesopelagic fish may continue to be scarce, and large copepods such as Arctic Calanus spp. will continue to prevail even in a warmer climate. This hypothesis of photoperiod constraints on the effect of global warming in Arctic marine ecosystems may be tested in fjords with different temperatures and light conditions.</t>
  </si>
  <si>
    <t>10.1093/plankt/fbn075</t>
  </si>
  <si>
    <t>KABASAWA, H; OOKASOUDA, S</t>
  </si>
  <si>
    <t>LOCOMOTOR-ACTIVITY RHYTHMS IN THE HAGFISH UNDER EXPANDED OR CONTRACTED LIGHT-DARK CYCLES</t>
  </si>
  <si>
    <t>FISHERIES SCIENCE</t>
  </si>
  <si>
    <t>This study reports on the locomotor activity rhythms of Paramyxine atami exposed to expanded and contracted photoperiodic regimes (T in hours) divided into light and dark periods of equal duration. Nocturnal activity was entrained by the range of 23.5 h less-than-or-equal-to T less-than-or-equal-to 25.2 h on average. Above and under this range, the activity signals entered the light period with pronounced individual variability: complete or partial dispersion in the light period and occurrence of active phases in both light and dark periods with relatively constant period length of activity (PL). In the latter case, PL averaged 22.9 h for contracted regimes, and 24.2 h for expanded regimes, while it averaged 23.9 h under constant T = 24. The circadian period (tau) of fish which were shifted to continuous darkness (DD) after engagement in contracted regimes and expanded regimes averaged 23 h and 25 h, respectively. The similarity between tau and PL values suggests that the period lengths of activity rhythms are strictly regulated to around 24 h by the endogenous time control system, while the relative coordination of the activity rhythms to external light cues is still retained within a small variation of T from 24 h.</t>
  </si>
  <si>
    <t xml:space="preserve">10.2331/fishsci.60.21                                                           </t>
  </si>
  <si>
    <t>Kaltsa, OP; Milonas, PG; Savopoulou-Soultani, M</t>
  </si>
  <si>
    <t>Diapause development and cold hardiness of Pectinophora gossypiella (Lepidoptera : Gelechiidae) larvae in Greece</t>
  </si>
  <si>
    <t>Larval diapause development and termination and some characteristics of cold hardiness in Pectinophora gossypiella (Saunders) (Lepidoptera: Gelechiidae) were studied under field conditions in northern Greece. P. gossypiella overwintering larvae were sampled at 20 to 30 day intervals and subjected to two photoperiodic regimes at 20 degrees C. In larvae kept under a long-day photoperiod (16L : 8D) diapause development was accelerated compared to those kept under a short-day photoperiod (8L : 16D). There was no difference in response to the two photoperiods after February. Mean number of days to pupation of P. gossypiella overwintering larvae decreased progressively through the sampling period, from November to April. Chilling is not a prerequisite but does accelerate diapause development. Supercooling points for P. gossypiella overwintering larvae ranged from -14 to -17 degrees C with the majority dying after freezing.</t>
  </si>
  <si>
    <t>10.14411/eje.2006.072</t>
  </si>
  <si>
    <t>Kalvass, PE; Hendrix, JM; Law, PM</t>
  </si>
  <si>
    <t>Experimental analysis of 3 internal marking methods for Red Sea urchins</t>
  </si>
  <si>
    <t>CALIFORNIA FISH AND GAME</t>
  </si>
  <si>
    <t>Red sea urchin, Strongylocentrotus franciscanus, mark loss, mortality, and growth rates were compared among combinations of 3 marking methods: coded-wire tag (CWT), passive integrated transponder (PIT), and tetracycline (8 chemical mark). Red sea urchins ranging in size from 12 to 89 mm test diameter were collected from the subtidal zone near Fort Bragg, California and held in a closed, recirculating seawater system for up to 205 days. Growth measurements were made at 93 and 205 days. Overall CWT loss rate was 17.6%; PIT loss was 10.0%. Mortality was 5.0%, with no significant difference among treatments. Growth, as measured by final test diameters adjusted for initial sizes by regression, was not significantly different among marking methods for the first 93-day period. For the entire 205-day period, adjusted mean test size differed significantly among marking methods. Mean test diameter growth ranged from 6.2 to 6.6 mm after 93 days and 8.0 to 11.5 mm after 205 days; 69% of the mean gonadosomatic index increase occurred by 93 days. Back-calculated growth rate of tetracycline-marked urchins after 205 days was 80% of their directly measured growth rate.</t>
  </si>
  <si>
    <t>Kamya, PZ; Dworjanyn, SA; Hardy, N; Mos, B; Uthicke, S; Byrne, M</t>
  </si>
  <si>
    <t>Larvae of the coral eating crown-of-thorns starfish, Acanthaster planci in a warmer-high CO2 ocean</t>
  </si>
  <si>
    <t>Outbreaks of crown-of-thorns starfish (COTS), Acanthaster planci, contribute to major declines of coral reef ecosystems throughout the Indo-Pacific. As the oceans warm and decrease in pH due to increased anthropogenic CO2 production(,) coral reefs are also susceptible to bleaching, disease and reduced calcification. The impacts of ocean acidification and warming may be exacerbated by COTS predation, but it is not known how this major predator will fare in a changing ocean. Because larval success is a key driver of population outbreaks, we investigated the sensitivities of larval A. planci to increased temperature (2-4 degrees C above ambient) and acidification (0.3-0.5 pH units below ambient) in flow-through cross-factorial experiments (3 temperaturex3 pH/pCO(2) levels). There was no effect of increased temperature or acidification on fertilization or very early development. Larvae reared in the optimal temperature (28 degrees C) were the largest across all pH treatments. Development to advanced larva was negatively affected by the high temperature treatment (30 degrees C) and by both experimental pH levels (pH 7.6, 7.8). Thus, planktonic life stages of A. planci may be negatively impacted by near-future global change. Increased temperature and reduced pH had an additive negative effect on reducing larval size. The 30 degrees C treatment exceeded larval tolerance regardless of pH. As 30 degrees C sea surface temperatures may become the norm in low latitude tropical regions, poleward migration of A. planci may be expected as they follow optimal isotherms. In the absence of acclimation or adaptation, declines in low latitude populations may occur. Poleward migration will be facilitated by strong western boundary currents, with possible negative flow-on effects on high latitude coral reefs. The contrasting responses of the larvae of A. planci and those of its coral prey to ocean acidification and warming are considered in context with potential future change in tropical reef ecosystems.</t>
  </si>
  <si>
    <t>10.1111/gcb.12530</t>
  </si>
  <si>
    <t>Kanazawa, A; Liu, BH; Kong, FJ; Arase, S; Abe, J</t>
  </si>
  <si>
    <t>Adaptive Evolution Involving Gene Duplication and Insertion of a Novel Ty1/copia-Like Retrotransposon in Soybean</t>
  </si>
  <si>
    <t>JOURNAL OF MOLECULAR EVOLUTION</t>
  </si>
  <si>
    <t>Gene duplication is a major force for generating evolutionary novelties that lead to adaptations to environments. We previously identified two paralogs encoding phytochrome A (phyA), GmphyA1 and GmphyA2, in soybean, a paleopolyploid species. GmphyA2 is encoded by the E4 locus responsible for photoperiod sensitivity. In photoperiod insensitive lines, GmphyA2 is inactivated by the insertion of a retrotransposon in exon 1. Here, we describe the detailed characterization of the element and its evolutionary significance inferred from the distribution of the allele that harbors the element. Structural characteristics indicated that the element, designated SORE-1, is a novel Ty1/copia-like retrotransposon in soybean, which was phylogenetically related to the Sto-4, BARE-1, and RIRE1 elements. The element was transcriptionally active, and the transcription was partially repressed by an epigenetic mechanism. Sequences homologous with SORE-1 were detected in a genome sequence database of soybean, most of which appeared silent. GmphyA2 that harbors the SORE-1 insertion was detected only in cultivated soybean lines grown in northern regions of Japan, consistent with the notion that photoperiod insensitivity caused by the dysfunction of GmphyA2 is one of genetic changes that allowed soybean cultivation at high latitudes. Taking into account that genetic redundancy is conferred by the two phyA genes, we propose a novel model for the consequences of gene duplication and transposition of retrotransposons: when the gene is duplicated, retrotransposon insertion that causes the loss of a gene function can lead to adaptive evolution while the organism is sustained by the buffering effect brought about by gene duplication.</t>
  </si>
  <si>
    <t>10.1007/s00239-009-9262-1</t>
  </si>
  <si>
    <t>Kane, ME; Gillis, MR; Philman, N; Campbell, S</t>
  </si>
  <si>
    <t>Seasonal differences in ex vitro growth and corm formation between two micropropagated Sagittaria latifolia ecotypes</t>
  </si>
  <si>
    <t>PROCEEDINGS OF THE XXV INTERNATIONAL HORTICULTURAL CONGRESS, PT 10: APPLICATION OF BIOTECHNOLOGY AND MOLECULAR BIOLOGY AND BREEDING IN VITRO CULTURE</t>
  </si>
  <si>
    <t>Commercial micropropagation of wetland plants used for habitat restoration provides an alternative to field collection that could facilitate selection, rapid production, and storage of ecotypes that are genetically adapted to specific habitat conditions. Limited information is available concerning the degree of ecotypic variation within and between wetland plant. populations and the relevance to successful habitat creation or restoration. Ecotypic differences in seasonal responses of growth and corm formation following acclimatization, were examined using micropropagated Sagittaria latifolia Willd. (Duck-potato), a highly variable herbaceous wetland species that is widely distributed in southeastern Canada and the eastern United States. Plants obtained from populations in Rhode Island and South Carolina were established in vitro from surfaced-sterilized rhizome shoot-tips and multiplied on agar-solidified medium consisting of half-strength Murashige and Skoog mineral salts, 0.56 mM myo-inositol and 1.2 mu M thiamine supplemented with 87.6 mM sucrose and 1.1 mu M benzyladenine. At 28-day intervals for 2 years, Stage II microcuttings of each ecotype were acclimatized and maintained under prevailing environmental conditions in north central Florida. Plantlet number, height and corm number and dry weight were determined 42 days post-transplantation. Significant seasonal differences in plantlet production, height and corm formation were observed between the ecotypes. The ecotypes exhibited differences in timing and duration of plantlet and corm formation. During the growing season, induction of corm formation occurred progressively earlier in the more northern Rhode Island ecotype. A differential latitudinal response to photoperiod is suggested.</t>
  </si>
  <si>
    <t>10.17660/ActaHortic.2000.520.24</t>
  </si>
  <si>
    <t>Kankare, M; Parker, DJ; Merisalo, M; Salminen, TS; Hoikkala, A</t>
  </si>
  <si>
    <t>Transcriptional Differences between Diapausing and Non-Diapausing D-montana Females Reared under the Same Photoperiod and Temperature</t>
  </si>
  <si>
    <t>Background A wide range of insects living at higher latitudes enter diapause at the end of the warm season, which increases their chances of survival through harsh winter conditions. In this study we used RNA sequencing to identify genes involved in adult reproductive diapause in a northern fly species, Drosophila montana. Both diapausing and non-diapausing flies were reared under a critical day length and temperature, where about half of the emerging females enter diapause enabling us to eliminate the effects of varying environmental conditions on gene expression patterns of the two types of female flies. Results RNA sequencing revealed large differences between gene expression patterns of diapausing and non-diapausing females, especially in genes involved with metabolism, fatty acid biosynthesis, and metal and nucleotide binding. Differently expressed genes included several gene groups, including myosin, actin and cytochromeP450 genes, which have been previously associated with diapause. This study also identified new candidate genes, including some involved in cuticular hydrocarbon synthesis or regulation (desat1 and desat2), and acyl-CoA Delta 11-desaturase activity (CG9747), and few odorant-binding protein genes (e.g. Obp44A). Also, several transposable elements (TEs) showed differential expression between the two female groups motivating future research on their roles in diapause. Conclusions Our results demonstrate that the adult reproductive diapause in D. montana involves changes in the expression level of a variety of genes involved in key processes (e.g.metabolism and fatty acid biosynthesis) which help diapausing females to cope with over-wintering. This is consistent with the view that diapause is a complex adaptive phenotype where not only sexual maturation is arrested, but also changes in adult physiology are required in order to survive over the winter.</t>
  </si>
  <si>
    <t>10.1371/journal.pone.0161852</t>
  </si>
  <si>
    <t>Kannan, NN; Mukherjee, N; Sharma, VK</t>
  </si>
  <si>
    <t>Robustness of Circadian Timing Systems Evolves in the Fruit Fly Drosophila melanogaster as a Correlated Response to Selection for Adult Emergence in a Narrow Window of Time</t>
  </si>
  <si>
    <t>Robustness is a fundamental property of biological timing systems that is likely to ensure their efficient functioning under a wide range of environmental conditions. Here we report the findings of our study aimed at examining robustness of circadian clocks in fruit fly Drosophila melanogaster populations selected to emerge as adults within a narrow window of time. Previously, we have reported that such flies display enhanced synchrony, accuracy, and precision in their adult emergence and activity/rest rhythms. Since it is expected that accurate and precise circadian clocks may confer enhanced stability in circadian time-keeping, we decided to examine robustness in circadian rhythms of flies from the selected populations by subjecting them to a variety of environmental conditions comprising of a range of photoperiods, light intensities, ambient temperatures, and constant darkness. The results revealed that adult emergence and activity/rest rhythms of flies from the selected stocks were more robust than controls, as they displayed enhanced stability under a wide variety of environmental conditions. These results suggest that selection for adult emergence within a narrow window of time results in the evolution of robustness in circadian timing systems of the fruit fly D. melanogaster. (Author correspondence: vsharma@jncasr.ac.in or vksharmas@gmail.com)</t>
  </si>
  <si>
    <t>10.3109/07420528.2012.728550</t>
  </si>
  <si>
    <t>Kantolic, AG; Mercau, JL; Slafer, GA; Sadras, VO</t>
  </si>
  <si>
    <t>Simulated yield advantages of extending post-flowering development at the expense of a shorter pre-flowering development in soybean</t>
  </si>
  <si>
    <t>Field experiments with soybean demonstrated that the extension of photoperiod after flowering increases both the duration of the post-flowering phase and the production of seeds. These results suggest that cultivars with increased duration of the post-flowering phase could be selected to improve soybean yields. The aims of this paper were to: (a) evaluate the ability of the CROPGRO-soybean model to reproduce the experimental relationships between seed number and duration of the critical phase between first and last pod, and (b) assess the putative benefits and trade-offs of variable durations of the critical phase in a south-north transect in the Pampas of Argentina. We varied the genetic coefficients accounting for photothermal requirements and photoperiod sensitivity of soybean A5409-RG (maturity group V), reducing pre-flowering phase while maintaining time to maturity. The model produced sound estimates of crop phenology and reproduced the positive relationship between seed production and the duration of the critical period between first and last pod found in field studies. Linking the model with long-term climate records for six locations between 31 and 37 degrees S, indicated that substantial yield gains could result from increasing the relative duration of post-flowering phases. A hypothetical cultivar with flowering time typical of cultivars of maturity group III and total cycle typical of cultivars of group V, outyielded the traditional cultivar of group V in most cases. For well-watered crops, extension of the critical period had a positive effect in yield in all seasons and locations, whereas for rainfed crops, the extension of the critical period increased yield in 95% of the simulated scenarios. The magnitude of the effect was strongly asymmetric: yield gains were up to 1 Mg ha(-1) whereas losses were below 0.2 Mg ha(-1). The modelled results in this paper indicate that shortening pre-flowering period without changing the duration of the whole cycle should increase yields in a broad range of latitudes and environmental conditions. (c) 2007 Elsevier B.V. All rights reserved.</t>
  </si>
  <si>
    <t>10.1016/j.fcr.2006.12.008</t>
  </si>
  <si>
    <t>Karaguzel, O; Mansuroglu, S; Sayan, MS; Yildirim, E; Benliay, A</t>
  </si>
  <si>
    <t>Effect of Photoperiod and Sowing Time Interaction on Growth and Flowering of Consolida orientalis Native to South Anatolia</t>
  </si>
  <si>
    <t>INTERNATIONAL SYMPOSIUM ON STRATEGIES TOWARDS SUSTAINABILITY OF PROTECTED CULTIVATION IN MILD WINTER CLIMATE</t>
  </si>
  <si>
    <t>The effects of photoperiod and sowing time on the growth and flowering characteristics of a Consolida orientalis population native to Cevizli district (Antalya, South Anatolia) were investigated. The seeds were sown in an unheated plastic greenhouse on 22 October, 22 November and 22 December under natural, 14- and 16-h day-length treatments. The 14- and 16-h day-lengths were established by lengthening the natural day-lengths to 14 and 16 h with use of night break photoperiodic lighting at 1.8-1.9 mu mol m(-2) s(-1) and 400-700 nm. The results indicated that days from sowing to flowering significantly reduced with delaying sowing dates under each day-length treatment and there were no significant differences from the day-length treatments in days to flowering. Differences in sowing dates did not exactly reflect the flowering dates as a result of delaying seedling emergence in early sowings and the flowering dates of plants sown on different dates were quite similar ranging from 11 April to 22 April. The largest plant heights and stem diameters were recorded for plants sown on 22 December, whereas there were no significant differences originating from photoperiod or photoperiod and sowing time interaction in plant height, stem diameter, and length, diameter and flower number of main and secondary flower stalks. These results were interpreted to mean that C. orientalis behaves as a neutral day-plant under certain growing conditions, which is an advantage for growing this species during the short-days of the year.</t>
  </si>
  <si>
    <t>KATO, K; YOKOYAMA, H</t>
  </si>
  <si>
    <t>GEOGRAPHICAL VARIATION IN HEADING CHARACTERS AMONG WHEAT LANDRACES, TRITICUM-AESTIVUM L, AND ITS IMPLICATION FOR THEIR ADAPTABILITY</t>
  </si>
  <si>
    <t>Heading time and its constituent traits, photoperiodic response, narrow-sense earliness and vernalization requirement, were surveyed for 158 wheat landraces. Wide varietal variation was observed in each character. Nearly half of the variation for each character was explained by a geographical difference in origin. Based on these data and the growing environments in each locality, we analyzed "adaptation strategy", seen as the adjustment of heading time in terms of differences in the constituent traits, both individually and combined. The difference among localities indicated that wheat landraces had been selected for early heading as an adaptation strategy to water stress and/or high temperature in early summer. This change was caused by a reduction in photoperiodic response and narrow-sense earliness. The vernalization requirement was also reduced for adaptation to relatively mild winters. Adaptation strategy deduced from the variation within each locality was also different amongst localities. In the central region of wheat evolution, where wide variations existed in both photoperiodic response and narrow-sense earliness, the late-heading trait was achieved by either one of these traits individually or both of them combined. On the contrary, in the eastern and the western regions, wide variation in heading time was achieved by the unique combination of photoperiodic response and narrow-sense earliness. A sampling strategy for wheat germ plasm is also discussed.</t>
  </si>
  <si>
    <t>Kato, Y</t>
  </si>
  <si>
    <t>Geographic variation in photoperiodic response for the induction of pupal diapause in the Aristolochia-feeding butterfly Atrophaneura alcinous</t>
  </si>
  <si>
    <t>The photoperiodic response curve for pupal diapause induction of the butterfly Atrophaneura alcinous was determined in several temperate and subtropical populations of the Japan Archipelago at 20 degrees C, using Aristolocia debilis leaves as larval food. Attitude and host plant use also differed among them. For the temperate populations of Mire, Kashihara, Fuchu, Yokosuka and Yamagata, the critical photoperiod increased with latitude, and the subtropical Ishigaki population showed the shortest critical photoperiod. Further, a change in the shape of photoperiodic response curve, but no shift in the critical photoperiod, was found in a mountain population of Kiire, giving a high incidence of diapause in long photoperiods. These results are discussed in relation to latitude, altitude, and host plant.</t>
  </si>
  <si>
    <t>10.1303/aez.2005.347</t>
  </si>
  <si>
    <t>Kauranen, H; Ala-Honkola, O; Kankare, M; Hoikkala, A</t>
  </si>
  <si>
    <t>Circadian clock of Drosophila montana is adapted to high variation in summer day lengths and temperatures prevailing at high latitudes</t>
  </si>
  <si>
    <t>Photoperiodic regulation of the circadian rhythms in insect locomotor activity has been studied in several species, but seasonal entrainment of these rhythms is still poorly understood. We have traced the entrainment of activity rhythm of northern Drosophila montana flies in a climate chamber mimicking the photoperiods and day and night temperatures that the flies encounter in northern Finland during the summer. The experiment was started by transferring freshly emerged females into the chamber in early and late summer conditions to obtain both non-diapausing and diapausing females for the studies. The locomotor activity of the females and daily changes in the expression levels of two core circadian clock genes, timeless and period, in their heads were measured at different times of summer. The study revealed several features in fly rhythmicity that are likely to help the flies to cope with high variation in the day length and temperature typical to northern summers. First, both the non-diapausing and the diapausing females showed evening activity, which decreased towards the short day length as observed in the autumn in nature. Second, timeless and period genes showed concordant daily oscillations and seasonal shifts in their expression level in both types of females. Contrary to Drosophila melanogaster, oscillation profiles of these genes were similar to each other in all conditions, including the extremely long days in early summer and the cool temperatures in late summer, and their peak expression levels were not locked to lights-off transition in any photoperiod. Third, the diapausing females were less active than the non-diapausing ones, in spite of their younger age. Overall, the study showed that D. montana clock functions well under long day conditions, and that both the photoperiod and the daily temperature cycles are important zeitgebers for seasonal changes in the circadian rhythm of this species. (C) 2016 Elsevier Ltd. All rights reserved.</t>
  </si>
  <si>
    <t>10.1016/j.jinsphys.2016.03.005</t>
  </si>
  <si>
    <t>Kauth, PJ; Biber, PD</t>
  </si>
  <si>
    <t>Testa imposed dormancy in Vallisneria americana seeds from the Mississippi Gulf Coast</t>
  </si>
  <si>
    <t>JOURNAL OF THE TORREY BOTANICAL SOCIETY</t>
  </si>
  <si>
    <t>In response to hurricane and oil-spill environmental impacts along the northern Gulf of Mexico, coastal and marine habitat restoration has become a priority. In particular, restoration of submerged aquatic plants is vital for ecosystem health. To facilitate restoration, developing propagation protocols for Gulf coast plants is necessary, but challenging due to the lack of information on many species. Previous seed germination research of Vallisneria americana, a submerged aquatic species with declining abundance in coastal habitats, from northern latitudinal populations reported germination percentages between 80-90%. Germination experiments using Mississippi Gulf coast plants revealed unexpected outcomes. Less than 8% germination occurred when seeds were germinated in a 16 hr photoperiod or 24 hr dark period at 10, 20, 30 or 40 degrees C. To enhance germination, cold stratification and gibberellic acid soak treatments were conducted, but germination was below 10%. A subsequent seed scarification experiment was conducted that resulted in 90% germination when incubated at 30 degrees C. In addition, an imbibition experiment revealed that both scarified and non-scarified seeds imbibed water. Due to this imbibition, V. americana seeds used in this study were considered to be physiologically dormant. Refining existing seed-based propagation protocols is recommended to ensure the success of revegetation in restoration projects.</t>
  </si>
  <si>
    <t>10.3159/TORREY-D-13-00053.1</t>
  </si>
  <si>
    <t>KAWADA, K</t>
  </si>
  <si>
    <t>PRODUCTION OF SEXUALS IN THE APHID ACYRTHOSIPHON KONDOI IN JAPAN (HOMOPTERA, APHIDINEA, APHIDIDAE)</t>
  </si>
  <si>
    <t>ENTOMOLOGIA GENERALIS</t>
  </si>
  <si>
    <t>This study is to determine the regional difference in the photoperiodic responses between 2 clones of the blue alfalfa aphid, Acyrthosiphon kondoi Shinji 1938. Experiments were carried out under 6 photoperiods ranging from 16L : 8D at - 8L : 16D at 15-degrees-C. Mothers of the Kurashiki clone, originating from the S' part of Japan produced only virginoparae [Vgp] even in the shortest photophase, whereas mothers of the Sapporo clone, originating from the N' part of Japan produced Vgp, Sx-females and -males. Under long photophase (14 h) the Sapporo clone produced only Vgp, at slightly shorter photophases of 13.5 h and 13 h it produced Sx-males and Vgp, and at photophases of 12 h and 8 h, Sx-females, -males and Vgp were all produced. In the latter case, Sx-females appeared first, then-males, and finally Vgp.</t>
  </si>
  <si>
    <t>Keeley, T; Russell, T; Carmody, K; Kirk, G; Eastley, T; Britt-Lewis, A; Post, M; Burridge, M; Eccleston, S; Faulkner, T; Forge, T; Leonard, J; Hughes, RL</t>
  </si>
  <si>
    <t>Seasonality and breeding success of captive and wild Tasmanian devils (Sarcophilus harrisii)</t>
  </si>
  <si>
    <t>The synchrony and timing of reproductive events are crucially important factors to maximize individual and offspring survival, especially in seasonal environments. To increase our understanding of the physiological basis of seasonality and the influence of associated environmental factors (maximum temperature, day length and rate of day length change associated with different latitudes) on reproduction in Tasmanian devils, we reviewed records and research data from captive facilities throughout Australia in comparison to those from a wild population study (1974-1987). Overall, breeding activity began 2 weeks earlier in the captive than the wild population (week 5.7 +/- 0.6 versus week 7.7 +/- 0.5 for devils entering into estrus during the first two week phase; n = 24 and n = 23 respectively). If the timing of reproductive activity is considered against absolute day length rather than date, both the captive and wild populations displayed similar distributions (12.9 +/- 0.7 h versus 13.0 +/- 0.7 h respectively; P &lt; 0.01) confirming day length as a proximal cue involved in eliciting a physiological response to trigger seasonal reproductive activity regardless of location. Wild devils had a higher breeding success (75%; n = 169 versus 43%; n = 115) and larger litter size (3.4 +/- 0.9 versus 2.8 +/- 1.1 joeys per litter) than captive devils (P &lt; 0.05). Mean maximum temperature at the onset of reproductive activity (P &lt; 0.05) was higher for the captive than the wild population (28.1 +/- 4.0 degrees C versus 22.3 +/- 2.7 degrees C respectively). The drivers for reproductive success in captive Tasmanian devils are likely multifactorial, but our results suggest that elevated temperatures associated with shifts in breeding activity and geographical location should be examined further. (C) 2017 Elsevier Inc. All rights reserved.</t>
  </si>
  <si>
    <t>10.1016/j.theriogenology.2017.02.013</t>
  </si>
  <si>
    <t>KEESE, MC; WOOD, TK</t>
  </si>
  <si>
    <t>HOST-PLANT MEDIATED GEOGRAPHIC-VARIATION IN THE LIFE-HISTORY OF PLATYCOTIS-VITTATA (HOMOPTERA, MEMBRACIDAE)</t>
  </si>
  <si>
    <t>1. The oak treehopper Platycotis vittata (Fabricius) is bivoltine throughout its range with discrete generations in the early spring and autumn. Females of both generations diapause. 2. Latitudinal variation in the timing of life history exists among four populations of P. vittata along the eastern coastal plain of the United States. 3. We disrupted synchronization between P. vittata life history and host-plant phenology in the springs of 1984 and 1985 by placing southern populations on northern trees with a different phenology. This caused some females to oviposit abnormally in late spring, without entering diapause. The offspring of these females had reduced reproductive success. 4. Winter diapause can be broken by providing females with a newly flushing tree with high levels of amino nitrogen in the sap. Females terminated winter diapause on trees breaking winter dormancy while females on trees still in winter dormancy did not, under identical photoperiod and temperature regimes. 5. The role of host-plant mediated life history variation as a process promoting intraspecific geographic differentiation in the arboreal sapfeeding guild is discussed.</t>
  </si>
  <si>
    <t>10.1111/j.1365-2311.1991.tb00193.x</t>
  </si>
  <si>
    <t>Keller, SR; Levsen, N; Ingvarsson, PK; Olson, MS; Tiffin, P</t>
  </si>
  <si>
    <t>Local Selection Across a Latitudinal Gradient Shapes Nucleotide Diversity in Balsam Poplar, Populus balsamifera L</t>
  </si>
  <si>
    <t>Molecular studies of adaptive evolution often focus on detecting selective sweeps driven by positive selection on a species-wide scale; however, much adaptation is local, particularly of ecologically important traits. Here, we look for evidence of range-wide and local adaptation at candidate genes for adaptive phenology in balsam poplar, Populus balsamifera, a widespread forest tree whose range extends across environmental gradients of photoperiod and growing season length. We examined nucleotide diversity of 27 poplar homologs of the flowering-time network-a group of genes that control plant developmental phenology through interactions with environmental cues such as photoperiod and temperature. Only one gene, ZTL2, showed evidence of reduced diversity and an excess of fixed replacement sites, consistent with a species-wide selective sweep. Two other genes, LFY and FRI, harbored high levels of nucleotide diversity and exhibited elevated differentiation between northern and southern accessions, suggesting local adaptation along a latitudinal gradient. Interestingly, FRI has also been identified as a target of local selection between northern and southern accessions of Arabidopsis thaliana, indicating that this gene may be commonly involved in ecological adaptation in distantly related species. Our findings suggest an important role for local selection shaping molecular diversity and reveal limitations of inferring molecular adaptation from analyses designed only to detect species-wide selective sweeps.</t>
  </si>
  <si>
    <t>10.1534/genetics.111.128041</t>
  </si>
  <si>
    <t>KENNY, NAP; SAUNDERS, DS</t>
  </si>
  <si>
    <t>ADULT LOCOMOTOR RHYTHMICITY AS HANDS OF THE MATERNAL PHOTOPERIODIC CLOCK REGULATING LARVAL DIAPAUSE IN THE BLOWFLY, CALLIPHORA-VICINA</t>
  </si>
  <si>
    <t>Some basic properties of the adult locomotor activity rhythm and of the maternal induction of larval diapause in Calliphora vicina are described. Diapause responses in Nanda-Hamner experiments indicate that circadian rhythmicity is involved in photoperiodic time measurement (PPTM). However, although the locomotor rhythm shows long-lasting changes in free-running period (aftereffects of photoperiod and constant light) and occasional "splitting," thereby indicating a structural complexity to the circadian system, the overt rhythm may be used as an indicator of phase relationships (or "hands") of the covert system involved in PPTM, within the framework of a simple external-coincidence model for the diapause clock. Thus, in light-dark (LD) cycles close to "resonance" with the circadian pacemaker(s) (T 24, LD 12:12; T 48, LD 12:36; and T 72, LD 12:60), light is restricted to the subjective day and diapause incidence is high. In T 36 (LD 12:24) and T 60 (LD 12:48), light falls into the subjective night and illuminates the postulated light-sensitive phase (phi-i), and diapause incidence is low. Within the primary range of entrainment, light invades the late subjective night in T 20 (LD 12:8), illuminates phi-i, and causes low incidence of diapause; however, it invades the early subjective night in T 30 (LD 12:18) and diapause remains high.</t>
  </si>
  <si>
    <t>10.1177/074873049100600303</t>
  </si>
  <si>
    <t>Keny, VL; Vanlalnghaka, C; Hakim, SS; Khare, PV; Barnabas, RJ; Joshi, DS</t>
  </si>
  <si>
    <t>Latitude dependent arrhythmicity in the circadian oviposition rhythm of Drosophila ananassale</t>
  </si>
  <si>
    <t>Latitude dependent arrhythmicity in the circadian rhythm of oviposition of Drosophila ananassae strains originating from 8.1 degrees N to 32.7 degrees N was studied by inbreeding them in cycles of 12 h of light at 20 lux and 12 h of darkness. The number of inbreeding generations required to initiate arrhythmicity in oviposition rhythm was dependent on the origin of latitude of the strain. The strains from the lower latitudes became arrhythmic after notably more numbers of generations than those from the higher latitudes. This might be attributed to the higher inherent degree of oviposition rhythmicity in the F-1 generation, and enhanced photic sensitivity of the circadian pacemaker mediating entrainment of oviposition rhythm of the strains from lower latitudes as compared to those from the higher latitudes.</t>
  </si>
  <si>
    <t>10.1080/09291010701424788</t>
  </si>
  <si>
    <t>KERBESHIAN, MC; BRONSON, FH; BELLIS, ED</t>
  </si>
  <si>
    <t>VARIATION IN REPRODUCTIVE PHOTORESPONSIVENESS IN A WILD POPULATION OF MEADOW VOLES</t>
  </si>
  <si>
    <t>Individual variation in reproductive photoresponsiveness has been documented in laboratory colonies of several species of rodents. When maintained on short day lengths, some individuals experience complete gonadal regression, others undergo little if any gonadal regression, and still others show intermediate levels of responsiveness. In the present research, a combination of laboratory and field studies explored the potential importance of this kind of variation for the control of seasonal breeding in a wild population of meadow voles (Microtus pennsylvanicus). A sample of adult males was trapped in central Pennsylvania during the summer when all were in breeding condition. When exposed to short day lengths in the laboratory, these males showed the entire range of variation in responsiveness noted above and, correlatively, variation in the loss in body weight induced by this treatment. A sample of males trapped in the wild just before the winter solstice showed the same distribution of variation as did the males housed on short day lengths in the laboratory, and thus, as might be expected, a few pregnant and lactating females were also trapped at this time. Longitudinal studies over a 42-wk period revealed that the variation reflects the degree to which the testes regress in response to short-day exposure rather than the rate at which they regress. Finally, studies with laboratory-born voles demonstrated that the variation is independent of age. In total, these studies demonstrate that the variation in reproductive photoresponsiveness previously seen only in laboratory colonies of rodents indeed has relevance for understanding the seasonal control of reproduction in the wild.</t>
  </si>
  <si>
    <t>10.1095/biolreprod50.4.745</t>
  </si>
  <si>
    <t>Kikukawa, S; Higuchi, A; Ikeda, T; Mukai, T; Okamoto, H; Tanaka, K; Yaguchi, S</t>
  </si>
  <si>
    <t>Determination of effective light pulse and classical Bunsow experiment in the larval diapause of the Indian meal moth Plodia interpunctella</t>
  </si>
  <si>
    <t>Plodia interpunctella Hubner (Lepidoptera: Pyralidae) comprises a model insect to analyse the photoperiodic time-measuring system controlling its larval diapause. In the present study, the effective length of light pulse in night interruption experiments is determined at 25 degrees C. Various lengths of light pulse are tested by inserting them at the midnight of an LD 12 : 12 h photoperiod. When the light pulse is 15 or 30 min, the incidence of diapause is 86%. To inhibit the induction of diapause effectively, a light pulse of 1.75-2 h is needed. The incidence of diapause is 12% under an LD 12 : 5 : 2 : 5 h photoperiod. To determine the precise role of the light pulse, 2-h light pulses placed at the midnight of an LD 12 : 12 h photoperiod are disrupted systematically by darkness. When a 2-h light pulse is disrupted by 15 min of darkness, diapause is generally prevented (&lt; 29%) regardless of the temporal position of darkness. Longer disruption by darkness induces diapause moderately (37-67%). A Bunsow experiment is also conducted at 25 and 20 degrees C, in which the main photophase of 12 h of light is combined with 24-72-h scotophases scanned by a 2-h light pulse. The photoperiodic cycle length tested, therefore, varies in the range 36-84 h. In each cycle length, the incidence of diapause fluctuates as the light pulse moves toward dawn. However, no regular and circadian changes in the percentage diapause are observed in relation to diapause determination.</t>
  </si>
  <si>
    <t>10.1111/j.1365-3032.2009.00695.x</t>
  </si>
  <si>
    <t>Kikukawa, S; Kubota, H; Ohkouchi, H; Tateiwa, K</t>
  </si>
  <si>
    <t>The effect of temperature and light pulses on the induction of diapause in the Toyama strain of the Indian meal moth, Plodia interpunctella</t>
  </si>
  <si>
    <t>The photoperiodic response in Plodia interpunctella collected at Toyama (36.7 degrees N) was of long-day type and highly sensitive to temperature. The critical photoperiod giving 50% diapause was between 14 and 16 h at 20 degrees C, between 12 and 14 h at 25 degrees C and between 6 and 8 h at 30 degrees C. Effects of night interruption by a 2-h light pulse on the diapause response were examined at 25 degrees C on different background photoperiods ranging from LD 12:12 h to LD 2:22 h. Percentage diapause was very low when the middle portion of dark period was interrupted, so that U- or V-shaped response curves were obtained with background scotophases longer than 12 h. In these curves, the descending slopes were less steep than the ascending slopes. The critical dark period measured from dusk to an interrupting light pulse was about 1.5 h longer than the critical dark period (c. 10 h) in the normal photoperiodic response. The critical dark period from the interrupting light pulse to dawn, on the other hand, was not parallel to dawn but shorter than the normal critical period in LD 12:12 h and LD 10:14 h and longer than that in LD 7:17 h to LD 4:20 h, indicating that the priming effects of the light pulse might be under the influence of the photophase.</t>
  </si>
  <si>
    <t>10.1046/j.1365-3032.1998.233088.x</t>
  </si>
  <si>
    <t>Kim, SH; Kim, NJ; Hong, SJ; Lee, YB; Park, HC; Je, YH; Lee, KP</t>
  </si>
  <si>
    <t>Environmental induction of larval diapause and life-history consequences of post-diapause development in the Large Copper butterfly, Lycaena dispar (Lepidoptera: Lycaenidae)</t>
  </si>
  <si>
    <t>JOURNAL OF INSECT CONSERVATION</t>
  </si>
  <si>
    <t>Many insects in temperate zones withstand the adverse conditions of winter through entering diapause and the two most important environmental stimuli that induce diapause are photoperiod and ambient temperature. The Large Copper butterfly, Lycaena dispar Haworth (Lepidoptera: Lycaenidae), is a Palearctic butterfly that hibernates as larvae. Since this butterfly is a near threatened species in some regions, there has been a growing need for a standardized protocol for mass rearing of this butterfly based on the adequate knowledge of its ecology. In the present study, we first identified that L. dispar larvae were sensitive to the photoperiodic induction of diapause during their first larval instar. We then investigated to what extent the diapause-inducing effects of photoperiod could be modified by ambient temperatures in L. dispar larvae by exposing them to the range of day-lengths (L:D 14:10, 12:12, 10:14 and 8:16) at three different temperatures (15, 20 and 25 A degrees C). All larvae were induced to enter diapause at low ambient temperature (15 A degrees C) regardless of photoperiod, whereas most of them (86 %) exhibited direct development when temperature was high (25 A degrees C). The photoperiodic induction of diapause was evident when day-length was shorter than 14 h at intermediate temperature (20 A degrees C). Pre-diapause development was prolonged at low temperatures. Finally, we found that post-diapause development of L. dispar larvae was determined by both the chilling temperature experienced by diapausing larvae and the duration of larval diapause. Adult emergence was enhanced when larvae were chilled at 8 A degrees C and when they had been under the state of diapause for 20 days before they were treated to terminate diapause.</t>
  </si>
  <si>
    <t>10.1007/s10841-014-9678-9</t>
  </si>
  <si>
    <t>KIMURA, MT; BESSHO, A; DAI, ZH</t>
  </si>
  <si>
    <t>THE INFLUENCE OF GENE FLOW ON LATITUDINAL CLINES OF PHOTOPERIODIC ADULT DIAPAUSE IN THE DROSOPHILA-AURARIA SPECIES-COMPLEX</t>
  </si>
  <si>
    <t>BIOLOGICAL JOURNAL OF THE LINNEAN SOCIETY</t>
  </si>
  <si>
    <t>KIMURA, MT; MINAMI, N; ICHIJO, N</t>
  </si>
  <si>
    <t>GEOGRAPHIC VARIATION OF DIAPAUSE INTENSITY AND PHOTOPERIODIC REACTION IN DROSOPHILA-AURARIA</t>
  </si>
  <si>
    <t>JAPANESE JOURNAL OF GENETICS</t>
  </si>
  <si>
    <t>KIMURA, MT; OHTSU, T; YOSHIDA, T; AWASAKI, T; LIN, FJ</t>
  </si>
  <si>
    <t>CLIMATIC ADAPTATIONS AND DISTRIBUTIONS IN THE DROSOPHILA-TAKAHASHII SPECIES SUBGROUP (DIPTERA, DROSOPHILIDAE)</t>
  </si>
  <si>
    <t>JOURNAL OF NATURAL HISTORY</t>
  </si>
  <si>
    <t>Among subtropical species of the Drosophila takahashii species subgroup, temperature adaptations were related to altitudinal distribution; D. trilutea was adapted to lower temperature and occurred at high altitudes in September in Taiwan, D. takahashii was adapted to higher temperature and occurred mainly at low altitudes, and D. prostipennis was adapted to an intermediate range of temperature and occurred at mid to high altitudes. A temperate species, D. lutescens, was adapted to a wider range of temperature than the subtropical species: it was more cold-hardy than all three subtropical species and more heat-tolerant than D. prostipennis and D. trilutea. The temperature ranges encountered in the temperate region far exceed the range in subtropical areas, and this is likely to be reflected in the temperature adaptations of these temperate and subtropical species. D. lutescens has a photoperiodically controlled reproductive diapause. No latitudinal cline was observed on cold-hardiness of D. takahashii. By contrast, cold-hardiness and photoperiodic response differed between northern and southern populations of D. lutescens.</t>
  </si>
  <si>
    <t>10.1080/00222939400770181</t>
  </si>
  <si>
    <t>KIMURA, MT; YOSHIDA, T</t>
  </si>
  <si>
    <t>A GENETIC-ANALYSIS OF PHOTOPERIODIC REPRODUCTIVE DIAPAUSE IN DROSOPHILA-TRIAURARIA</t>
  </si>
  <si>
    <t>Recombinant inbred lines were produced from hybrids between diapausing and non-diapausing strains of Drosophila triauraria Beck &amp; Wheeler by twenty generations of full-sib mating. The analysis of these inbred lines suggests that the difference in the photoperiodic response between the original diapausing and non-diapausing strains is due to genes at three or four loci and at least one of these loci is located on the X chromosome. The original diapausing strain and two inbred lines exhibited circadian peaks when subjected to the Nanda-Hamner protocol, although they had different critical daylengths. This suggests that critical daylength is modified independently of the circadian oscillation system in this species. On the other hand, diapause duration was correlated with critical daylength among the inbred lines and the original diapausing strain, suggesting that these two traits are under the control of the same genetic system.</t>
  </si>
  <si>
    <t>10.1111/j.1365-3032.1995.tb00009.x</t>
  </si>
  <si>
    <t>KIMURA, Y; MASAKI, S</t>
  </si>
  <si>
    <t>EFFECT OF LIGHT PERIOD ON DARK-TIME MEASUREMENT FOR DIAPAUSE INDUCTION IN MAMESTRA-BRASSICAE</t>
  </si>
  <si>
    <t>In the cabbage moth, Mamestra brassicae, the type of pupal development (winter diapause, summer diapause or non-diapause) is determined by photoperiod in the larval stage. Interacting effects of photophase and scotophase were examined by exposing larvae to non-24-h cycles in which the two component phases were varied independently of each other. With a photophase of 1-3 h, winter diapause was most effectively prevented by a light pulse at a fixed time (I 2 h) from lights-on rather than lights-off. With photophases of 4-36 h, the diapause programming was basically dependent on the scotophase length, but the critical scotophase increased as the photophase deviated from 12 h. The quantitative variation in the diapause-inducing effect of scotophases within the inductive range could interact with the available number of cycles restricted by the cycle length, and this might cause apparent shift of the "critical" scotophase. The response to interruption of 12-h scotophase was also affected by photophase length, and the effect of 1 h light pulse was more changeable in the early than in the late scotophase.</t>
  </si>
  <si>
    <t>10.1016/0022-1910(92)90050-N</t>
  </si>
  <si>
    <t>KIND, TV; KOROLKOVA, ED</t>
  </si>
  <si>
    <t>THE INFLUENCE OF PHOTOPERIODIC AND TEMPERATURE CONDITIONS ON THE ACTIVITY OF NEUROSECRETORY-CELLS OF THE BRAIN MEDIAL GROUP IN PUPAE OF 2 GEOGRAPHIC POPULATIONS OF SPILOSOMA-MENTHASTRI (LEPIDOPTERA, ARCTIIDAE)</t>
  </si>
  <si>
    <t>KINET, JM; LEJEUNE, P; BERNIER, G</t>
  </si>
  <si>
    <t>SHOOT ROOT INTERACTIONS DURING FLORAL TRANSITION - A POSSIBLE ROLE FOR CYTOKININS</t>
  </si>
  <si>
    <t>This review discusses the role of roots in the control of floral transition. Classical physiological understanding indicates that flowering and root initiation and/or elongation are usually antagonistic processes. In several species, root removal promotes flowering. High or low temperatures applied to the root system also influence flower initiation in some plants. These observations clearly implicate the root system as possessing at least partial control of flowering. In various species, the inhibitory effect of the root can be mimicked by cytokinins which are known to be produced by roots. A few studies revealed, however, that the effect of exogenous cytokinins is strongly dependent on other factors such as the applied concentration, the environmental conditions, and the time and site of application, and that promotion or inhibition can be observed. These findings indicate that there is a permissive range of cytokinin concentrations and that the endogenous status of the plant affects cytokinin action, which is not comparable in all plant organs. Studies with the long-day plant Sinapis alba and the short-day plant Xanthium strumarium suggested the existence of a shoot-to-root signal, which is under photoperiodic control and affects cytokinin synthesis in and/or release from the roots. As a result, cytokinin levels are altered in the plant; these changes, triggered by the inductive treatment, may be transient and are not necessarily similar in different plant organs. Remarkably, in all species investigated, increases in cytokinin levels, most usually in buds or phloem sap, have been detected during the floral transition, suggesting that cytokinins could be required. A role as a mitotic stimulus is possible, as indicated by the work with Sinapis.</t>
  </si>
  <si>
    <t>10.1016/0098-8472(93)90019-C</t>
  </si>
  <si>
    <t>KING, JR; MEWALDT, LR</t>
  </si>
  <si>
    <t>VARIATION OF BODY-WEIGHT IN GAMBEL WHITE-CROWNED SPARROWS IN WINTER AND SPRING - LATITUDINAL AND PHOTOPERIODIC CORRELATES</t>
  </si>
  <si>
    <t>King, RW</t>
  </si>
  <si>
    <t>Seasonal Flowering and Evolution: Will Plant Species Be Under Stress from Global Warming?</t>
  </si>
  <si>
    <t>EVOLUTIONARY BIOLOGY: CONCEPTS, BIODIVERSITY, MACROEVOLUTION AND GENOME EVOLUTION</t>
  </si>
  <si>
    <t>In regulating their seasonal flowering, plants have adapted to many environmental inputs including daylength, temperature, and light intensity. Adaptation to temperature alone explains flowering of Pimelea ferruginea (King et al. 1992), a Western Australian perennial shrub. In the laboratory, plants from the 650 km of its north south coastal distribution show clinal adaptation for thermoregulated flowering: those from higher latitudes require cooler temperatures (15 degrees C) than the more equatorial ones (21 degrees C). This adaptation confers evolutionary advantage because, in reciprocal field transplant nurseries, all lines flowered after a cool field winter (13-15 degrees C), but those originating from cooler sites failed to flower at the warmest (17-19 degrees C) extreme of its latitudinal distribution. Thus, thermoregulated flowering of P. ferruginea provides an adaptive advantage. A less extreme response is evident in Crowea exalata, another Australian shrub. Increased temperature linearly reduces its flower numbers (16% loss per 3 degrees C) and causes earlier flowering. Clearly, a 3-4 degrees C global warming will restrict flowering and sometimes cause species extinction.</t>
  </si>
  <si>
    <t>10.1007/978-3-642-20763-1_9</t>
  </si>
  <si>
    <t>King, RW; Heide, OM</t>
  </si>
  <si>
    <t>Seasonal flowering and evolution: the heritage from Charles Darwin</t>
  </si>
  <si>
    <t>FUNCTIONAL PLANT BIOLOGY</t>
  </si>
  <si>
    <t>To survive, plants optimise their seasonal flowering time and set seed to avoid extremes of the environment including frost, heat and drought. Additionally, pollination may need to be tightly regulated in time so that it coincides with flowering of other individuals and/or with the presence of bird or insect pollinators. It is now clear that plants use seasonal changes in natural light intensity, daylight duration and temperature to achieve reproducible timing of flowering year-in-year-out. In more recent studies, genetic and molecular approaches are beginning to provide a basis for understanding heritability, an essential component of Darwin's concept of evolution.</t>
  </si>
  <si>
    <t>10.1071/FP09170</t>
  </si>
  <si>
    <t>Kinmonth-Schultz, HA; Golembeski, GS; Imaizumi, T</t>
  </si>
  <si>
    <t>Circadian clock-regulated physiological outputs: Dynamic responses in nature</t>
  </si>
  <si>
    <t>The plant circadian clock is involved in the regulation of numerous processes. It serves as a timekeeper to ensure that the onset of key developmental events coincides with the appropriate conditions. Although internal oscillating clock mechanisms likely evolved in response to the earth's predictable day and night cycles, organisms must integrate a range of external and internal cues to adjust development and physiology. Here we introduce three different clock outputs to illustrate the complexity of clock control. Clock-regulated diurnal growth is altered by environmental stimuli. The complexity of the photoperiodic flowering pathway highlights numerous nodes through which plants may integrate information to modulate the timing of flowering. Comparative analyses among ecotypes that differ in flowering response reveal additional environmental cues and molecular processes that have developed to influence flowering. We also explore the process of cold acclimation, where circadian inputs, light quality, and stress responses converge to improve freezing tolerance in anticipation of colder temperatures. (C) 2013 Elsevier Ltd. All rights reserved.</t>
  </si>
  <si>
    <t>10.1016/j.semcdb.2013.02.006</t>
  </si>
  <si>
    <t>Kipp, E</t>
  </si>
  <si>
    <t>HEAT STRESS EFFECTS ON GROWTH AND DEVELOPMENT IN THREE ECOTYPES OF VARYING LATITUDE OF ARABIDOPSIS</t>
  </si>
  <si>
    <t>APPLIED ECOLOGY AND ENVIRONMENTAL RESEARCH</t>
  </si>
  <si>
    <t>Global temperatures have increased 0.6 degrees C over the past century; however regional temperatures have shown greater fluctuations. Since local environmental conditions vary along latitudinal clines, latitude has become an essential component in projecting plant response to warming. Three ecotypes of Arabidopsis were selected from varying latitudes in order to investigate heat stress within an ecotype and project potential effects across a gradient. Control and heat stressed groups received 12 hour photoperiods. Control plants were grown at 2.7/22.7 degrees C day/night mean temperatures and heat stressed plants were grown at 22.7/29 degrees C day/night mean temperatures. Plants were quantified and harvested 35 days after sowing. The number of rosette leaves, flower buds, and fruits resulted in significant differences both between control and heat stressed plants of the same ecotype and also across ecotypes. Heat overwhelmingly resulted in a quantitative decrease across all parameters, including overall plant size, with the exception of flowers in ecotype 902. And even though the heat stressed 902 plants flowered while the control group plants did not, neither produced fruit. Thus, heat adversely affects growth and development as well as reproductive success in Arabidopsis.</t>
  </si>
  <si>
    <t>Kishkinev, D; Chernetsov, N; Mouritsen, H</t>
  </si>
  <si>
    <t>A DOUBLE-CLOCK OR JETLAG MECHANISM IS UNLIKELY TO BE INVOLVED IN DETECTION OF EAST-WEST DISPLACEMENTS IN A LONG-DISTANCE AVIAN MIGRANT</t>
  </si>
  <si>
    <t>Migratory birds are known to be able to navigate to determine their position on the globe and the direction toward their distant goal-even if they cannot perceive any information emanating from the goal. One hypothesis, that of true bicoordinate navigation, claims that birds should be able to sense and use a grid of two natural parameters as coordinates. Some indirect data support the idea that migratory birds can determine their north south position, and several recent studies have suggested that at least long-distance migrants, including the Eurasian Reed Warbler (Acrocephalus scirpaceus), can determine their east west position. How they do this remains a mystery. Birds could theoretically detect the magnitude of east west displacements if they have two clocks, one synchronizing faster to local time than the other. We tested whether this putative "double-clock" mechanism may serve as a navigational tool for detecting east west position. We captured Eurasian Reed Warblers during spring migration and tested their orientation in Emlen funnels under capture-site photoperiodic conditions. After these northeasterly oriented control tests, we exposed them to a light dark regime that simulated a 1,000-km eastward displacement to the Moscow region from which we have shown that actually displaced Eurasian Reed Warblers on spring migration compensate for their displacement by orienting northwestwardly. Exposure to the Moscow light dark regime did not affect the birds' orientation. Our results suggest that light dark regime effects alone are unlikely to trigger compensation for the longitudinal displacement in long-distance migratory Eurasian Reed Warblers. Received 12 February 2010, accepted 4 June 2010.</t>
  </si>
  <si>
    <t>10.1525/auk.2010.10032</t>
  </si>
  <si>
    <t>Kiyota, M; Tomita, N; Baba, N</t>
  </si>
  <si>
    <t>Latitudinal variation in birth dates of northern fur seals (Callorhinus ursinus) in captivity</t>
  </si>
  <si>
    <t>MAMMAL STUDY</t>
  </si>
  <si>
    <t>10.3106/041.034.0409</t>
  </si>
  <si>
    <t>Kjaer, KH; Ottosen, CO</t>
  </si>
  <si>
    <t>Rapid Regulation of Leaf Photosynthesis to Maintain Growth in Irregular Light Environments</t>
  </si>
  <si>
    <t>Protected plant productions in northern latitudes rely heavily on supplemental light use to extend the number of light hours during the day. To conserve electricity and lower costs, a low-energy input system uses supplemental lights preferable during less expensive off-peak hours and turn lighting off during peak load periods in the afternoon and in the morning. This system, though more cost-effective than conventional lighting methods, creates irregular lighting patterns of natural sunlight interrupted with supplemental lighting. Despite being disturbed in their circadian activity, plants grown in such irregular light environments exhibit growth rates linearly related to the daily light integral (DLI). This contradicts with the assumption that plants perform better with a circadian clock matching the environmental clock and suggest that plants are able to buffer their circadian activity in order to maintain carbohydrate status and growth in unpredictable light environments. Our recent results show rapid regulation of photosynthesis and leaf carbohydrate status to maintain growth and light interception in dynamic light environments when campanula, rose and chrysanthemum were grown in a cost-efficient light control system. Plant dry matter production was in all cases linear related to DLI, despite changes in daily light duration and light intensity of supplemental light suggesting that DLI is the main limiting factor for the prediction of production time in optimal temperature conditions.</t>
  </si>
  <si>
    <t>KLAASSEN, M</t>
  </si>
  <si>
    <t>MOLT AND BASAL METABOLIC COSTS IN MALES OF 2 SUBSPECIES OF STONECHATS - THE EUROPEAN SAXICOLA-TORQUATA-RUBICULA AND THE EAST-AFRICAN SAXICOLA-TORQUATA-AXILLARIS</t>
  </si>
  <si>
    <t>The circannual patterns in resting metabolic rate (RMR) of males of two subspecies of stonechats, the European Saxicola torquata rubicula and the East African S. t. axillaris, are compared. As the birds from the two subspecies were raised and kept under comparable laboratory conditions, differences in metabolic rate between the two subspecies had to be genetically determined. RMR peaked during moult in both subspecies. During the rest of the year RMR was fairly constant in both subspecies and assumed to reflect basal metabolic rate (BMR). African stonechats had a 22% lower mass specific BMR than European stonechats, which is thought to reflect a genetical physiological adaptation to the differences in environmental circumstances they experience in the field. A low BMR makes an animal more susceptible to cold. Hence, the relatively high plumage mass in the African compared to the European stonechat may be functionally linked to its relatively low BMR. Moult costs, calculated from the plumage masses and the differences in RMR inside and outside the moult period, tended to be higher in the European compared to the African stonechats. These data and an interspecific comparison of moult costs over various species of birds support the earlier notion by Lindstrom et al. (1993) that moult costs are more closely linked with BMR than with body mass or rate of moult. The relation between moult costs and BMR and the fact that the efficiency of moult is extremely low (3.8 and 6.4% for European and African stonechats, respectively) suggest that the maintenance of specific tissues necessary for moult is a large cost factor. Alternatively, impaired insulation during moult may necessitate an increased metabolic capacity which may be associated with an increased RMR.</t>
  </si>
  <si>
    <t>10.1007/BF00341339</t>
  </si>
  <si>
    <t>Kong, FJ; Liu, BH; Xia, ZJ; Sato, S; Kim, BM; Watanabe, S; Yamada, T; Tabata, S; Kanazawa, A; Harada, K; Abe, J</t>
  </si>
  <si>
    <t>Two Coordinately Regulated Homologs of FLOWERING LOCUS T Are Involved in the Control of Photoperiodic Flowering in Soybean</t>
  </si>
  <si>
    <t>FLOWERING LOCUS T (FT) is a key flowering integrator in Arabidopsis (Arabidopsis thaliana), with homologs that encode florigens in many plant species regardless of the type of photoperiodic response. We identified 10 FT homologs, which were arranged as five pairs of linked genes in different homoeologous chromosomal regions, in soybean (Glycine max), a paleopolyploid species. Two of the FT homologs, GmFT2a and GmFT5a, were highly up-regulated under short-day (SD) conditions (inductive for flowering in soybean) and had diurnal expression patterns with the highest expression 4 h after dawn. Under long-day (LD) conditions, expression of GmFT2a and GmFT5a was down-regulated and did not follow a diurnal pattern. Flowering took much longer to initiate under LD than under SD, and only the GmFT5a transcript accumulated late in development under LD. Ectopic expression analysis in Arabidopsis confirmed that both GmFT2a and GmFT5a had the same function as Arabidopsis FT, but the effect of GmFT5a was more prominent. A double-mutant soybean line for two PHYTOCHROME A (PHYA) genes expressed high levels of GmFT2a and GmFT5a under LD, and it flowered slightly earlier under LD than the wild type grown under SD. The expression levels of GmFT2a and GmFT5a were regulated by the PHYA-mediated photoperiodic regulation system, and the GmFT5a expression was also regulated by a photoperiod-independent system in LD. Taken together, our results suggest that GmFT2a and GmFT5a coordinately control flowering and enable the adaptation of soybean to a wide range of photoperiodic environments.</t>
  </si>
  <si>
    <t>10.1104/pp.110.160796</t>
  </si>
  <si>
    <t>Kong, FJ; Nan, HY; Cao, D; Li, Y; Wu, FF; Wang, JL; Lu, SJ; Yuan, XH; Cober, ER; Abe, J; Liu, BH</t>
  </si>
  <si>
    <t>A New Dominant Gene E9 Conditions Early Flowering and Maturity in Soybean</t>
  </si>
  <si>
    <t>Adaptability of soybean [Glycine max (L.) Merr.] to a wide range of latitudes is attributed to the natural variation in the major genes and quantitative trait loci (QTL) that control flowering time and maturity. Identification of novel genes and understanding their molecular basis is critical to improving soybean productivity. We identified a new locus conditioning days to flowering and maturity that was detected in hybrid progeny between cultivated and wild soybeans. A backcross was made between the recurrent parent Tokei 780 and two early-flowering recombinant inbred lines (RILs; from the cross Tokei 780 x Hidaka 4, a wild soybean accession, all of which possessed an identical genotype at the major four maturity loci, E1 to E4). The segregation patterns observed in the F-2 and F-3 progeny derived from the two crosses revealed that early-flowering was controlled by a single dominant gene. The gene was fine-mapped to a 245-kb interval between markers M5 and M7 on Gm16. A tagging marker ID1 was significantly associated with the variation in days to flowering (0.82, p &lt; 0.01) and maturity (0.76, p &lt; 0.01) in the F-2 population. The new early-flowering gene and its tagging marker are very useful for molecular breeding towards early maturity and stable productivity of soybean under high-latitude environments. The gene symbol E9e9 has been assigned. E9E9 results in early maturity and e9e9 results in late maturity.</t>
  </si>
  <si>
    <t>10.2135/cropsci2014.03.0228</t>
  </si>
  <si>
    <t>Konopka, JK; McNeil, JN</t>
  </si>
  <si>
    <t>Day-night temperature differential, rather than mean temperature, determines age of sexual maturation in Straicosta albicosta (Noctuidae)</t>
  </si>
  <si>
    <t>While pheromone traps have been effectively used to monitor the recent range expansion of the western bean cutworm (WBC), very little is known about the pheromone mediated reproductive biology of this species. The age at which females initiated calling (the behaviour associated with the release of the sex pheromone), and the pattern of calling on the first three nights following sexual maturation were determined for virgin females held under four temperature regimes (25:20; 25:15; 20:15; 20:10 degrees C L:D and 16L:8D photoperiod), and two RH (60 and 80%). Regardless of the rearing conditions the pre-calling period (PCP) was always several days post emergence, supporting the hypothesis that WCB is a migrant species. However, surprisingly the length of the PCP was not directly related to mean temperature but rather to the temperature differential between the photophase and the scotophase. The duration of calling increased with female age, but unlike in other moths was not affected by the abiotic factors tested. The relative insensitivity to temperature and humidity, when compared with many other moth species, may be related to the WBC being a univoltine species with a mid-summer flight period. Consequently, there would not be strong selection pressure for plasticity in calling behavior when compared with the case of multivoltine species that experience a wide range of environmental conditions during different seasonal flight periods.</t>
  </si>
  <si>
    <t>10.1016/j.jinsphys.2017.10.010</t>
  </si>
  <si>
    <t>Koo, BH; Yoo, SC; Park, JW; Kwon, CT; Lee, BD; An, G; Zhang, ZY; Li, JJ; Li, ZC; Paek, NC</t>
  </si>
  <si>
    <t>Natural Variation in OsPRR37 Regulates Heading Date and Contributes to Rice Cultivation at a Wide Range of Latitudes</t>
  </si>
  <si>
    <t>MOLECULAR PLANT</t>
  </si>
  <si>
    <t>Rice Pseudo-Response Regulator 37 (OsPRR37) is the Hd2 quantitative trait locus (QTL) gene and natural variation in OsPRR37 has contributed to global adaptability of rice by reducing photoperiod sensitivity and allowing early flowering, especially under long-day environments in temperate and cooler regions.Heading date and photoperiod sensitivity are fundamental traits that determine rice adaptation to a wide range of geographic environments. By quantitative trait locus (QTL) mapping and candidate gene analysis using whole-genome re-sequencing, we found that Oryza sativa Pseudo-Response Regulator37 (OsPRR37; hereafter PRR37) is responsible for the Early heading7-2 (EH7-2)/Heading date2 (Hd2) QTL which was identified from a cross of late-heading rice Milyang23 (M23) and early-heading rice H143. H143 contains a missense mutation of an invariantly conserved amino acid in the CCT (CONSTANS, CO-like, and TOC1) domain of PRR37 protein. In the world rice collection, different types of nonfunctional PRR37 alleles were found in many European and Asian rice cultivars. Notably, the japonica varieties harboring nonfunctional alleles of both Ghd7/Hd4 and PRR37/Hd2 flower extremely early under natural long-day conditions, and are adapted to the northernmost regions of rice cultivation, up to 53 N latitude. Genetic analysis revealed that the effects of PRR37 and Ghd7 alleles on heading date are additive, and PRR37 down-regulates Hd3a expression to suppress flowering under long-day conditions. Our results demonstrate that natural variations in PRR37/Hd2 and Ghd7/Hd4 have contributed to the expansion of rice cultivation to temperate and cooler regions.</t>
  </si>
  <si>
    <t>10.1093/mp/sst088</t>
  </si>
  <si>
    <t>Kooyers, NJ; Greenlee, AB; Colicchio, JM; Oh, M; Blackman, BK</t>
  </si>
  <si>
    <t>Replicate altitudinal clines reveal that evolutionary flexibility underlies adaptation to drought stress in annual Mimulus guttatus</t>
  </si>
  <si>
    <t>Examining how morphology, life history and physiology vary along environmental clines can reveal functional insight into adaptations to climate and thus inform predictions about evolutionary responses to global change. Widespread species occurring over latitudinal and altitudinal gradients in seasonal water availability are excellent systems for investigating multivariate adaptation to drought stress. Under common garden conditions, we characterized variation in 27 traits for 52 annual populations of Mimulus guttatus sampled from 10 altitudinal transects. We also assessed variation in the critical photoperiod for flowering and surveyed neutral genetic markers to control for demography when analyzing clinal patterns. Many drought escape (e.g. flowering time) and drought avoidance (e.g. specific leaf area, succulence) traits exhibited geographic or climatic clines, which often remained significant after accounting for population structure. Critical photoperiod and flowering time in glasshouse conditions followed distinct clinal patterns, indicating different aspects of seasonal phenology confer adaptation to unique agents of selection. Although escape and avoidance traits were negatively correlated range-wide, populations from sites with short growing seasons produced both early flowering and dehydration avoidance phenotypes. Our results highlight how abundant genetic variation in the component traits that build multivariate adaptations to drought stress provides flexibility for intraspecific adaptation to diverse climates.</t>
  </si>
  <si>
    <t>10.1111/nph.13153</t>
  </si>
  <si>
    <t>Koski, V</t>
  </si>
  <si>
    <t>Breeding plans in case of global warming</t>
  </si>
  <si>
    <t>Many cultivated crop plants of temperate and cool temperate zones have during their domestication been transferred far from their original habitats and been distributed over a wide range of climates. In general crop plants seem to possess potential to climatic adaptation. Processes in the past have taken hundreds or thousands of years and over large number of generations. The concern on the velocity of the expected global warming and of subsequent changes in other factors justifies planning of breeding for global warming. Perennial plants, forest trees in particular are more at the focal point than annual plants. Most agricultural annuals may be replaced any year with another cultivar or species better adapted to contemporary circumstances. Trees need tens of years to reach commercial dimensions or fructiferous age. Capriciousness is the main problem of climate change. Large variation of temperature, precipitation among years actually masks the gradual change of average values. The amplitude of variation among years exceeds the predicted average change. Thus, plasticity of individuals besides within population variation in adaptive traits is a corner stone of breeding plans. From the ecological point of view two factors are significant: 1. mild winters may interfere dormancy release and frost tolerance, and also alter host-parasite relationships. 2. The timing of thermal seasons will change in relation to photoperiod. This phenomenon is most prominent in the far north, where the relative warming is largest and the photoperiodic pattern steepest. Even though perennial plants display potential of acclimatization, selection and breeding are eligible measures to improve productivity. As long as the magnitude and velocity of the global warming remain uncertain, it is impossible to set specified aims to breeding. The only reasonable method is to run parallelly several lines with differing patterns of adaptive traits. Multiple population breeding system (MPBS) seems to be tailored to this purpose.</t>
  </si>
  <si>
    <t>10.1007/BF00022850</t>
  </si>
  <si>
    <t>Kosner, J; Zurkova, D</t>
  </si>
  <si>
    <t>Photoperiodic response and its relation to earliness in wheat</t>
  </si>
  <si>
    <t>The photoperiodic response of 15 spring and winter varieties was observed. Vernalised plants were grown under long-day (light period longer than 14-hours) and under short-day conditions (light period 10-hours). The earliness under long-day condition and the photoperiodic responses were significantly different amongst the tested varieties. The earliness under long-day conditions depended on photoperiodic response. The winter-spring vernalisation requirement influenced earliness but did not influence photoperiodic response. Varieties with spring growth habits that had the same or similar photoperiodic response to varieties with winter growth habit were earlier in heading. The tested varieties that came from lower geographical latitudes were usually earlier and less photoperiod sensitive than the varieties from higher geographical latitudes.</t>
  </si>
  <si>
    <t>10.1007/BF00015719</t>
  </si>
  <si>
    <t>Kostal, V; Hodek, I</t>
  </si>
  <si>
    <t>Photoperiodism and control of summer diapause in the Mediterranean tiger moth Cymbalophora pudica</t>
  </si>
  <si>
    <t>Photoperiodic responses to both constant and changing photoperiods were studied in the Mediterranean tiger moth Cymbalophora pudica. Embryos, larval instars and prepupae were all sensitive to photoperiod, and the responses of larvae and prepupae to changing photoperiods were similar. At 23 +/- 2 degrees C, constant 24-h photoperiods with short photophases (11, 12h) induced a long diapause (mean 88 days) whereas long photophases (14, 16h) induced a short diapause (mean 52 days). A change to a longer or shorter photophase during larval development or during diapause caused a significant extension (up to a maximum of 138 days) or shortening (down to a minimum of 10 days) of diapause, respectively, but only when at least one of the photophases was longer than 14h. Thus, shortening and prolongation of photophase had an opposite effect than constant short land long photophases, respectively. Changes within the range of photophases of 10-14h did not cause a significant change in diapause duration. Experimental results enabled us to outline the mechanisms regulating voltinism and the duration of summer diapause. For the monovoltine cycle, cold autumn/winter temperatures slow down larval development, and prepupal aestivation starts relatively late (March, April). Prepupae are then kept in diapause by the increasing daylength (&gt;14h after late April). Pupation is synchronized by decreasing daylength after summer solstice, and imagoes emerge in September/October. For the bivoltine cycle, when the autumn/winter temperatures are relatively warm, a certain portion of the population (depending on the individual rate of growth) may be diverted to a bivoltine life-cycle. In such a case, larval development is fast and short enough to allow an early start of diapause (prior to or during February). The duration of such early diapause is not influenced by changes in daylength (&lt; 14h); pupation occurs very early (April/May), and spring generation imagoes fly and oviposit in May/June. Summer larvae and prepupae live under decreasing daylength (&gt;14h), which shortens their diapause to 20-30 days. Imagoes of the autumnal generation thus occur in September/October, together with the univoltine portion of the population. (C) 1997 Elsevier Science Ltd.</t>
  </si>
  <si>
    <t>Kostal, V; Noguchi, H; Shimada, K; Hayakawa, Y</t>
  </si>
  <si>
    <t>Dopamine and serotonin in the larval CNS of a drosophilid fly, Chymomyza costata: Are they involved in the regulation of diapause?</t>
  </si>
  <si>
    <t>Developmental profiles of dopamine (DA) and serotonin (5-hydroxytryptamine, 5-HT) in the larval CNS of Chymomyza costata were measured by HPLC using electrochemical detection. Larvae of two strains, wild-type (W) and nondiapause mutant (M), were maintained either under long-day (LD, inducing pupariation) or short-day (SD, inducing diapause in W-strain) photoperiods. The levels of DA ranged from 10 fmol/CNS (early 3rd instar larvae) to 60 fmol/CNS (150-day-old diapausing larvae); the range for 5-HT was from 10 fmol/CNS to 75 fmol/CNS in the same larvae. During the 3rd larval instar, which is the decisive stage for photoperiodic induction of diapause, no differences were found in DA developmental profiles between different strains or conditions. Some differences were found in 5-HT developmental profiles, but only after the end of sensitive stage, and were therefore regarded as insignificant for regulation of developmental mode. Similarly, no clear correlations between the developmental profiles of DA and 5-HT and the course of developmental changes during the maintenance and termination of a few-month-long larval diapause were observed. Furthermore, the DA and 5-HT levels in the CNS were pharmacologically manipulated by feeding the larvae with either precursors or enzyme inhibitors of DA and 5-HT biosynthesis. Although retardations of growth and development were observed, the treated larvae retained full capacity for the photoperiodic response, irrespective of the level of DA or 5-HT in their CNS. Larvae with their 5-HT depleted to trace levels survived and were capable of diapause induction, maintenance, and termination. Depletion of DA to trace levels resulted in 100% mortality. Collectively, the present study indicates that 5-HT in the CNS is dispensable for the photoperiodic response in C. costata. More information is needed to elucidate the potential role of DA. (C) 1999 Wiley-Liss, Inc.</t>
  </si>
  <si>
    <t>10.1002/(SICI)1520-6327(199910)42:2&lt;147::AID-ARCH5&gt;3.0.CO;2-X</t>
  </si>
  <si>
    <t>Kostal, V; Shimada, K; Hayakawa, Y</t>
  </si>
  <si>
    <t>Induction and development of winter larval diapause in a drosophilid fly, Chymomyza costata</t>
  </si>
  <si>
    <t>Photoperiodic response during induction of larval hibernal diapause of Chymomyza costata was characterized and the course of diapause development was analyzed in the laboratory. C. costata becomes sensitive to photoperiodic stimuli during an unspecified stage of its early development (embryo, Ist larval instar); the sensitivity gradually increases during the 2nd and early 3rd larval instars and reaches its maximum just before the moment when it abruptly ceases at the age of 15-19 days after oviposition. Diapause intensifies during a period of 2-3 weeks after induction and, later, is maintained without apparent development until death (between 150 and 250 days) under 18 degrees C and a short-day photoperiod (L10:D14, SD). Diapause may be terminated in a horotelic process by exposure to a low temperature (2 degrees C) during which larvae subsequently (1) synchronize their post-diapause development (requires up to 14 days of chilling), (2) lose photoperiodic sensitivity (2 months), and finally (3) terminate diapause (5 months). Alternatively, diapause may be terminated in a tachytelic process by exposure to a high temperature (18 degrees C) and long-day photoperiod (L16:D8, LD) during which no synchronization occurs and pupariation takes place after a mean of 25.2 days (with a broad range from 8 to more than 50 days). Larvae that are transferred from LD to SD during their sensitive period switch their developmental programming from pupariation to diapause. Proliferation of adult primordial structures (imaginal discs, neuroblasts) slows down within 1 day after transfer. In contrast, whole body growth continues for at least 3 days before its rate slows down and matches the rate characteristic for SD conditions. (C) 2000 Elsevier Science Ltd. All rights reserved.</t>
  </si>
  <si>
    <t>10.1016/S0022-1910(99)00124-9</t>
  </si>
  <si>
    <t>Kosumi, T; Takeda, M</t>
  </si>
  <si>
    <t>Three-year lifecycle, large body, and very high threshold temperature in the cricket Gryllus argenteus for special adaptation to desiccation cycle in Malawi</t>
  </si>
  <si>
    <t>SCIENCE OF NATURE</t>
  </si>
  <si>
    <t>In temperate climates, the initiation and termination of diapause synchronize the stress-tolerant stage with the stressful season and reproduction with the non-stressful season in many insects. Synchronization is often regulated by photoperiodism. Voltinism and the ultimate size of adults are also important determinants for their lifecycle, and different diapause stages and voltinism patterns are known in crickets. Here, we investigated the life history of the African cricket Gryllus argenteus from Malawi, which is a typical arid tropical highland. The climate is characterized by alternating arid and wet seasons, each of which lasts for half a year, and where the available heat mass is much less than lowlands at the same latitude. We first measured the nymphal duration at each rearing temperature and calculated the lower developmental threshold (t(0)) to be 20.19 degrees C based on Ikemoto and Takai (2000) and 19.38 degrees C based on a conventional line-fitting method. These values are very high relative to many other insects. The local temperature in winter does not fall below 15 degrees C, but this is much higher than the lethal limit. This suggested that critical stress in this locality was not coldness but low precipitation in winter. We estimated, based both on local temperature change and the Ikemoto and Takai's t(0), that G. argenteus required 3 years to complete its lifecycle unlike wet lowland species, where univoltinism or multi-voltinism are commonplace. Photoperiodism was observed in this species, but due to a lag between annual cycles in photoperiod, temperature, and humidity, photoperiodism alone cannot atune their lifecycle with local conditions. Synchronization in this species was achieved by three different adaptations: photoperiodism, high t(0), and large body size, which give it a long lifecycle. Although the species cannot achieve a univoltine lifecycle because of its high t0 value, it can escape from dry season by entering diapause at moderate temperatures, probably thereby achieving adaptive synchrony of lifecycle with both favorable and unfavorable seasons. A comparison between a conventional photothermogram and a newly formulated photohydrogram or photohygrogram demonstrates that even though sufficient heat is available, scarcity of water and thus scarcity of foliage should force the cricket to maintain diapause at intermediate temperature. The results suggested that high t(0), large body size, and multi-ennial lifecycle mutually affect each other and formulate a unique adaptation under such an extreme environment.</t>
  </si>
  <si>
    <t>10.1007/s00114-017-1488-y</t>
  </si>
  <si>
    <t>Kotsakiozi, P; Richardson, JB; Pichler, V; Favia, G; Martins, AJ; Urbanelli, S; Armbruster, PA; Caccone, A</t>
  </si>
  <si>
    <t>Population genomics of the Asian tiger mosquito, Aedes albopictus: insights into the recent worldwide invasion</t>
  </si>
  <si>
    <t>Aedes albopictus, the Asian tiger mosquito, is an aggressive biting mosquito native to Asia that has colonized all continents except Antarctica during the last similar to 30-40years. The species is of great public health concern as it can transmit at least 26 arboviruses, including dengue, chikungunya, and Zika viruses. In this study, using double-digest Restriction site-Associated DNA (ddRAD) sequencing, we developed a panel of similar to 58,000 single nucleotide polymorphisms (SNPs) based on 20 worldwide Ae.albopictus populations representing both the invasive and the native range. We used this genomic-based approach to study the genetic structure and the differentiation of Ae.albopictus populations and to understand origin(s) and dynamics of the recent invasions. Our analyses indicated the existence of two major genetically differentiated population clusters, each one including both native and invasive populations. The detection of additional genetic structure within each major cluster supports that these SNPs can detect differentiation at a global and local scale, while the similar levels of genomic diversity between native and invasive range populations support the scenario of multiple invasions or colonization by a large number of propagules. Finally, our results revealed the possible source(s) of the recent invasion in Americas, Europe, and Africa, a finding with important implications for vector-control strategies.</t>
  </si>
  <si>
    <t>10.1002/ece3.3514</t>
  </si>
  <si>
    <t>Kouressy, M; Traore, S; Vaksmann, M; Grum, M; Maikano, I; Soumare, M; Traore, PS; Bazile, D; Dingkuhn, M; Sidibe, A</t>
  </si>
  <si>
    <t>Adaptation of Malian sorghums to climate variability</t>
  </si>
  <si>
    <t>CAHIERS AGRICULTURES</t>
  </si>
  <si>
    <t>The phenology of Malian sorghum varieties was studied to understand the impact of climate constraints on their cycle duration. We hypothesized that with recent droughts, farmers had shifted to varieties with shorter cycle durations. The studied gemplasme was drawn from two different collections: one made in 1978 and the other in 2000. A phenology model adapted for photoperiod-sensitive sorghums was used to predict cultivar behaviour in their original environment as a function of latitude and rainfall regimes. The average cycle duration of the ecotypes changed little in 20 years. This point negates our assumption, because the rainfall deficit did not result in a shortening of the average cycle duration of the sorghums. A vast majority of ecotypes from humid areas were found to be photoperiod sensitive. This trait allows for optimal use of water supply by the crop and most importantly to evading specific biotic constraints (mold, bird pressure). As one moves towards the northern, drier areas, both late- and early-maturing ecotypes are encountered. This diversity is an important element in securing production in arid regions. Genetic diversity appears to be an important factor in the resilience of the cropping systems in areas with higher climatic risks. This work can guide the breeding programs in defining ideotypes specifically adapted to the range of climatic environments of the area.</t>
  </si>
  <si>
    <t>Koveos, DS; Broufas, GD</t>
  </si>
  <si>
    <t>Diapause induction and termination in eggs of the fruit tree red spider mite Panonychus ulmi in northern Greece</t>
  </si>
  <si>
    <t>In apple orchards in northern Greece, females of Panonychus ulmi Koch were found to lay diapause eggs from late August to the beginning of October. The course of diapause termination in the field was determined by transferring diapause eggs during winter and early spring from apple orchards with the varieties 'Starkinson' and 'Firiki' to short days (LD 8:16) (1992-1996), and long days (LD 16:8) (1994-1995), both at 20 degrees C. Percentages of diapause termination were very low to zero from October to the beginning of January, then progressively increased throughout January and February. Diapause termination in 50% of the eggs occurred in the first half of February in lowland mite populations irrespective of the year and location from which the eggs originated, and about one month earlier in a population originating from an altitude of 300 m. For each sampling date throughout the winter, the mean number of days required for 50% egg hatch at 20 degrees C (T-50%) was similar under either a long (LD 16:8) or a short (LD 8:16) photoperiod. Diapause eggs collected in October 1995 from two orchards and maintained at 0, 5, 10 and 15 degrees C for various periods were subsequently transferred to 20 degrees C and LD 8:16, where TP50% was determined. It was shown that temperature, duration of maintenance at the different temperatures and the orchard from which the eggs originated had a significant effect on T(5)0% and therefore on diapause development. Additionally, in our strains diapause intensity was much weaker than in strains from more northern latitudes and was terminated even without any cold exposure. The variation in diapause intensity in different strains of P. ulmi may have an adaptive significance for this widespread species.</t>
  </si>
  <si>
    <t>10.1023/A:1006232821653</t>
  </si>
  <si>
    <t>KOVEOS, DS; KROON, A; VEERMAN, A</t>
  </si>
  <si>
    <t>THE SAME PHOTOPERIODIC CLOCK MAY CONTROL INDUCTION AND MAINTENANCE OF DIAPAUSE IN THE SPIDER-MITE TETRANCHUS-URTICAE</t>
  </si>
  <si>
    <t>In the spider mite Tetranychus urticae, both diapause induction (which takes place during the larval and nymphal stages) and diapause maintenance (in the adult female) are under photoperiodic control. The question of whether or not the same photoperiodic clock is involved in both photoperiodic reactions was investigated in eight strains of the spider mite, originating from different localities in Europe. The methods employed consisted of (1) determination of the relative importance of the photophase and scotophase in the two photoperiodic reactions; (2) comparison of photoperiodic response curves for diapause induction and diapause maintenance; and (3) determination of the effect of light breaks on the capacity of long nights to maintain diapause, and comparison with the effect of light breaks in diapause induction experiments. The scotophase appeared to be much more important than the photophase for both diapause induction and diapause maintenance. In all strains the critical daylength for diapause maintenance, measured at the moment of saturation of the response to long daylengths, was identical to the critical daylength for diapause induction. However, the critical daylength for diapause maintenance appeared to be labile; it shifted gradually to shorter values as the mites were kept in the cold for a longer period of time, or were kept at a higher temperature for a progressively longer period of time after their stay in the cold room. This seems to reflect a gradual loss of photoperiodic control of diapause maintenance as diapause development proceeds. Photoperiods close to the critical daylength appeared to be less strong with regard to diapause maintenance than shorter daylengths. Quantitative differences in the ''strength'' of different daylengths were found in all strains investigated. Interruption of the night by short pulses of light revealed either one or two peaks of sensitivity in the night, or one broad ''trough'' where the two peaks had merged. However, in each case maximal sensitivity to the light breaks occurred at the same position in the night for diapause induction and diapause maintenance. The many similarities found lead to the conclusion that most probably the same photoperiodic clock mechanism is involved in both diapause induction and diapause maintenance in T. urticae.</t>
  </si>
  <si>
    <t>10.1177/074873049300800401</t>
  </si>
  <si>
    <t>GEOGRAPHIC-VARIATION OF DIAPAUSE INTENSITY IN THE SPIDER-MITE TETRANYCHUS-URTICAE</t>
  </si>
  <si>
    <t>Eight strains of the spider mite Tetranychus urticae, originating from different localities in western and central Europe, with latitudes ranging from 40.5 to 60-degrees-N, displayed marked differences in the period of chilling at 4-degrees-C required for diapause termination under a diapause-maintaining short-day photoperiodic regime at 19-degrees-C, to which the mites were transferred after the cold period. The higher the latitude from which the strains originated the longer was the period of chilling required for diapause termination, suggesting the presence of a gradient in diapause intensity, diapause being deeper the more northern the origin of the strains. Two strains originating from higher altitudes appeared to have a much deeper diapause than expected from their latitudinal origin. In addition, these two mountain strains showed mutual differences in diapause intensity, notwithstanding the fact that they originated from similar latitudes and altitudes; local climatic conditions probably act as strong selective forces with regard to diapause depth. All strains appeared to be sensitive to photoperiod during the period of diapause development. Diapause was quickly completed by a long-day photoperiod (LD 17:7 h), but was maintained by a short-day photoperiod (LD 10: 14 h). However, even under the latter regime sensitivity to photoperiod gradually diminished and eventually disappeared, thus leading to 'spontaneous' termination of diapause. The length of the period of diapause development, as measured by the sensitivity to photoperiod of diapausing mites, varied between strains; it was shorter in the southern strains and longer in the northern strains. The results indicate great variation in diapause intensity between strains, which is probably genetically determined and may have adaptive significance for this widespread species. When young females which had just entered diapause were kept for ever longer periods of time under the diapause inducing short-day regime at which they had been reared, before being transferred to the cold room, the duration of the period of chilling required for diapause termination was found to decrease proportionally in all three strains tested. These results suggest that intensification of diapause does not occur in T. urticae; diapause intensity seems to be highest at the beginning of diapause and to diminish gradually during diapause development.</t>
  </si>
  <si>
    <t>10.1111/j.1365-3032.1993.tb00448.x</t>
  </si>
  <si>
    <t>Koveos, DS; Veerman, A</t>
  </si>
  <si>
    <t>Involvement of the circadian system in photoperiodic termination of diapause in the spider mite Tetranychus urticae</t>
  </si>
  <si>
    <t>In the spider mite Tetranychus urticae, both diapause induction and diapause termination are under photoperiodic control. Resonance experiments with three strains from different localities in Europe revealed the involvement of the circadian system in the photoperiodic termination of diapause. In all strains the tau-value of the rhythm involved in diapause termination appeared to be shorter than that of the rhythm involved in diapause induction. This may be caused by a change in period length of a circadian oscillator involved in both induction and termination of diapause, or it may indicate that different circadian oscillators affect diapause induction and diapause termination in the spider mite. In previous experiments it has been demonstrated that the photoperiodic clock controlling diapause termination is most probably the same as the one controlling diapause induction. In eight strains of the spider mite, originating from widely different localities in Europe, the critical nightlengths for diapause induction and diapause termination appeared to be identical. Apparently some change occurs in the circadian system between diapause induction and diapause termination, without a concurrent change in photoperiodic time measurement. This makes it unlikely that the oscillator(s) involved in diapause induction and termination would constitute the photoperiodic clock. The results are interpreted according to the so-called non-clock or resonance hypothesis for the involvement of the circadian system in photoperiodic phenomena. Temperature appeared to affect the resonance rhythm of diapause termination differently in different strains of the spider mite: in two strains the rhythm appeared to be temperature compensated, in two other strains it was not. In two strains of the spider mite, originating from the same latitude, critical nightlength appeared to be the same, whereas the period of the rhythm involved in diapause termination differed from 1-3 h among the strains, depending on temperature. These results do not provide evidence in favour of a circadian-based photoperiodic clock in T. urticae. Another effect of temperature was found on the appearance of the different resonance peaks: temperature had little effect on the time course of appearance of the first peak (at nights shorter than the critical nightlength), but subsequent peaks (at nights longer than the critical nightlength) developed faster at higher temperature. This suggests that the mechanism of diapause termination in regimes with nights shorter than the critical nightlength is different from that with nights longer than the critical nightlength. The first represents the photoperiodic response proper, controlled by the photoperiodic clock at nightlengths around the critical nightlength, whereas the latter is most probably a 'resonance' effect, revealing the influence of the circadian system on the expression of the photoperiodic response in extended nights. The above effect of temperature therefore also appears to corroborate the non-clock hypothesis for photoperiodic time measurement in the spider mite. Copyright (C) 1996 Elsevier Science Ltd</t>
  </si>
  <si>
    <t>10.1016/0022-1910(96)00140-0</t>
  </si>
  <si>
    <t>KOVEOS, DS; VEERMAN, A</t>
  </si>
  <si>
    <t>ACCUMULATION OF PHOTOPERIODIC INFORMATION DURING DIAPAUSE DEVELOPMENT IN THE SPIDER-MITE TETRANYCHUS-URTICAE</t>
  </si>
  <si>
    <t>Photoperiodic control of diapause development was studied in three strains of the spider mite, Tetranychus urticae, originating from different latitudes in Europe. Diapause was almost fully maintained by a long-night regime during the first month of diapause, but was terminated rapidly and synchronously by a short-night regime. Diapause termination in continuous light was almost as rapid as in short nights; in continuous darkness diapause termination proceeded much slower, probably revealing the ''spontaneous'' rate of diapause development of these mites. The effect on diapause termination of successive short-night cycles appeared to be accumulated in a way comparable to cycle summation during diapause induction. The threshold for diapause termination by short nights, expressed as the number of cycles required for 50% diapause termination, was found to be lower the more southern the origin of the strain of mites. However, considerable differences in the number of cycles required for diapause termination were also present within strains: some mites needed only 3-4 short nights to terminate diapause, whereas others needed more than 10. In contrast with short-night cycles the effect of long-night cycles was not accumulative. Intensification of diapause under the influence of long-night cycles during its early stages appeared not to take place. Long nights were capable of maintaining the state of diapause if experienced before short-night cycles, but not afterwards. Short and long nights seem to act independently from each other, the former accelerating diapause development (''activation''), the latter slowing down diapause development (''diapause maintenance''). No antagonistic effect of long and short nights was found on the photoperiodic maintenance of diapause, in the sense that the effect of short nights might be diminished or even reversed by long nights, and vice versa, as found in photoperiodic induction of diapause in T. urticae. Therefore diapause maintenance does not seem to involve a photoperiodic counter mechanism comparable with the counter involved in the photoperiodic induction of diapause in these mites.</t>
  </si>
  <si>
    <t>10.1016/0022-1910(94)90097-3</t>
  </si>
  <si>
    <t>Koyama, K; Okumura, Y; Okamoto, E; Nishijima, R; Takumi, S</t>
  </si>
  <si>
    <t>Natural variation in photoperiodic flowering pathway and identification of photoperiod-insensitive accessions in wild wheat, Aegilops tauschii</t>
  </si>
  <si>
    <t>The D-genome progenitor of hexaploid wheat, Aegilops tauschii Coss., has a wide natural species range in central Eurasia and possesses wide natural variation in heading and flowering time. Here, we report identification of two Ae. tauschii accessions insensitive to short day length. Similarly to a loss or reduced degree of vernalization requirement, the photoperiod-insensitive mutations were found only in the early flowering sublineage (TauL1b) of Ae. tauschii. Quantitative trait locus (QTL) analyses using two F-2 mapping populations showed that a QTL for heading time on the long arm of chromosome 5D was related to the early heading phenotype of the photoperiod-insensitive accessions under short-day conditions. In the photoperiod-insensitive accession, expression patterns of two flowering-related genes were altered under short-day conditions compared with the patterns in photoperiod-sensitive accessions. This study indicates that analysis of natural variations in the Ae. tauschii population is useful to find novel genetic loci controlling agronomically important traits.</t>
  </si>
  <si>
    <t>10.1007/s10681-017-2089-8</t>
  </si>
  <si>
    <t>KRAMER, K</t>
  </si>
  <si>
    <t>PHENOTYPIC PLASTICITY OF THE PHENOLOGY OF 7 EUROPEAN TREE SPECIES IN RELATION TO CLIMATIC WARMING</t>
  </si>
  <si>
    <t>To evaluate the potential responses of individual trees to climatic warming, phenological observations of clones of Larix decidua (Mill.), Betula pubescens (Ehrh,), Tilia cordata (Mill.), Populus canescens (Ait), Quercus robur (L,), Fagus sylvatica (L,) and Picea abies (L,) relocated over a large latitudinal range in Europe were analysed, The magnitude of the response of the clone was compared to that of genetically different trees of the same species in part of the latitudinal range, which were assumed to have adapted to their local climates, It was found that the responses of the date of leaf unfolding and the date of leaf fall in the clones to temperature were similar in magnitude to those in the genetically different trees, This demonstrates that trees possess considerable plasticity and are able to respond phenotypically to a major change in their local climate. For the clones of Larix decidua and Quercus robur the duration of the growing season may decrease with increasing temperature, because leaf fall is advanced more than leaf unfolding, In Betula pubescens and Populus canescens, leaf unfolding and leaf fall are advanced equally, whereas in Tilia cordata and Fagus sylvatica the date of leaf fall seems to be unaltered but the date of leaf unfolding advances with increasing temperature, These differences in the duration of the growing season at increased temperature may alter the competitive balance between the species. Descriptive dynamic models showed that most of the variance in the date of leaf unfolding can be accounted for by temperature, However, a generally applicable model of leaf fall based on temperature and/or photoperiod could not improved the null model, i,e, the mean date of leaf fall, because of variability in other environmental factors. The lowest temperatures around the dates of leaf unfolding and leaf fall differed among the clones, The hypothesis that the survival of the clones is curtailed by spring frosts was supported, Thus, these lowest tempertures around leaf unfolding may represent thresholds below which the species cannot survive, It is argued that these thresholds may be a particularly sensitive means to evaluate the impact of climatic warming on the geographical distribution of tree species.</t>
  </si>
  <si>
    <t>10.1111/j.1365-3040.1995.tb00356.x</t>
  </si>
  <si>
    <t>Kriegsfeld, LJ; Nelson, RJ</t>
  </si>
  <si>
    <t>Photoperiod affects the gonadotropin-releasing hormone neuronal system of male prairie voles (Microtus ochrogaster)</t>
  </si>
  <si>
    <t>NEUROENDOCRINOLOGY</t>
  </si>
  <si>
    <t>In order to maximize survival, animals inhabiting temperate and boreal latitudes exhibit numerous adaptations to changing seasons. Central among this suite of coping strategies is the cessation of breeding during the suboptimal conditions of winter. Many nontropical rodents inhibit reproduction well in advance of winter in response to short day lengths. Male prairie voles (Microtus ochrogaster) are small temperate-zone rodents that vary in their reproductive response to photoperiod. Some male votes undergo complete gonadal regression during short days (responders) while others fail to inhibit reproduction when exposed to short day lengths (nonresponders). The neuroendocrine mechanisms regulating this differential response to photoperiod have not been investigated in this species. Presumably, photoperiod can act at any or all levels of the hypothalamo-pituitary-gonadal (HPG) axis to regulate reproduction, The present study sought to determine the contribution of the GnRH system to this variable reproductive response to photoperiod. Male prairie voles were housed in either long or short day lengths for 10 weeks. As shown with immunohistochemistry, voles that underwent gonadal regression in response to short photoperiods exhibited increased GnRH neuron numbers in the preoptic area/anterior hypothalamus (POA/AH) relative to both long-day animals and short-day voles that maintained reproductive function. Mean optical density of staining and cell size did not differ among groups. These data suggest that the differential reproductive response to photoperiod in male voles is mediated, in part, by alterations in the GnRH neuronal system.</t>
  </si>
  <si>
    <t>10.1159/000054424</t>
  </si>
  <si>
    <t>Kriegsfeld, LJ; Ranalli, NJ; Trasy, AG; Nelson, RJ</t>
  </si>
  <si>
    <t>Food restriction affects the gonadotropin releasing hormone neuronal system of male prairie voles (Microtus ochrogaster)</t>
  </si>
  <si>
    <t>Individuals of species inhabiting temperate and boreal latitudes optimize the timing of energetically costly processes by curtailing nonessential energetically demanding processes when environmental conditions are not favourable. One proximate environmental variable used to fine-tune moment-to-moment changes in reproductive physiology and behaviour is food intake. The neuroendocrine mechanisms by which food restriction leads to the cessation of reproduction in seasonally breeding rodent species remain largely unspecified. The present study sought to determine the effects of extended food restriction on the gonadotropin releasing hormone (GnRH) neuronal system. Male prairie voles (Microtus ochrogaster) were either fed ad libitum or were exposed to either 1, 2 or 3 weeks of moderate (70% of daily mean) food restriction. In accordance with previous studies of food restriction, gross reproductive organ masses and body mass were unaffected by food deprivation. Although 1 week of food restriction did not result in alterations in the GnRH neuronal system, food restriction for 2 weeks was associated with increased GnRH-immunoreactive (GnRH-ir) neurone soma size. Three weeks of food restriction resulted in a pronounced increase in GnRH-ir neurone numbers, as well as an increase in fibre intensity in the main fibre pathway to the median eminence. Taken together, these findings suggest that extended food restriction leads to modifications in the GnRH neuronal system, providing a means for temporary cessation of reproduction without gross alterations in reproductive physiology. This transient change in the hypothalmo-pituitary-gonadal axis, without pronounced changes in reproductive organ morphology, likely provides a mechanism for the rapid reinitiation of breeding in nature when local conditions provide adequate food availability.</t>
  </si>
  <si>
    <t>10.1046/j.1365-2826.2001.00704.x</t>
  </si>
  <si>
    <t>Kriegsfeld, LJ; Ubuka, T; Bentley, GE; Tsutsui, K</t>
  </si>
  <si>
    <t>Seasonal control of gonadotropin-inhibitory hormone (GnIH) in birds and mammals</t>
  </si>
  <si>
    <t>Animals inhabiting temperate and boreal latitudes experience marked seasonal changes in the quality of their environments and maximize reproductive success by phasing breeding activities with the most favorable time of year. Whereas the specific mechanisms driving seasonal changes in reproductive function vary across species, converging lines of evidence suggest gonadotropin-inhibitory hormone (GnIH) serves as a key component of the neuroendocrine circuitry driving seasonal changes in reproduction and sexual motivation in some species. In addition to anticipating environmental change through transduction of photoperiodic information and modifying reproductive state accordingly, GnIH is also positioned to regulate acute changes in reproductive status should unpredictable conditions manifest throughout the year. The present overview summarizes the role of GnIH in avian and mammalian seasonal breeding while considering the similarities and disparities that have emerged from broad investigations across reproductively photoperiodic species. (C) 2014 Elsevier Inc. All rights reserved.</t>
  </si>
  <si>
    <t>10.1016/j.yfrne.2014.12.001</t>
  </si>
  <si>
    <t>Kripke, DF; Elliott, JA; Youngstedt, SD; Smith, JS</t>
  </si>
  <si>
    <t>Melatonin: marvel or marker?</t>
  </si>
  <si>
    <t>ANNALS OF MEDICINE</t>
  </si>
  <si>
    <t>Melatonin blanches the skin of frogs, whitens the fur of hamsters, and sometimes makes the gonads atrophy. It is remarkable that such a hormone would be put forward as a defense against ageing. We have been examining excretion of the urinary metabolite of melatonin, 6-sulphatoxymelatonin (6-SMT), in 150 postmenopausal women, in 72 volunteers over the age of 60 years who complained of insomnia or depression, and in 20 healthy younger adult controls, aged 18-40 years. The acrophase or fitted peak of 6-SMT excretion was computed as a marker of the timing of the circadian system. Total daily excretion of 6-SMT was not significantly related to total sleep time, wake-within-sleep or sleep complaints. Nevertheless, whereas the 20 controls displayed a normal range of 6-SMT acrophases from 01.32 to 05.44 h, 42% of the postmenopausal women and 48% of the symptomatic elders had acrophases outside this normal range. Those volunteers with more deviant acrophases displayed more disturbed sleep and more sleep complaints. These data suggest that melatonin is a useful marker of circadian rhythm phase disorders, but suggest a need for more caution in melatonin administration.</t>
  </si>
  <si>
    <t>10.3109/07853899808999388</t>
  </si>
  <si>
    <t>Kripke, DF; Youngstedt, SD; Rex, KM; Klauber, MR; Elliott, JA</t>
  </si>
  <si>
    <t>Melatonin excretion with affect disorders over age 60</t>
  </si>
  <si>
    <t>PSYCHIATRY RESEARCH</t>
  </si>
  <si>
    <t>Numerous studies have reported low melatonin secretion in depression, but other studies have suggested no deficit or an increase. Alterations of circadian phase or duration of melatonin secretion have also been described. Since melatonin secretion decreases as we age, it seemed interesting to examine melatonin and depression in an aging sample. Volunteers who complained of mood or sleep problems were recruited for studies in which fractional urine specimens were collected for 24 h, both at home and in the laboratory. The major metabolite, 6-sulfatoxymelatonin (aMT6s), was determined by radioimmunoassay. Of 72 volunteers aged 60-78 years, seven had current major depression and 55% had a lifetime history of an affective disorder. A 55-fold range of home aMT6s excretion rates was observed. A lifetime history of any affective disorder was significantly associated with greater log(10)[mesor] aMT6s excretion in home collections and laboratory collections, but current affective disorders were neither significantly related to melatonin excretion nor to aMT6s acrophase timing, onset, offset or duration. These results are only weakly consistent with a photoperiodic hypothesis of depression. (C) 2003 Elsevier Science Ireland Ltd. All rights reserved.</t>
  </si>
  <si>
    <t>10.1016/S0165-1781(03)00060-X</t>
  </si>
  <si>
    <t>Kroon, A; Veenendaal, RL; Veerman, A</t>
  </si>
  <si>
    <t>Photoperiodic induction of diapause in the spider mite Tetranychus urticae: qualitative or quantitative time measurement?</t>
  </si>
  <si>
    <t>Insects and mites may measure photoperiods either by classifying them as long or short relative to a critical value (qualitative time measurement) or by using the absolute value (quantitative time measurement). The spider mite Tetranychus urticae is thought to use a qualitative mechanism of time measurement. In this paper we present the results of experiments with an inbred line of the spider mite (to keep genetic variation in photoperiodic responses small), to test whether quantitative aspects also play a role. Differences in diapause incidence in different long-night photoperiods at different temperatures may be an indication of quantitative responses to photoperiod. The effect of temperature on the photoperiodic response curve was studied at 16 degrees C, 19 degrees C and 22 degrees C. The response curves appeared to be similar at 16 degrees C and 19 degrees C, with a critical nightlength between 10 and 11 h. At 22 degrees C, diapause induction was less than 100% in all long-night regimens and the critical nightlength had shifted to 12 h. Maximum diapause induction (93%) occurred in a light-dark cycle with a 16 h dark phase (LD 8:16 h). Diapause induction was lowest in long-night photoperiods with dark phases of 20 h and longer. The number of light-dark cycles needed for 50% diapause induction at 19 degrees C varied between 12.1 and 14.7 for LD 6:18 h, between 10.9 and 12.5 for LD 8:16 h, between 10.6 and 11.6 for LD 10:14 h, and between 10.1 and 10.7 for LD 12:12 h. Independent of the light-dark regimen, diapause induction took place in some individuals after receiving 8 cycles and virtually all individuals entered diapause after 16 cycles. No effect was found of the photoperiodic treatment during prediapause development (LD 6:18 h, LD 8:16 h, LD 10:14 h, LD 12:12 h) on diapause duration. The average diapause duration at LD 10:14 h and 19 degrees C was 61 days over all four treatments. We explained the results by hypothesising that nightlengths are assessed qualitatively and that the photoperiodic clock operates more accurately near the critical nightlength.</t>
  </si>
  <si>
    <t>10.1111/j.1365-3032.1997.tb01180.x</t>
  </si>
  <si>
    <t>Kubota, A; Shim, JS; Imaizumi, T</t>
  </si>
  <si>
    <t>Natural variation in transcriptional rhythms modulates photoperiodic responses</t>
  </si>
  <si>
    <t>Recent studies have demonstrated that allelic variation in daily expression profiles of the GIGANTEA gene may account for the variance in plant growth in different accessions. Studying natural variation in daily transcriptional patterns of circadian-clock regulated genes provides new insights into plant adaptive strategies to different geographical regions.</t>
  </si>
  <si>
    <t>10.1016/j.tplants.2015.03.008</t>
  </si>
  <si>
    <t>Kucharik, CJ; Barford, CC; El Maayar, M; Wofsy, SC; Monson, RK; Baldocchi, DD</t>
  </si>
  <si>
    <t>A multiyear evaluation of a Dynamic Global Vegetation Model at three AmeriFlux forest sites: Vegetation structure, phenology, soil temperature, and CO2 and H2O vapor exchange</t>
  </si>
  <si>
    <t>We utilized eddy-covariance observations of carbon dioxide (CO2) and water vapor exchange at three AmeriFlux mid-latitude forest stands to evaluate IBIS, a Dynamic Global Vegetation Model (DGVM). Measurements of leaf area index (LAI), soil moisture and temperature, runoff, soil carbon (C), and soil respiration (R) were also compared with model output. An experimental approach was designed to help attribute model errors to the vegetation dynamics and phenology formulations versus simulated biological processes. Continental scale phenology sub-models poorly represented the timing of budburst and evolution of canopy LAI in deciduous forests. Biases of vegetation green-up of 6 weeks and delayed senescence were noted. Simulated soil temperatures were overestimated (underestimated) during the summer (winter) on average by 2-5 degrees C. Ecosystem R was overestimated during the growing season, on average, by 20-60 g C m(-2) month(-1), and underestimated during the winter by 10-20 g C m(-2) month(-1) at all sites. Simulated soil R failed to capture observed mid-summer peak rates and was generally lower than observed in winter. The overall comparison of simulated net ecosystem production (NEP) to observations showed a significant underestimate of growing season NEP of 25-100gCm(-2) month(-1), and an overall positive bias of 10-40 g C m(-2) month(-1) during the winter. Excellent agreement between annual average NEP observations and IBIS simulations in "fixed vegetation" mode resulted from offsetting seasonal model biases. The magnitude of simulated variation in seasonal and inter-annual C exchange was generally dampened with respect to observations. The parameterization, and in some cases the formulations (e.g., ecosystem R and phenology) limited model capacity to capture the seasonal fluctuations of C and water exchange. Model parameterizations and formulations were originally constrained and generalized for application to a wide range of global climate and soil conditions and plant functional types (PFTs), likely contributing to model biases. This problem potentially applies to other DGVMs and biosphere models, and will likely become increasingly relevant if investigators apply their models at higher spatial resolution. We suggest that revisions to DGVMs should focus on advancing the capabilities of current phenology formulations to account for photoperiod, soil moisture and frost in addition to temperature. Model representations of PFTs and formulations of ecosystem R need to be rethought, particularly with respect to use of Q(10) temperature functions as modifiers. Surface energy balance, C allocation, soil R, and plant response to nutrient stress deserve attention as well.</t>
  </si>
  <si>
    <t>10.1016/j.ecolmodel.2005.11.031</t>
  </si>
  <si>
    <t>Kumar, J; Gupta, P; Naseem, A; Malik, S</t>
  </si>
  <si>
    <t>Light spectrum and intensity, and the timekeeping in birds</t>
  </si>
  <si>
    <t>The important aspect of light environment is to provide time-of-day and time-of-year information to the endogenous machinery that measures time. In a 24 h day there are conspicuous alterations in light intensity and spectrum. VIBGYOR is the visible portion of spectrum covering the light wavelength range from 380-760 nm. Each wavelength can activate the select class of photoreceptors, and hence a specific colour is experienced. Photoreceptors have opsin-based molecules that can trap light and thus play a key role in the perception of light and dark signals of the day. Eyes are the main photoreceptive structure but non-mammalian vertebrates such as birds have both retinal (eyes) and extra-retinal (e.g. lateral eyes, pineal, parapineal organs and deep brain photoreceptors) structures for photoreception. These opsin-based molecules found in different regions of the eyes and brain are sensitive to different wavelengths of light, hence play an important role in regulating the circadian and seasonal rhythms by decoding dawn and dusk; the time of maximum transition in wavelength and intensity of light. The melatonin pattern is also affected by light characteristics. In birds, the wavelength is shown to affect orientation and energy expenditure as well. This review focuses on different aspects of light wavelength and intensity affecting avian physiology and behaviour.</t>
  </si>
  <si>
    <t>10.1080/09291016.2017.1345449</t>
  </si>
  <si>
    <t>Kumar, S; Neven, LG; Zhu, HY; Zhang, RZ</t>
  </si>
  <si>
    <t>Assessing the Global Risk of Establishment of Cydia pomonella (Lepidoptera: Tortricidae) using CLIMEX and MaxEnt Niche Models</t>
  </si>
  <si>
    <t>Accurate assessment of insect pest establishment risk is needed by national plant protection organizations to negotiate international trade of horticultural commodities that can potentially carry the pests and result in inadvertent introductions in the importing countries. We used mechanistic and correlative niche models to quantify and map the global patterns of the potential for establishment of codling moth (Cydia pomonella L.), a major pest of apples, peaches, pears, and other pome and stone fruits, and a quarantine pest in countries where it currently does not occur. The mechanistic model CLIMEX was calibrated using species-specific physiological tolerance thresholds, whereas the correlative model MaxEnt used species occurrences and climatic spatial data. Projected potential distribution from both models conformed well to the current known distribution of codling moth. None of the models predicted suitable environmental conditions in countries located between 20 degrees N and 20 degrees S potentially because of shorter photoperiod, and lack of chilling requirement (&lt;60 d at &lt;= 10 degrees C) in these areas for codling moth to break diapause. Models predicted suitable conditions in South Korea and Japan where codling moth currently does not occur but where its preferred host species (i.e., apple) is present. Average annual temperature and latitude were the main environmental variables associated with codling moth distribution at global level. The predictive models developed in this study present the global risk of establishment of codling moth, and can be used for monitoring potential introductions of codling moth in different countries and by policy makers and trade negotiators in making science-based decisions.</t>
  </si>
  <si>
    <t>10.1093/jee/tov166</t>
  </si>
  <si>
    <t>KUMAR, V; FOLLETT, BK</t>
  </si>
  <si>
    <t>THE CIRCADIAN NATURE OF MELATONIN SECRETION IN JAPANESE-QUAIL (COTURNIX-COTURNIX-JAPONICA)</t>
  </si>
  <si>
    <t>Plasma melatonin concentrations were measured in Japanese quail held under different photoperiods and constant darkness (&lt; 1 lux). When subjected to LD6:18 (6 hr light: 18 hr darkness), levels rose approximately 2 hr after lights-off, attained a peak level 8 hr after lights off, and subsequently declined to low daytime levels before the next lights-on signal. This generated a distinct daily rhythm in melatonin secretion with a duration of approximately 13 h. On exposing quail to a range of photoperiods, containing 6, 9, 11, 12, 13, 15, 18, or 20 hr of light per day, the onset of melatonin secretion remained essentially similar with the rise occurring soon after lights-off. However, the offset of melatonin secretion was suppressed by the light of the next day and thus a much truncated rhythm was produced under long (&gt; 12 hr) photoperiods. Importantly, between night lengths of 4 to 18 hr (i.e., LD 20:4 to LD 6:18) a linear relationship existed between the duration of night-length and secretion of melatonin with the duration increasing by about 0.8 hr for each additional hour of darkness. If quail were released into darkness following a short (LD 6:18) or long (LD 26:4) day schedule, the rhythm persisted for at least two cycles with peaks occurring at about 24 hr intervals. In those quail coming into darkness from long days (LD 20:4), the rhythm of melatonin secretion decompressed rapidly on both sides of the peak, indicating that both the onset and offset of melatonin secretion were suppressed under long days. The endogenous nature of melatonin secretion was tested further by exposing birds to LD 6:30 for 4 cycles and then releasing into darkness. The rhythm in melatonin secretion persisted for at least three cycles before beginning to damp-out. The circadian nature of the rhythm in melatonin secretion was also examined by subjecting quail to T-cycles and then releasing into darkness. Both under the T-cycles and darkness following T-cycle treatments, the phase of the melatonin rhythm was advanced by &gt; 3 hr under T = 27 hr cycles (LD 3:24) compared with T = 24 hr cycles (LD 3:21). This property is consistent with the melatonin oscillator being a circadian rhythm.</t>
  </si>
  <si>
    <t>10.1111/j.1600-079X.1993.tb00502.x</t>
  </si>
  <si>
    <t>Kumar, V; Rani, S; Singh, BP</t>
  </si>
  <si>
    <t>Biological clocks help reduce the physiological conflicts in avian migrants</t>
  </si>
  <si>
    <t>We present evidence from experiments on overwintering populations of two Palearctic-Indian latitudinal migratory birds, the black-headed bunting (Emberiza melanocephala) and the red-headed bunting (E. bruniceps), that the bird's clock in interaction with day length regulates seasonal rhythms of migration and reproduction such that physiological conflict between them is reduced. Initiation and termination of the body mass and testicular cycles are separately regulated photoperiodic events. For example, under stimulatory photoperiods the response curve of body mass does not overlap with that of the testicular growth. A response-specific photoperiodism is adaptive, since gain in body mass, critical to spring migration, precedes gonadal recrudescence. Finally, migration as indicated by the night-time migratory restlessness under experimental situations (e.g., intense locomotion under caged condition-called Zugunruhe) appears to be regulated by a separate circadian oscillator.</t>
  </si>
  <si>
    <t>10.1007/s10336-006-0055-7</t>
  </si>
  <si>
    <t>Kurasch, AK; Hahn, V; Leiser, WL; Vollmann, J; Schori, A; Betrix, CA; Mayr, B; Winkler, J; Mechtler, K; Aper, J; Sudaric, A; Pejic, I; Sarcevic, H; Jeanson, P; Balko, C; Signor, M; Miceli, F; Strijk, P; Rietman, H; Muresanu, E; Djordjevic, V; Pospisil, A; Barion, G; Weigold, P; Streng, S; Kron, M; Wurschum, T</t>
  </si>
  <si>
    <t>Identification of mega-environments in Europe and effect of allelic variation at maturity E loci on adaptation of European soybean</t>
  </si>
  <si>
    <t>Soybean cultivation holds great potential for a sustainable agriculture in Europe, but adaptation remains a central issue. In this large mega-environment (MEV) study, 75 European cultivars from five early maturity groups (MGs 000-II) were evaluated for maturity-related traits at 22 locations in 10 countries across Europe. Clustering of the locations based on phenotypic similarity revealed six MEVs in latitudinal direction and suggested several more. Analysis of maturity identified several groups of cultivars with phenotypic similarity that are optimally adapted to the different growing regions in Europe. We identified several haplotypes for the allelic variants at the E1, E2, E3 and E4 genes, with each E haplotype comprising cultivars from different MGs. Cultivars with the same E haplotype can exhibit different flowering and maturity characteristics, suggesting that the genetic control of these traits is more complex and that adaptation involves additional genetic pathways, for example temperature requirement. Taken together, our study allowed the first unified assessment of soybean-growing regions in Europe and illustrates the strong effect of photoperiod on soybean adaptation and MEV classification, as well as the effects of the E maturity loci for soybean adaptation in Europe.</t>
  </si>
  <si>
    <t>10.1111/pce.12896</t>
  </si>
  <si>
    <t>Kurota, H; Shimada, M</t>
  </si>
  <si>
    <t>Over-wintering stage polymorphism of a bruchine beetle: geographical variation in optimal diapause strategy</t>
  </si>
  <si>
    <t>1. Most temperate insects undergo diapause at a specific developmental stage to overcome severe winters. The bruchine beetle Bruchidius dorsalis in a warmer region in Japan, however, has diverse over-wintering stages-non-diapausing larvae, diapausing larvae, and diapausing adults, whereas in a cooler region, it over-winters only as the final instar larva or adult in diapause. 2. The geographical pattern of over-wintering stages in 12 populations was investigated over a wide range along the mainland of Japan. It revealed that a distinct geographical pattern of over-wintering stages exists in relation to temperature conditions. In regions with warmer climates, the proportion of non-diapausing larvae increased and B. dorsalis had a more complex over-wintering stage structure. 3. Life cycles were also compared between two areas of Japan by field experiments. In the cooler area, the first generation over-wintered in the diapausing larval or adult stage. Conversely, in the warmer area, diapause was induced later and some of the first-generation adults produced second-generation offspring before over-wintering. 4. Based on the geographical cline of climates and the differences in cold hardiness among stages, we can demonstrate that the over-wintering stage variation among and within populations results from an adaptive timing of diapause induction in each region, because the late larval or adult diapauses protect pupae or eggs-which unlike other stages are not cold hardy-from being produced late in the season.</t>
  </si>
  <si>
    <t>10.1111/j.1365-2311.2007.00929.x</t>
  </si>
  <si>
    <t>Geographical variation in photoperiodic induction of larval diapause in the bruchid beetle, Bruchidius dorsalis: polymorphism in overwintering stages</t>
  </si>
  <si>
    <t>The bruchid beetle, Bruchidius dorsalis Fahraeus (Coleoptera: Bruchidae), has a multivoltine life cycle and shows geographical variation of overwintering stages in Japan. Our previous study found that B. dorsalis enters larval diapause in the final instar under short photoperiods. In cooler areas, we observed that most individuals overwinter in the final larval stage in diapause, whereas beetles at different developmental stages (non-diapausing young instars, diapausing instars, and adults) were overwintering in warmer areas. In this study, we investigated geographical variation in the photoperiodic response for induction of larval diapause at 20degreesC (three populations) and 24degreesC (two populations) to clarify the overwintering strategy of B. dorsalis. We observed that (1) diapause incidence at 20degreesC changed sharply from ca. 100% to 0% with a change in photoperiod in all the populations, (2) critical photoperiod was longer at 20degreesC in populations from cooler areas, and (3) critical photoperiod at 24degreesC was shorter than at 20degreesC and a fraction of the larvae did not enter diapause, even under short photoperiods. Overwintering stages estimated from these results were consistent with those actually observed in the field. This study indicates that the geographical variation of overwintering stages is likely to reflect adaptive diapause induction in each local environment.</t>
  </si>
  <si>
    <t>10.1046/j.1570-7458.2003.00033.x</t>
  </si>
  <si>
    <t>Kusano, M; Jonsson, P; Fukushima, A; Gullberg, J; Sjostrom, M; Trygg, J; Moritz, T</t>
  </si>
  <si>
    <t>Metabolite signature during short-day induced growth cessation in Populus</t>
  </si>
  <si>
    <t>The photoperiod is an important environmental signal for plants, and influences a wide range of physiological processes. For woody species in northern latitudes, cessation of growth is induced by short photoperiods. In many plant species, short photoperiods stop elongational growth after a few weeks. It is known that plant daylength detection is mediated by Phytochrome A (PHYA) in the woody hybrid aspen species. However, the mechanism of dormancy involving primary metabolism remains unclear. We studied changes in metabolite profiles in hybrid aspen leaves (young, middle, and mature leaves) during short-day-induced growth cessation, using a combination of gas chromatography-time-of-flight mass spectrometry, and multivariate projection methods. Our results indicate that the metabolite profiles in mature source leaves rapidly change when the photoperiod changes. In contrast, the differences in young sink leaves grown under long and short-day conditions are less distinct. We found short daylength induced growth cessation in aspen was associated with rapid changes in the distribution and levels of diverse primary metabolites. In addition, we conducted metabolite profiling of leaves of PHYA overexpressor (PHYAOX) and those of the control to find the discriminative metabolites between PHYAOX and the control under the short-day conditions. The metabolite changes observed in PHYAOX leaves, together with those in the source leaves, identified possible candidates for the metabolite signature (e. g., 2-oxo-glutarate, spermidine, putrescine, 4-amino-butyrate, and tryptophan) during short-day-induced growth cessation in aspen leaves.</t>
  </si>
  <si>
    <t>10.3389/fpls.2011.00029</t>
  </si>
  <si>
    <t>KUWANA, Y</t>
  </si>
  <si>
    <t>ORIGIN OF LEUKOMA-CANDIDA (STAUDINGER) IN JAPAN AS INFERRED FROM GEOGRAPHICAL VARIATION IN PHOTOPERIODIC RESPONSE</t>
  </si>
  <si>
    <t>yes, but japanese</t>
  </si>
  <si>
    <t>Kwak, M; Velasco, D; Gepts, P</t>
  </si>
  <si>
    <t>Mapping homologous sequences for determinacy and photoperiod sensitivity in common bean (Phaseolus vulgaris)</t>
  </si>
  <si>
    <t>Determinacy and photoperiod insensitivity are agronomically important traits, selected during or after domestication in common bean. Determinacy reduces aboveground plant biomass and accelerates and synchronizes flowering. Photoperiod insensitivity allows common bean to be grown at higher latitudes under long days. In this study, we attempted to identify Phaseolus vulgaris homologues of 12 Arabidopsis genes that are involved in meristem identity determination and the photoperiod-dependent and autonomous flowering pathways. Amplification products with homology to the original Arabidopsis gene were obtained for 8 genes, 7 of which could be mapped onto the common bean-linkage map using the BAT93 x Jalo EEP 558 and Midas x G12873 recombinant inbred populations. Three Terminal Flower 1 homologues (PvTFL1x, PvTFL1y, and PvTFL1z) were mapped to B4, B1, and B7, respectively. PvTFL1y cosegregated with the determinacy locus, fin. In addition, PvTFL1z mapped near or at a second determinacy locus on B7. A Zeitlupe homologue mapped near a quantitative trait locus (QTL) for flowering time on linkage group B9. Constans, FCA, Flowering locus D, Gigantea, and Leafy homologues did not cosegregate with currently mapped flowering time QTLs and photoperiod insensitivity loci in common bean. Further studies are needed to confirm the role of these homologues as potential candidate genes.</t>
  </si>
  <si>
    <t>10.1093/jhered/esn005</t>
  </si>
  <si>
    <t>Kwon, CT; Yoo, SC; Koo, BH; Cho, SH; Park, JW; Zhang, ZY; Li, JJ; Li, ZC; Paek, NC</t>
  </si>
  <si>
    <t>Natural variation in Early flowering1 contributes to early flowering in japonica rice under long days</t>
  </si>
  <si>
    <t>Natural variation in heading-date genes enables rice, a short-day (SD) plant, to flower early under long-day (LD) conditions at high latitudes. Through analysis of heading-date quantitative trait loci (QTL) with F-7 recombinant inbred lines from the cross of early heading H143' and late heading Milyang23 (M23)', we found a minor-effect EarlyHeading3 (EH3) QTL in the Hd16 region on chromosome 3. We found that Early flowering1 (EL1), encoding casein kinase I (CKI), is likely to be responsible for the EH3/Hd16 QTL, because a missense mutation occurred in the highly conserved serine/threonine kinase domain of EL1 in H143. A different missense mutation was found in the EL1 kinase domain in Koshihikari. In vitro kinase assays revealed that EL1/CKI in H143 and Koshihikari are non-functional. In F-7:9 heterogeneous inbred family-near isogenic lines (HNILs), HNIL(H143) flowered 13 days earlier than HNIL(M23) in LD, but not in SD, in which EL1 mainly acts as a LD-dependent flowering repressor, down-regulating Ehd1 expression. In the world rice collection, two types of non-functional EL1 variants were found in japonica rice generally cultivated at high latitudes. These results indicate that natural variation in EL1 contributes to early heading for rice adaptation to LD in temperate and cooler regions.</t>
  </si>
  <si>
    <t>10.1111/pce.12134</t>
  </si>
  <si>
    <t>Kyriacou, CP</t>
  </si>
  <si>
    <t>Evolution: Fruit Fly Clocks on the Edge</t>
  </si>
  <si>
    <t>CURRENT BIOLOGY</t>
  </si>
  <si>
    <t>Fruit flies evolved in tropical regions under stable light-dark cycles. However, their photosensitive circadian clock had to adapt to extreme seasonal photoperiods during their colonisation of temperate regions. This was achieved by changing the neuronal expression of two key clock-related components.</t>
  </si>
  <si>
    <t>10.1016/j.cub.2017.02.017</t>
  </si>
  <si>
    <t>LAAKSO, ML; PORKKAHEISKANEN, T; ALILA, A; STENBERG, D; JOHANSSON, G</t>
  </si>
  <si>
    <t>24-HOUR RHYTHMS IN RELATION TO THE NATURAL PHOTOPERIOD - A FIELD-STUDY IN HUMANS</t>
  </si>
  <si>
    <t>The daily rhythms of salivary melatonin, salivary cortisol, and axillary body temperature were measured in nine healthy volunteers in midsummer, around the autumn equinox, and in midwinter, at a latitude of 60 degrees N. The aim was to find out whether these rhythms were dependent on variations of the natural daylength. The samples were collected every 2 hr during 24-hr periods in everyday conditions. The individual rhythms were characterized with the acrophase estimates of the best-fitting cosine curve models and with the half-rise and half-decline times calculated from the raw data. The melatonin and cortisol rhythms were delayed significantly (about 1 hr) in midwinter as compared with summer and autumn. The most advanced rhythms were found in autumn. The shifts of the melatonin and cortisol rhythms could be explained as a result of the changes of natural illumination. The overt temperature rhythms did not differ significantly among the sampling months. The lack of seasonal patterns in temperature rhythms probably primarily reflected the socially determined rest-activity cycles of the subjects.</t>
  </si>
  <si>
    <t>10.1177/074873049400900309</t>
  </si>
  <si>
    <t>Lagaraine, C; Skipor, J; Szczepkowska, A; Dufourny, L; Thiery, JC</t>
  </si>
  <si>
    <t>Tight junction proteins vary in the choroid plexus of ewes according to photoperiod</t>
  </si>
  <si>
    <t>Sheep from temperate latitudes exhibit seasonal variations in many physiological functions such as reproduction, food intake, body weight, and pelage growth. Majority of seasonal changes are controlled by the annual photoperiodic cycle and melatonin secretion. For reproduction, the resulting key event is a modulation of the negative feedback of steroids on gonadotropin secretion. However, this seasonal effect could also depend on variable uptake of steroids by the brain. Seasonal regulation of food intake also involves numerous peripheral hormones, among which the protein hormone leptin informs the brain on the metabolic status of the animal. It has been shown previously that access of progesterone, estradiol and leptin to the cerebrospinal fluid (CSF) increases under long days. This physiological modulation of the passage of hormones to the brain could depend on regulation of the permeability of the blood CSF barrier. This study therefore compared the tight junction proteins in the choroid plexus of ewes exposed to short days or long days. Levels of occludin, zonula occludens proteins (ZO) ZO-1 and ZO-2, afadin and cadherin were significantly higher during short days, but no statistical difference was observed for junctional adhesion molecule 1 (JAM-1), ZO-3 or claudins 1 and 5. These results are consistent with an increase in the blood-CSF barrier permeability during long days through a regulation of tight junctions and show that the permeability could depend upon physiological conditions such as photoperiodic status. (C) 2011 Elsevier B.V. All rights reserved.</t>
  </si>
  <si>
    <t>10.1016/j.brainres.2011.04.009</t>
  </si>
  <si>
    <t>Lai, XT; Yang, D; Wu, SH; Zhu, XF; Xue, FS</t>
  </si>
  <si>
    <t>Diapause incidence of progeny in relation to parental geographic origin, host plant and rearing density in the cabbage beetle, Colaphellus bowringi</t>
  </si>
  <si>
    <t>The cabbage beetle, Colaphellus bowringi Baly (Coleoptera: Chrysomelidae), which is widely distributed in China, undergoes an imaginal diapause in the soil. In this study, we investigated the influences of parental geographic origin, host plant, and rearing density on the diapause incidence of progeny in this beetle. In studies conducted at 25 degrees C and L12:D12 photoperiod, the proportions of adults entering diapause were significantly different among latitudes from which the parents had been collected. The incidence of diapause increased with increasing latitude. Reciprocal cross tests between post-diapause adults from different latitudes showed that there were significant differences in diapause incidence between pure-bred and hybrid adults, suggesting that diapause incidence among progeny was determined by both the female and male, although the female appeared to have a stronger effect than the male. These results revealed that parental origin has an important influence on progeny diapause. Parental host plant species not only affected diapause incidence of the current generation, but also affected the incidence of diapause in the progeny produced by the non-diapause parents; yet, the parental host plant had no influence on the incidence of diapause in the progeny produced by the post-diapause parents. Rearing density of the parental generation had no significant effect on the incidence of diapause in the progeny.</t>
  </si>
  <si>
    <t>10.1111/j.1570-7458.2008.00749.x</t>
  </si>
  <si>
    <t>Lair, KP; Bradshaw, WE; Holzapfel, CM</t>
  </si>
  <si>
    <t>Evolutionary divergence of the genetic architecture underlying photoperiodism in the pitcher-plant mosquito, Wyeomyia smithii</t>
  </si>
  <si>
    <t>We determine the contribution of composite additive, dominance, and epistatic effects to the genetic divergence of photoperiodic response along latitudinal, altitudinal, and longitudinal gradients in the pitcher-plant mosquito, Wyeomyia smithii. Joint scaling tests of crosses between populations showed wide-spread epistasis as well as additive and dominance differences among populations. There were differences due to epistasis between an alpine population in North Carolina and populations in Florida, lowland North Carolina, and Maine. Longitudinal displacement resulted in differences due to epistasis between Florida and Alabama populations separated by 300 km but not between Maine and Wisconsin populations separated by 2000 km. Genetic differences between New Jersey and Ontario did not involve either dominance or epistasis and we estimated the minimum number of effective factors contributing to a difference in mean critical photoperiod of 5 SD between them as n(E) = 5. We propose that the genetic similarity of populations within a broad northern region is due to their more recent origin since recession of the Laurentide Ice Sheet and that the unique genetic architecture of each population is the result of both mutation and repeated migration-founder-flush episodes during the dispersal of W. smithii in North America. Our results suggest that differences in composite additive and dominance effects arise early in the genetic divergence of populations while differences due to epistasis accumulate after more prolonged isolation.</t>
  </si>
  <si>
    <t>Lambrechts, MM; Perret, P</t>
  </si>
  <si>
    <t>A long photoperiod overrides non-photoperiodic factors in blue tits' timing of reproduction</t>
  </si>
  <si>
    <t>Endocrinological studies have contributed considerably to the development of theory concerning the proximate aspects of the timing of reproduction. In non-domesticated, avian species, the relative importance of the photoperiodic and non-photoperiodic factors influencing later stages of the breeding cycle, such as the onset of egg laying, remains unclear because egg laying is difficult to obtain with captive populations and laboratory experiments of breeding are rarely carried out in the framework of long-term field studies. We set up a special experimental design such that captive Mediterranean blue tits (Parus caeruleus) can breed with success in large outdoor aviaries at similar latitudes and altitudes to their wild counterparts. Here we demonstrate experimentally that the non-photoperiodic factors responsible for large and consistent differences in the expression of natural breeding responses between three captive outdoor blue tit populations are ignored during long-day treatment. Based on these findings, an evolutionary explanation is provided for why the relative importance of the non-photoperiodic factors decreases with the progress of the season. The hypothesis can explain observed maladapted breeding dates in free-living populations and could possibly be used to increase the success of breeding programmes with some endangered, captive, non-domesticated, photoperiodic species.</t>
  </si>
  <si>
    <t>10.1098/rspb.2000.1041</t>
  </si>
  <si>
    <t>Langbehn, TJ; Varpe, O</t>
  </si>
  <si>
    <t>Sea-ice loss boosts visual search: fish foraging and changing pelagic interactions in polar oceans</t>
  </si>
  <si>
    <t>Light is a central driver of biological processes and systems. Receding sea ice changes the lightscape of high-latitude oceans and more light will penetrate into the sea. This affects bottom-up control through primary productivity and top-down control through vision-based foraging. We model effects of sea-ice shading on visual search to develop a mechanistic understanding of how climate-driven sea-ice retreat affects predator-prey interactions. We adapt a prey encounter model for ice-covered waters, where prey-detection performance of planktivorous fish depends on the light cycle. We use hindcast sea-ice concentrations (past 35years) and compare with a future no-ice scenario to project visual range along two south-north transects with different sea-ice distributions and seasonality, one through the Bering Sea and one through the Barents Sea. The transect approach captures the transition from sub-Arctic to Arctic ecosystems and allows for comparison of latitudinal differences between longitudes. We find that past sea-ice retreat has increased visual search at a rate of 2.7% to 4.2% per decade from the long-term mean; and for high latitudes, we predict a 16-fold increase in clearance rate. Top-down control is therefore predicted to intensify. Ecological and evolutionary consequences for polar marine communities and energy flows would follow, possibly also as tipping points and regime shifts. We expect species distributions to track the receding ice-edge, and in particular expect species with large migratory capacity to make foraging forays into high-latitude oceans. However, the extreme seasonality in photoperiod of high-latitude oceans may counteract such shifts and rather act as a zoogeographical filter limiting poleward range expansion. The provided mechanistic insights are relevant for pelagic ecosystems globally, including lakes where shifted distributions are seldom possible but where predator-prey consequences would be much related. As part of the discussion on photoperiodic implications for high-latitude range shifts, we provide a short review of studies linking physical drivers to latitudinal extent.</t>
  </si>
  <si>
    <t>10.1111/gcb.13797</t>
  </si>
  <si>
    <t>Lange, M; Schaber, J; Marx, A; Jackel, G; Badeck, FW; Seppelt, R; Doktor, D</t>
  </si>
  <si>
    <t>Simulation of forest tree species' bud burst dates for different climate scenarios: chilling requirements and photo-period may limit bud burst advancement</t>
  </si>
  <si>
    <t>This study investigates whether the assumed increase of winter and spring temperatures is depicted by phenological models in correspondingly earlier bud burst (BB) dates. Some studies assume that rising temperatures lead to an earlier BB, but even later BB has been detected. The phenological model PIM (promoter-inhibitor-model) fitted to the extensive phenological database of the German Weather Service was driven by several climate scenarios. This model accounts for the complicated mechanistic interactions between chilling requirements, temperature and photo-period. It predicts BB with a r (2) between 0.41 and 0.62 and a RMSE of around 1 week, depending on species. Parameter sensitivities depict species dependent interactions between growth and chilling requirements as well as photo-period. A mean trend to earlier BB was revealed for the period 2002- 2100, varying between -0.05 and -0.11 days per year, depending on species. These trends are lower than for the period 1951- 2009. Within climate scenario period, trends are decreasing for beech and chestnut, stagnating for birch and increasing for oak. Results suggest that not fulfilled chilling requirements accompanied by an increasing dependency on photo-period potentially limit future BB advancement. The combination of a powerful phenological model, a large scale phenological database and several climate scenarios, offers new insights into the mechanistic comprehension of spring phenology.</t>
  </si>
  <si>
    <t>10.1007/s00484-016-1161-8</t>
  </si>
  <si>
    <t>Langewisch, T; Lenis, J; Jiang, GL; Wang, DC; Pantalone, V; Bilyeu, K</t>
  </si>
  <si>
    <t>The development and use of a molecular model for soybean maturity groups</t>
  </si>
  <si>
    <t>BMC PLANT BIOLOGY</t>
  </si>
  <si>
    <t>Background: Achieving appropriate maturity in a target environment is essential to maximizing crop yield potential. In soybean [Glycine max (L.) Merr.], the time to maturity is largely dependent on developmental response to dark periods. Once the critical photoperiod is reached, flowering is initiated and reproductive development proceeds. Therefore, soybean adaptation has been attributed to genetic changes and natural or artificial selection to optimize plant development in specific, narrow latitudinal ranges. In North America, these regions have been classified into twelve maturity groups (MG), with lower MG being shorter season than higher MG. Growing soybean lines not adapted to a particular environment typically results in poor growth and significant yield reductions. The objective of this study was to develop a molecular model for soybean maturity based on the alleles underlying the major maturity loci: E1, E2, and E3. Results: We determined the allelic variation and diversity of the E maturity genes in a large collection of soybean landraces, North American ancestors, Chinese cultivars, North American cultivars or expired Plant Variety Protection lines, and private-company lines. The E gene status of accessions in the USDA Soybean Germplasm Collection with SoySNP50K Beadchip data was also predicted. We determined the E allelic combinations needed to adapt soybean to different MGs in the United States (US) and discovered a strong signal of selection for E genotypes released in North America, particularly the US and Canada. Conclusions: The E gene maturity model proposed will enable plant breeders to more effectively transfer traits into different MGs and increase the overall efficiency of soybean breeding in the US and Canada. The powerful yet simple selection strategy for increasing soybean breeding efficiency can be used alone or to directly enhance genomic prediction/selection schemes. The results also revealed previously unrecognized aspects of artificial selection in soybean imposed by soybean breeders based on geography that highlights the need for plant breeding that is optimized for specific environments.</t>
  </si>
  <si>
    <t>10.1186/s12870-017-1040-4</t>
  </si>
  <si>
    <t>LANGHEINRICH, U</t>
  </si>
  <si>
    <t>CLONAL VARIATION IN APICAL GROWTH AND CONTENT IN VEGETATIVE STORAGE PROTEINS IN POPULUS</t>
  </si>
  <si>
    <t>Apical shoot growth and storage protein content in various poplar species and clones were followed in trees growing in the field and in micropropagated plants cultivated in the growth chamber under a controlled environment. In autumn a 32 kD and a 36 kD vegetative storage protein accumulate in wood, bark and roots of poplar and comprise together about 25% of the soluble proteins. In spring, at the time of dormancy break, the storage proteins are degraded and 3 weeks after budburst these proteins are no longer immunologically detectable. As in autumn, short day exposure of black cottonwood plants (Populus trichocarpa Torr. and Gray) induces cessation of apical growth and accumulation of the 32 kD and 36 kD vegetative storage proteins in all clones studied. In order to simulate spring conditions, short day induced plants were transferred back to long days. Like the situation in spring, budburst and storage protein degradation occurred considerably earlier in clone 9/60 than in clone Muhle Larsen. The latter clone accumulates both in winter and after short day exposure more storage proteins than the former. Furthermore two P. trichocarpa clones differ qualitatively in storage protein content: they possess an additional 34 kD polypeptide which cross-reacts with the anti-32 kD antibody. In conclusion, apical shoot growth and the capacity to synthesize storage proteins can be easily followed in micropropagated poplar cultivated in the growth chamber under inducing photoperiods. This offers the major advantage of independence from the annual growth cycle. Within one species considerable clonal variance in storage protein content and in the induction times needed for dormancy and dormancy break were observed. The suitability of storage protein content and apical growth as early selection traits in breeding programs focusing on nitrogen efficient poplar and clones adapted to specific latitudes will be discussed.</t>
  </si>
  <si>
    <t>LANKINEN, P</t>
  </si>
  <si>
    <t>NORTH SOUTH DIFFERENCES IN CIRCADIAN ECLOSION RHYTHM IN EUROPEAN POPULATIONS OF DROSOPHILA-SUBOBSCURA</t>
  </si>
  <si>
    <t>The circadian pupal eclosion rhythm was studied in 12 strains of Drosophila subobscura originating from two regions: Scandinavia (56-63-degrees-N), and the Canary Islands (28-degrees-N), In most parameters of the rhythm, ample variability was found both within and between the regions. Among the strains the phase of the eclosion median in an entraining diel light-dark cycle varied by 8.1 h, and the period of the free-running rhythm (tau) 2.2 h. In the comparison between the two regions, the Scandinavian entrained rhythm had on average a 2.8 h earlier phase, tau was 0.9 h shorter, and the amplitude of the rhythm was lower. Of the rhythm parameters, early phase was correlated with short tau (r = 0.76), and the amplitude of the entrained rhythm was correlated with the amplitude of the free-running rhythm (r = 0.98). In addition to the geographical variation, a putative arhythmic recessive autosomal mutant was found to segregate in one Scandinavian strain. The lack of photoperiodic adult diapause was confirmed in D. subobscura. The results show that the circadian eclosion rhythm in a non-photoperiodic species can vary latitudinally in a fashion similar to that of photoperiodic species.</t>
  </si>
  <si>
    <t>10.1038/hdy.1993.126</t>
  </si>
  <si>
    <t>GEOGRAPHICAL VARIATION IN CIRCADIAN ECLOSION RHYTHM AND PHOTOPERIODIC ADULT DIAPAUSE IN DROSOPHILA-LITTORALIS</t>
  </si>
  <si>
    <t>10.1007/BF00612503</t>
  </si>
  <si>
    <t>Lankinen, P; Forsman, P</t>
  </si>
  <si>
    <t>Independence of genetic geographical variation between photoperiodic diapause, circadian eclosion rhythm, and thr-gly repeat region of the period gene in Drosophila littoralis</t>
  </si>
  <si>
    <t>Drosophila littoralis is a latitudinally widespread European species of the Drosophila virilis group. The species has ample genetic variation in photoperiodism (adult diapause) and circadian rhythmicity (pupal eclosion rhythm), with adaptive latitudinal clines in both of them. The possible common genetic basis between the variability of photoperiodism and circadian rhythms was studied by a long-term crossing experiment. A northerri strain (65 degrees N) having long critical day length (CDL = 19.9 h) for diapause, early phase of the entrained rhythm in LD 3:21 (Psi(LD 3:21) = 12.3 h), and short period (tau = 18.8 h) of the free-running rhythm for the eclosion rhythm was crossed with a southern strain (42 degrees N) having short CDL (12.4 h), late eclosion phase (Psi(LD) 3:21 = 20.2 h), and long period (tau = 22.8 h). After 54 generations, including free recombination, artificial selection, and genetic drift, a novel strain resulted, having even more "southern" diapause and more "northern" eclosion rhythm characteristics than found in any of the geographical strairts. The observed complete separation of eclosion rhythm characteristics from photoperiodism is a new finding in D. littoralis; in earlier studies followed for 16 generations, the changes had been mostly parallel. Evidently, the genes controlling the variability of the eclosion rhythm and photoperiodism in D. littoralis are different but closely linked. To test for the possible gene loci underlying the observed geographical variability, the period gene was studied in 10 strains covering all the known clock variability in D. littoralis. The authors sequenced the most suspected Thr-Gly region, which is known to take part in the adaptive clock variability in Drosophila melanogaster. No coding differences were found in the strains, showing that this region is not included in the adaptive clock variability in D. littoralis.</t>
  </si>
  <si>
    <t>10.1177/0748730405283418</t>
  </si>
  <si>
    <t>LANKINEN, P; LUMME, J</t>
  </si>
  <si>
    <t>GENETIC-ANALYSIS OF GEOGRAPHICAL VARIATION IN PHOTOPERIODIC DIAPAUSE AND PUPAL ECLOSION RHYTHM IN DROSOPHILA-LITTORALIS</t>
  </si>
  <si>
    <t>CIBA FOUNDATION SYMPOSIA</t>
  </si>
  <si>
    <t>LANKINEN, P; RIIHIMAA, AJ</t>
  </si>
  <si>
    <t>WEAK CIRCADIAN ECLOSION RHYTHMICITY IN CHYMOMYZA-COSTATA (DIPTERA, DROSOPHILIDAE), AND ITS INDEPENDENCE OF DIAPAUSE TYPE</t>
  </si>
  <si>
    <t>Pupal eclosion rhythms were studied in seven strains of C. costata originating between latitudes 43-degrees-N in Japan to 69-degrees-N in Finland. The strains represented the following types of diapause: larval obligatory, larval photoperiodic (critical daylengths from 14 h in the south to 21 h in the north), and no photoperiodic diapause. The eclosion rhythmicity of all strains was weak in all diel photoperiods. The free-running rhythms of eclosion were also of low amplitude. Three other species of Chymomyza were studied for comparison: Chymomyza distincta and C. fuscimana with a larval diapause and C. caudatula with an adult diapause. Only C. caudatula had the rhythmic eclosion that drosophilids have in general. We conclude that the exceptionally weak eclosion rhythmicity in C. costata is an adaptation for eclosion at any permissive time of day around midsummer. The weak rhythmicity of eclosion in C. costata would thus be phenotypic plasticity, an adaptation to the exceptional phenological timing of the species. There was no parallel variation between circadian eclosion rhythms and photoperiodism.</t>
  </si>
  <si>
    <t>10.1016/0022-1910(92)90033-A</t>
  </si>
  <si>
    <t>Lankinen, P; Tyukmaeva, VI; Hoikkala, A</t>
  </si>
  <si>
    <t>Northern Drosophila montana flies show variation both within and between cline populations in the critical day length evoking reproductive diapause</t>
  </si>
  <si>
    <t>Reproductive diapause, and its correct timing, plays an important role in the life cycle of many insect species living in a seasonally varying environment at high latitudes. In the present paper we have documented variation in the critical day length (CDL) for adult reproductive diapause and the steepness of photoperiodic response curves (PPRCs) in seven clinal populations of Drosophila montana in Finland between the latitudes 61 and 67 degrees N, paying special attention to variation in these traits within and between dine populations. The isofemale lines representing these populations showed a sharp transition from 0% to 100% in females' diapause incidence in the shortening day lengths, indicated by steep PPRCs. The mean CDL showed a clear latitudinal dine decreasing by 1.6 h from North to South regardless of the age of the lines, variation within the populations (i.e. among lines) in this trait being up to 3 h. The steepness of the PPRCs correlated with the age of the line and this trait showed no clear latitudinal dine. Further studies on a large number of lines from one D. montana population confirmed that while maintaining the flies in diapause preventing conditions in the laboratory has no effect on CDL, older lines had steeper PPRCs. High variation in CDL within and between D. montana dine populations is likely to be heritable and provide a good potential for the evolution of photoperiodic responses. Information on genetic variation in life-history traits, such as diapause, is of utmost importance for predicting the ability of insects to survive in seasonally changing environmental conditions and to respond to long term changes in the length of the growing period e.g. by postponing the timing of diapause towards shorter day length and later calendar date. (c) 2013 Elsevier Ltd. All rights reserved.</t>
  </si>
  <si>
    <t>10.1016/j.jinsphys.2013.05.006</t>
  </si>
  <si>
    <t>Lardies, MA; Bozinovic, F</t>
  </si>
  <si>
    <t>Genetic variation for plasticity in physiological and life-history traits among populations of an invasive species, the terrestrial isopod Porcellio laevis</t>
  </si>
  <si>
    <t>EVOLUTIONARY ECOLOGY RESEARCH</t>
  </si>
  <si>
    <t>Background: Evolutionary interpretations of life-history as well as physiological patterns require distinction between genotypic variations and environmentally induced phenotypic variation. Problem: We investigate the extent to which variation in life history and metabolism have an environmental or a genetic basin in an invasive species. Methods: We used the widely distributed isopod, Porcellio laevis, as a model. To examine the effects of latitudinal gradients in temperature and photoperiod on life-history and physiological traits, we studied three populations located along a latitudinal gradient. We performed two common garden experiments using 20 families from each population. Treatment were: (1) 12 degrees C. 12/12 h light/dark and (2) 20 degrees C, 14/10 h light/dark. Measurements of metabolic rate and life-history traits were performed on females from the F(1) generation. Conclusions: (1) Differences in life-history and metabolic traits among populations mimic the natural pattern of latitudinal variation in a cold environment, where offspring size and reproductive output increase towards higher latitudes and metabolic rate increases towards lower latitudes. (2) There is genetic variation for plasticity in response to the environment, which may be acted upon by natural selection. (3) Our results support the hypothesis that phenotypic plasticity itself is an adaptive response to environmental heterogeneity.</t>
  </si>
  <si>
    <t>Laska, P</t>
  </si>
  <si>
    <t>Migration Flight of Carrot Psyllid (Trioza apicalis) at Various Latitudes is Independent of Local Phenology</t>
  </si>
  <si>
    <t>PLANT PROTECTION SCIENCE</t>
  </si>
  <si>
    <t>A particularly advantageous method of monitoring the flight and calculating the median was used. An example is given in order to understand better the calculation. The medians show that the timing is similar at different latitudes despite local phenological differences. The difference in median flight times between Finland and the Czech Republic was five days on average, but phenological differences are about a month, shown by a comparison of temperatures, the monitoring of buds on spruce, and by the stage of the carrot plants. During the attack by T apicalis the carrot plants are younger towards north what is unusual in Psyllidae. In extreme north locations as Finland the genetic triggering for flight could not be realised by the strong declining of temperatures. Flight occurs here substantially later as to local photoperiodicity but is the earliest as to phenology, including carrot plants. The very small plants during flight are much more damaged here than the well-developed plants in central Europe.</t>
  </si>
  <si>
    <t>Laurila, A; Pakkasmaa, S; Merila, J</t>
  </si>
  <si>
    <t>Influence of seasonal time constraints on growth and development of common frog tadpoles: a photoperiod experiment</t>
  </si>
  <si>
    <t>Organisms living in seasonal environments are often limited by the time available to complete their development. Especially individuals in northern populations may face severe time constraints in their need of completing development before the end of the growth season. Larval amphibians have been widely used in studies of phenotypic plasticity. However, their responses to changes in photoperiod, the main seasonal cue in many organisms, are unknown. In a laboratory experiment, we studied whether common frog (Rana temporaria) tadpoles originating from two populations (separated latitudinally by 1600 km) adjust their growth and development according to the progress of the season by using photoperiodic cues, and whether these responses are temperature dependent. We hypothesised that if frogs use photoperiod as a cue, they should increase growth and development rates as a response to photoperiodic treatments mimicking progressing season. Although our predictions were not verified in either of the populations, photoperiod manipulations had effects on larval life history in both populations. When exposed to progressing season treatments and high temperature, tadpoles from the southern population ceased feeding which led to delayed metamorphosis and increased mortality. In the northern population, age at metamorphosis was unaffected by the photoperiod treatments, but growth rate until metamorphosis and metamorphic size were slightly larger in the treatments with shorter (increasing or decreasing) day length. Irrespective of photoperiod treatments, growth and development rates, size at metamorphosis and food consumption were higher in the northern as compared to the southern population. These results indicate that in contrast to several insect species, the critical life history decisions in amphibian larvae may not be strongly influenced by photoperiodic cues, but different populations seem to differ in this respect. However, the strong temperature x photoperiod interactions in several traits in the southern population suggest that the role of photoperiodic cues may be affected by other environmental factors, although the ecological significance of these differences remains unclear.</t>
  </si>
  <si>
    <t>10.1034/j.1600-0706.2001.950310.x</t>
  </si>
  <si>
    <t>Laurila, H; Makela, P; Kleemola, J; Peltonen, J</t>
  </si>
  <si>
    <t>A comparative ideotype, yield component and cultivation value analysis for spring wheat adaptation in Finland</t>
  </si>
  <si>
    <t>AGRICULTURAL AND FOOD SCIENCE</t>
  </si>
  <si>
    <t>In this study Mixed structural covariance, Path and Cultivation Value analyses and the CERES-Wheat crop model were used to evaluate vegetation and yield component variation affecting yield potential between different high-latitude (&gt; 60 degrees N lat.) and mid-European (&lt; 60 degrees N lat.) spring wheat (Triticum aestivum L.) genotypes currently cultivated in southern Finland. Path modeling results from this study suggest that especially grains/ear, harvest index (HI) and maximum 1000 kernel weight were significant factors defining the highest yield potential. Mixed and Cultivation value modeling results suggest that when compared with genotypes introduced for cultivation before 1990s, modern spring wheat genotypes have a significantly higher yielding capacity, current high yielding mid-European genotypes even exceeding the 5 t ha(-1) non-potential baseline yield level (y(b)). Because of a forthcoming climate change, the new high yielding wheat genotypes have to adapt for elevated temperatures and atmospheric CO2 growing conditions in northern latitudes. The optimized ideotype profiles derived from the generic high-latitude and mid-European genotypes are presented in the results. High-latitude and mid-European ideotype profiles with factors estimating the effects of concurrent elevated CO2 and temperature levels with photoperiodical daylength effects can be utilized when designing future high yielding ideotypes adapted to future growing conditions. The CERES-Wheat ideotype modeling results imply, that with new high yielding mid-European ideotypes, the non-potential baseline yield (y(b)) would be on average 5150 kg ha(-1) level (+ 108 %) vs. new high-latitude ideotypes (y(b) 4770 kg ha(-1), 100%) grown under the elevated CO(2(700ppm))xtemperature ((+ 3 degrees C)) growing conditions projected by the year 2100 climate change scenario in southern Finland.</t>
  </si>
  <si>
    <t>Lawn, RJ; James, AT</t>
  </si>
  <si>
    <t>Application of physiological understanding in soybean improvement. I. Understanding phenological constraints to adaptation and yield potential</t>
  </si>
  <si>
    <t>The purpose of this paper and its companion(1) is to describe how, in eastern Australia, soybean improvement, in terms of both breeding and agronomy, has been informed and influenced over the past four decades by physiological understanding of the environmental control of phenology. This first paper describes how initial attempts to grow soybean in eastern Australia, using varieties and production practices from the southern USA, met with limited success due to large variety x environment interaction effects on seed yield. In particular, there were large variety x location, variety x sowing date, and variety x sowing date x density effects. These various interaction effects were ultimately explained in terms of the effects of photo-thermal environment on the phenology of different varieties, and the consequences for radiation interception, dry matter production, harvest index, and seed yield. This knowledge enabled the formulation of agronomic practices to optimise sowing date and planting arrangement to suit particular varieties, and underpinned the establishment of commercial production in south-eastern Queensland in the early 1970s. It also influenced the establishment and operation over the next three decades of several separate breeding programs, each targeting phenological adaptation to specific latitudinal regions of eastern Australia. This paper also describes how physiological developments internationally, particularly the discovery of the long juvenile trait and to a lesser extent the semi-dwarf ideotype, subsequently enabled an approach to be conceived for broadening the phenological adaptation of soybeans across latitudes and sowing dates. The application of this approach, and its outcomes in terms of varietal improvement, agronomic management, and the structure of the breeding program, are described in the companion paper.</t>
  </si>
  <si>
    <t>10.1071/CP10289</t>
  </si>
  <si>
    <t>Lawrence, AJ; Soame, JM</t>
  </si>
  <si>
    <t>The endocrine control of reproduction in Nereidae: a new multi-hormonal model with implications for their functional role in a changing environment</t>
  </si>
  <si>
    <t>Nereidae are vital to the functioning of estuarine ecosystems and are major components in the diets of over-wintering birds and commercial fish. They use environmental cues to synchronize reproduction. Photoperiod is the proximate cue, initiating vitellogenesis in a temperature-compensated process. The prevailing paradigm in Nereidae is of a single 'juvenile' hormone controlling growth and reproduction. However, a new multi-hormone model is presented here that integrates the environmental and endocrine control of reproduction. This is supported by evidence from in vitro bioassays. The juvenile hormone is shown to be heat stable and cross reactive between species. In addition, a second neuro-hormone, identified here as a gonadotrophic hormone, is shown to be present in mature females and is found to promote oocyte growth. Furthermore, dopamine and melatonin appear to switch off the juvenile hormone while serotonin and oxytocin promote oocyte growth. Global warming is likely to uncouple the phase relationship between temperature and photoperiod, with significant consequences for Nereidae that use photoperiod to cue reproduction during the winter in northern latitudes. Genotypic adaptation of the photoperiodic response may be possible, but significant impacts on fecundity, spawning success and recruitment are likely in response to short-term extreme events. Endocrine-disrupting chemicals may also impact on putative steroid hormone pathways in Nereidae with similar consequences. These impacts may have significant implications for the functional role of Nereidae and highlight the importance of comparative endocrinology studies in these and other invertebrates.</t>
  </si>
  <si>
    <t>10.1098/rstb.2009.0127</t>
  </si>
  <si>
    <t>The effects of climate change on the reproduction of coastal invertebrates</t>
  </si>
  <si>
    <t>Environmental cues control or synchronize the reproductive cycle of many marine invertebrates. Of these environmental cues, photoperiod and temperature have been shown to moderate reproduction either individually or in combination. In addition, they may act directly or, in the case of photoperiod, set circannual clock mechanisms. These environmental cues may affect a number of reproductive parameters, including sex determination, gametogenesis and spawning. Gonadotrophic and spawning hormones appear to act as the transducers between the environment and the gamete, and limited evidence indicates that temperature and photoperiod can alter levels of these. Such processes occur in a range of estuarine invertebrates that constitute important components of the diets of overwintering birds. Global warming is likely to uncouple and alter the phase relationship between temperature and photoperiod and this is likely to have significant consequences for animals that develop gametes during the winter and spawn in the spring in temperate northern latitudes. Species that cue reproduction to photoperiod are likely to be particularly vulnerable. Although this is unlikely to lead to extinctions, it may cause local extirpations. However, this will depend on speed of adaptation to changing climate in relation to speed of climate change and the degree of mixing between populations across the range of the species. More likely will be significant impacts on fecundity, spawning success and recruitment, and this may have significant implications for overwintering birds of national and international importance, and, ultimately, on the conservation status of estuaries such as the Humber in the UK.</t>
  </si>
  <si>
    <t>10.1111/j.1474-919X.2004.00325.x</t>
  </si>
  <si>
    <t>Le Trionnaire, G; Jaubert-Possamai, S; Bonhomme, J; Gauthier, JP; Guernec, G; Le Cam, A; Legeai, F; Monfort, J; Tagu, D</t>
  </si>
  <si>
    <t>Transcriptomic profiling of the reproductive mode switch in the pea aphid in response to natural autumnal photoperiod</t>
  </si>
  <si>
    <t>Aphids are among the rare organisms that can change their reproductive mode across their life cycle. During spring and summer they reproduce clonally and efficiently by parthenogenesis. At the end of summer aphids perceive the shortening of day length which triggers the production of sexual individuals - males and oviparous females - that will mate and lay overwintering cold-resistant eggs. Recent large scale transcriptomic studies allowed the discovery of transcripts and functions such as nervous and hormonal signaling involved in the early steps of detection and transduction of the photoperiodic signal. Nevertheless these experiments were performed under controlled conditions when the photoperiod was the only varying parameter. To characterize the response of aphids under natural conditions, aphids were reared outdoor both in summer and autumn and material was collected to compare their transcriptomic profile using a cDNA microarray containing around 7000 transcripts. Statistical analyses revealed that close to 5% of these transcripts (367) were differentially expressed at two developmental stages of the process in response to the autumnal environmental conditions. Functional classification of regulated transcripts confirmed the putative contribution of the neuro-endocrine system in the process. Furthermore, these experiments revealed the regulation of transcripts involved in juvenile hormone synthesis and signaling pathway, confirming the key role played by these molecules in the reproductive mode switch. Aphids placed under outdoor conditions were confronted to a range of abiotic factors such as temperature fluctuations which was confirmed by the differential expression of an important proportion of heat shock protein transcripts between the two seasons. Finally, this original approach completed the understanding of genetic programs involved in aphid phenotypic plasticity. (C) 2012 Elsevier Ltd. All rights reserved.</t>
  </si>
  <si>
    <t>10.1016/j.jinsphys.2012.07.009</t>
  </si>
  <si>
    <t>Leblans, NIW; Sigurdsson, BD; Vicca, S; Fu, YS; Penuelas, J; Janssens, IA</t>
  </si>
  <si>
    <t>Phenological responses of Icelandic subarctic grasslands to short-term and long-term natural soil warming</t>
  </si>
  <si>
    <t>The phenology of vegetation, particularly the length of the growing season (LOS; i.e., the period from greenup to senescence), is highly sensitive to climate change, which could imply potent feedbacks to the climate system, for example, by altering the ecosystem carbon (C) balance. In recent decades, the largest extensions of LOS have been reported at high northern latitudes, but further warming-induced LOS extensions may be constrained by too short photoperiod or unfulfilled chilling requirements. Here, we studied subarctic grasslands, which cover a vast area and contain large C stocks, but for which LOS changes under further warming are highly uncertain. We measured LOS extensions of Icelandic subarctic grasslands along natural geothermal soil warming gradients of different age (short term, where the measurements started after 5 years of warming and long term, i.e., warmed since 50 years) using ground-level measurements of normalized difference vegetation index. We found that LOS linearly extended with on average 2.1 days per degrees C soil warming up to the highest soil warming levels (ca. +10 degrees C) and that LOS had the potential to extend at least 1 month. This indicates that the warming impact on LOS in these subarctic grasslands will likely not saturate in the near future. A similar response to short- and long-term warming indicated a strong physiological control of the phenological response of the subarctic grasslands to warming and suggested that genetic adaptations and community changes were likely of minor importance. We conclude that the warming-driven extension of the LOSs of these subarctic grasslands did not saturate up to +10 degrees C warming, and hence that growing seasons of high-latitude grasslands are likely to continue lengthening with future warming (unless genetic adaptations or species shifts do occur). This persistence of the warming-induced extension of LOS has important implications for the C-sink potential of subarctic grasslands under climate change.</t>
  </si>
  <si>
    <t>10.1111/gcb.13749</t>
  </si>
  <si>
    <t>Leboeuf, B; Delgadillo, JA; Manfredi, E; Piacere, A; Clement, V; Martin, P; Pellicer, M; Boue, P; de Cremoux, R</t>
  </si>
  <si>
    <t>Management of goat reproduction and insemination for genetic improvement in France</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</si>
  <si>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for both the buck and doe. In the French intensive milk production system, goat AI plays an important role to control reproduction and, in conjunction with progeny testing, to improve milk production. Most dairy goats are inseminated out of the breeding season with deep frozen semen, after induction of oestrus and ovulation by hormonal treatments. This protocol provides a kidding rate of approximately 65%. New breeding strategies have been developed, based on the buck effect associated with AI, to reduce the use of hormones. With the development of insemination with frozen semen, a classical selection programme was set up, including planned mating, progeny testing and the diffusion of proved sires by inseminations in herds. Functional traits have become important for efficient breeding schemes in the dairy goat industries. Based on knowledge gained over the past decade, the emphasis in selective breeding has been placed on functional traits related to udder morphology and health. New windows have been opened based on new molecular tools, allowing the detection and mapping of genes of economic importance.</t>
  </si>
  <si>
    <t>10.1111/j.1439-0531.2008.01188.x</t>
  </si>
  <si>
    <t>Leboeuf, B; Delgadillo, JA; Manfredi, E; Piacere, A; Clement, V; Martin, P; Pellicer-Rubio, MT; Boue, P; De Cremoux, R</t>
  </si>
  <si>
    <t>Controlling reproduction in selection schemes of dairy goats</t>
  </si>
  <si>
    <t>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in both the buck and doe. In the French intensive milk production system, goat artificial insemination plays an important role in controlling reproduction and, in conjunction with progeny testing, in improving milk production. Most dairy goats are inseminated out of the breeding season with deep frozen semen, after induction of oestrus and ovulation by hormonal treatment. This protocol provides a kidding rate of about 65%. New breeding strategies based on the buck effect associated with artificial insemination are being developed to reduce the use of hormones. With the development of insemination with frozen semen, a classical selection program was set up, including planned mating, progeny testing and the diffusion of proven sires by insemination in herds. Functional traits have become important for efficient breeding schemes in the dairy goat industries. Emphasis on functional traits related to udder morphology and health resulted from the knowledge established during the last decade. New windows have been opened based on new molecular tools allowing the detection and mapping of genes of economic importance in farm animals.</t>
  </si>
  <si>
    <t>LECORRE, S; SEGU, L; CALDANI, M; CHEMINEAU, P</t>
  </si>
  <si>
    <t>DIFFERENCES IN KETANSERIN BINDING IN THE VENTROMEDIAL HYPOTHALAMUS OF EWES RESPONSIVE OR REFRACTORY TO SHORT DAYS</t>
  </si>
  <si>
    <t>Participation of central 5HT receptors in the inhibition of LH pulsatility during refractoriness to short days (SD) in ewes has been suggested by previous in vivo studies using various SHT-antagonist such as ketanserin. In the present study, binding of [H-3]ketanserin in ewe brain sections was similar to that described in the brain of other species and could correspond with an interaction at 5HT(2) receptors sites. Rosenthal analysis from the caudate nucleus was linear (Kd = 3 nM). The displacement studies from the cortex slices showed that the 5HT antagonists such as methysergide, ketanserin, cyproheptadine and spiperone competed with the labelled ligand at nanomolar concentrations whereas serotonin was less active. However, the first 3 drugs recognized different populations of binding sites. Prazosin, an alpha(1)-adrenergic antagonist was inactive, but a slight inhibition of [H-3]ketanserin binding was induced by pyrilamine, an H-1 histaminic antagonist, within a nanomolar range. Methysergide (10(-6) M), which does not bind to H-1 receptors, was therefore used to determine the nonspecific binding. Quantitative analysis of the binding of 3 nM [H-3]ketanserin on sections of the ewe brain at the preopticohypothalamic level was then carried out by autoradiography. The highest binding densities were observed in the caudate nuclei (64.0 fmol/mg tissue Eq) and the mammillary bodies (52.7 fmol/mg tissue Eq) whereas intermediate or low densities were found in the other structures. The anatomical distribution of the labelling was similar to that described in other species for 5HT(2) receptors. Ketanserin binding in these areas was compared between two groups of ovariectomized estradiol-treated Ile-de-France ewes, submitted to artificial short days (SD: 8L:16D), one group with a high LH pulsatility (responsive to SD) and the other one with a low LH pulsatility (photorefractory to SD). Binding densities were similar for each one of the studied regions between the two groups, except in the ventrolateral part of the mediobasal hypothalamus, where ewes exhibiting high LH pulsatility had a more than 2-fold higher binding density than those with a low LH pulsatility (mean +/- SEM, 14.6 +/- 1.4 vs. 5.7 +/- 1.0 fmol/mg tissue Eq, respectively; p &lt; 0.0016). These results suggest that [H-3]ketanserin binding sites in the ventromedial part of the mediobasal hypothalamus could be associated to the regulation of the photoperiodic inhibition of LH at the time of establishment of refractoriness to short days in the Ile-de-France ewe.</t>
  </si>
  <si>
    <t>Lee, SF; Sgro, CM; Shirriffs, J; Wee, CW; Rako, L; van Heerwaarden, B; Hoffmann, AA</t>
  </si>
  <si>
    <t>Polymorphism in the couch potato gene clines in eastern Australia but is not associated with ovarian dormancy in Drosophila melanogaster</t>
  </si>
  <si>
    <t>Natural selection can generate parallel latitudinal clines in traits and gene frequencies across continents, but these have rarely been linked. An amino acid (isoleucine to lysine, or I462K) polymorphism of the couch potato (cpo) gene in Drosophila melanogaster is thought to control female reproductive diapause cline in North America (Schmidt et al. 2008, Proc Natl Acad Sci USA, 105, 16207-16211). Here, we show that under standard diapause-inducing conditions (12 degrees C and short photoperiod) (Saunders et al. 1989, Proc Natl Acad Sci USA, 86, 3748-3752), egg maturation in Australian flies is delayed, but not arrested at previtellogenic stages. At 12 degrees C, the phenotypic distribution in egg development was bimodal at stages 8 and 14 and showed a strong nonlinear pattern on the east coast of Australia, with incidence of egg maturation delay (ovarian dormancy) increasing both toward tropical and temperate climates. Furthermore, we found no evidence for an association between the cpo I462K polymorphism and ovarian dormancy at either 12 or 10 degrees C (when egg maturation was often delayed at stage 7). Owing to strong linkage disequilibrium, the latitudinal cline in cpo allele frequencies was no longer evident once variation in the In(3R) P inversion polymorphism was taken into account. Our results suggest that the standard diapause-inducing conditions (12 degrees C and short photoperiod) were not sufficient to cause the typical previtellogenic developmental arrest in Australian flies and that the cpo I462K polymorphism does not explain the observed delay in egg development. In conclusion, ovarian dormancy does not show a simple latitudinal cline, and the lack of cpo-dormancy association suggests a different genetic basis to reproductive dormancy in North America and Australia.</t>
  </si>
  <si>
    <t>10.1111/j.1365-294X.2011.05155.x</t>
  </si>
  <si>
    <t>Lee, Y; Karunakaran, C; Lahlali, R; Liu, X; Tanino, KK; Olsen, JE</t>
  </si>
  <si>
    <t>Photoperiodic Regulation of Growth-Dormancy Cycling through Induction of Multiple Bud-Shoot Barriers Preventing Water Transport into the Winter Buds of Norway Spruce</t>
  </si>
  <si>
    <t>Whereas long days (LDs) sustain shoot elongation, short days (SDs) induce growth cessation and formation of dormant buds in young individuals of a wide range of temperate and boreal tree species. In specific conifers, including Norway spruce, photoperiodic control of bud development is associated with the formation of a plate of thick-walled cells, denoted as the crown, at the base of the bud. Information about cellular characteristics of this crown region is limited. We aimed to test whether the crown region is an important SD-induced barrier ensuring dehydration of the developing winter bud by preventing water influx. Using microscopy and synchrotron techniques, we show here that under LD, cell walls in growing shoot tips had highly methyl-esterified homogalacturonan pectin. During SD-induced bud development, the homogalacturonan in the crown region was de-methyl-esterified, enabling Ca2+ binding and crosslinking, a process known to decrease cell wall water permeability by reducing pectin pore size. In addition, there was abundant callose deposition at plasmodesmata in the crown region, and xylem connections between the bud and the subtending shoot were blocked. Consistent with reduced water transport across the crown region into the bud, uptake of fluorescein in shoot tips was blocked at the base of the bud under SD. Upon transfer from SD to bud-break-inducing LD, these processes were reversed, and aquaporin transcript levels significantly increased in young stem tissue after 4 weeks under LD. These findings indicate that terminal bud development is associated with reduced water transport through decreased cell wall permeability and blocking of plasmodesmata and xylem connections in the crown structure. This provides further understanding of the regulatory mechanism for growth-dormancy cycling in coniferous tree species such as Norway spruce.</t>
  </si>
  <si>
    <t>10.3389/fpls.2017.02109</t>
  </si>
  <si>
    <t>Lehmann, P; Lyytinen, A; Piiroinen, S; Lindstrom, L</t>
  </si>
  <si>
    <t>Is a change in juvenile hormone sensitivity involved in range expansion in an invasive beetle?</t>
  </si>
  <si>
    <t>Introduction: It has been suggested that rapid range expansion could proceed through evolution in the endocrinological machinery controlling life-history switches. Based on this we tested whether the Colorado potato beetle, Leptinotarsa decemlineata, which has rapidly expanded its range across latitudinal regions in Europe, and shows photoperiodic adaptation in overwintering initiation, has different sensitivities to juvenile hormone (JH) manipulation along a latitudinal gradient. Results: A factorial experiment where beetles were reared either under a long or short day photoperiod was performed. Hormone levels were manipulated by topical applications. An allatostatin mimic, H17, was used to decrease and a juvenile hormone III analogue, pyriproxyfen, was used to increase the hormone levels. The effects of photoperiod and hormone manipulations on fecundity and overwintering related burrowing were monitored. Application of H17 decreased fecundity but did not induce overwintering related burrowing. Manipulation with pyriproxyfen increased fecundity and delayed burrowing. While small population-dependent differences in responsiveness to the topical application treatments were observed in fecundity, none were seen in overwintering related burrowing. Conclusions: The results indicate that the rapid photoperiodic adaptation manifested in several life-history and physiological traits in L. decemlineata in Europe is unlikely a result of population dependent differences in JH III sensitivity. While other endocrine factors cannot be ruled out, more likely mechanisms could be genetic changes in upstream elements, such as the photoperiodic clock or the insulin signaling pathway.</t>
  </si>
  <si>
    <t>10.1186/s12983-015-0113-1</t>
  </si>
  <si>
    <t>Latitudinal differences in diapause related photoperiodic responses of European Colorado potato beetles (Leptinotarsa decemlineata)</t>
  </si>
  <si>
    <t>EVOLUTIONARY ECOLOGY</t>
  </si>
  <si>
    <t>Many organisms use photoperiodic cues to assess seasonal progression and pace their phenology. As photoperiod correlates with latitude, range expansions in seasonal environments may require re-synchronization of phenology and life-history traits with novel season length. Adaptive resynchronization takes time, and hence might be one factor explaining why range expansion to higher latitudes often is slow. Studies investigating latitudinal clines in photoperiodic traits often focus on species or populations which are well established. However, studying organisms which are in the process of expanding their range can provide valuable information on the evolutionary ecological mechanisms driving the adaptive synchronization to seasonal environments. The Colorado potato beetle, Leptinotarsa decemlineata, is a pest of potato, which rapidly has spread towards higher latitudes. We studied whether beetles from six European populations along a latitudinal axis are synchronized with their local photoperiodic environmental conditions. Variation in critical photoperiod (when 50 % of individuals make the decision to overwinter), diapause incidence, burrowing age for diapause and resurfacing behaviour were investigated by maintaining beetles under six photoperiods. The beetles showed a clear latitudinal pattern in diapause incidence and burrowing age for diapause but not in critical photoperiod. Resurfacing behaviour of burrowed beetles increased with the length of the photoperiod, which through unsynchronized overwintering behaviour could lead to high overwintering mortality. Thus, while synchronization of diapause preparation with local photoperiodic conditions can be one reason explaining the success of L. decemlineata in expanding to higher latitudes, further northward range expansion could be constrained by inherent difficulties to initiate overwintering under very long photoperiods.</t>
  </si>
  <si>
    <t>10.1007/s10682-015-9755-x</t>
  </si>
  <si>
    <t>Northward range expansion requires synchronization of both overwintering behaviour and physiology with photoperiod in the invasive Colorado potato beetle (Leptinotarsa decemlineata)</t>
  </si>
  <si>
    <t>Photoperiodic phenological adaptations are prevalent in many organisms living in seasonal environments. As both photoperiod and growth season length change with latitude, species undergoing latitudinal range expansion often need to synchronize their life cycle with a changing photoperiod and growth season length. Since adaptive synchronization often involves a large number of time-consuming genetic changes, behavioural plasticity might be a faster way to adjust to novel conditions. We compared behavioural and physiological traits in overwintering (diapause) preparation in three latitudinally different European Colorado potato beetle (Leptinotarsa decemlineata) populations reared under two photoperiods. Our aim was to study whether behavioural plasticity could play a role in rapid range expansion into seasonal environments. Our results show that while burrowing into the soil occurred in the southernmost studied population also under a non-diapause-inducing long photoperiod, the storage lipid content of these beetles was very low compared to the northern populations. However, similar behavioural plasticity was not found in the northern populations. Furthermore, the strongest suppression of energy metabolism was seen in pre-diapause beetles from the northernmost population. These results could indicate accelerated diapause preparation and possibly energetic adjustments due to temporal constraints imposed by a shorter, northern, growth season. Our results indicate that behavioural plasticity in burrowing may have facilitated initial range expansion of L. decemlineata in Europe. However, long-term persistence at high latitudes has required synchronization of burrowing behaviour with physiological traits. The results underline that eco-physiological life-history traits of insects, such as diapause, should be included in studies on range expansion.</t>
  </si>
  <si>
    <t>10.1007/s00442-014-3009-4</t>
  </si>
  <si>
    <t>Lehmann, P; Lyytinen, A; Sinisalo, T; Lindstrom, L</t>
  </si>
  <si>
    <t>Population dependent effects of photoperiod on diapause related physiological traits in an invasive beetle (Leptinotarsa decemlineata)</t>
  </si>
  <si>
    <t>Organisms undergoing latitudinal range expansion face a change in the photoperiod which can lead to a mismatch between the timing of seasonal changes in physiological and life history traits with seasonal environmental changes. This mismatch can lead to lowered survival, for example, due to unsynchronized diapause timing. Successful range expansion even in recent introductions requires that organisms which use the photoperiod for seasonal predictions should show interpopulational differences in photoperiodic responses at different latitudes, as the photoperiod is a function of latitude. We investigated among population differences in photoperiodic responses of life history and physiological traits linked to diapause in the invasive beetle Leptinotarsa decemlineata. Beetles from a northern marginal and a southern European population were reared under short day (12:12 L:D) and long day (18:6 L:D) photoperiods. Both populations reacted similarly to the short day photoperiod. Their abdominal total lipid content increased and water content decreased which suggests that the beetles prepared for diapause. This was also indicated by low mortality during diapause. In the long day photoperiod large interpopulational differences were found, the southern population ceased lipid accumulation after 5 days, while the northern population continued lipid accumulation as beetles in the short day photoperiod. This indicates that the northern population has a longer critical photoperiod than the southern one. Abdominal total lipid stores in 10 day old beetles were shown to be predominantly composed of neutral lipids (85%), most likely representing storage triacylglycerols. Fatty acid profiles of both the neutral lipids and the phospholipids showed large shifts during the first 10 day of adult life, predominantly in the fractions of 18:0, 18:1 omega 9, 18:2 omega 6 and 18:3 omega 3. Although the degree of unsaturation increased with age, it was not higher in diapausing than non-diapausing beetles. This indicates that this species does not increase diapause related cold tolerance via homeoviscous adaptation, and might have developed other means to cope with suboptimal temperatures, such as behavioral adaptations. (C) 2012 Elsevier Ltd. All rights reserved.</t>
  </si>
  <si>
    <t>10.1016/j.jinsphys.2012.06.003</t>
  </si>
  <si>
    <t>Lehmann, P; Margus, A; Lindstrom, L</t>
  </si>
  <si>
    <t>Inheritance patterns of photoperiodic diapause induction in Leptinotarsa decemlineata</t>
  </si>
  <si>
    <t>Photoperiod is a reliable indicator of season and an important cue that many insects use for phenological synchronization. Undergoing range expansion insects can face a change in the local photoperiod to which they need to resynchronize. Rapid range expansion can be associated with rapid photoperiodic adaptation, which can be associated with intense selection on strongly heritable polygenic traits. Alternatively, it is proposed that, in insects with an XO sex-determination system, genes with large effect residing on the sex chromosome could drive photoperiodic adaptation because the gene or genes are exposed to selection in the sex carrying only a single X-chromosome. The present study seeks to understand which of these alternatives more likely explains the rapid photoperiodic adaptation in European Colorado potato beetles Leptinotarsa decemlineata Say. Diapause induction is assessed in beetles from a northern and a southern population, as well as from reciprocal hybrid crosses between the northern and southern population, when reared at an intermediate length photoperiod. The crosses within population display the expected responses, with the northern and southern populations showing high and low diapause propensity, respectively. The hybrids show intermediate responses in all studied traits. No clear difference in the responses in hybrids depending on the latitudinal origin of their father or mother is detected, even though partial paternal line dominance is seen in the responses of male beetles in one hybrid cross. These results therefore indicate that, in L. decemlineata, photoperiodic diapause induction is strongly heritable, and has an additive polygenic autosomal background.</t>
  </si>
  <si>
    <t>10.1111/phen.12145</t>
  </si>
  <si>
    <t>Lehmann, P; Piiroinen, S; Lyytinen, A; Lindstroem, L</t>
  </si>
  <si>
    <t>Responses in metabolic rate to changes in temperature in diapausing Colorado potato beetle Leptinotarsa decemlineata from three European populations</t>
  </si>
  <si>
    <t>Many insects survive adverse periods in seasonal environments by entering diapause, a deep resting stage, during which energy consumption is typically low and gas exchange is in the form of a discontinuous gas exchange cycle (DGC). Because insects in high-latitude environments are severely time constrained during summer, an effective diapause termination with careful regulation of metabolic rate is important. The present study examines whether diapausing Colorado potato beetles Leptinotarsa decemlineataSay originating from three latitudinally different regions in Europe differ in their quantitative or qualitative gas exchange patterns in response to an increasing temperature. Overall production of gaseous CO2, as well as qualitative patterns relating to the DGC, are measured at a late stage of diapause at four different temperatures in increasing order from 13, 18, 23 to 28 degrees C. Overall CO2 production is found to be lower in the two northern populations (61 degrees 49N and 55 degrees 75N) compared with the southernmost population (45 degrees 48N) but increases as a function of temperature in all populations in a similar way. However, in the northern populations, raising the temperature increases the amount of CO2 discharged during single DGC peaks, whereas the DGC frequency remains relatively unchanged. By contrast, in the southernmost population, the amount of CO2 discharged during individual DGC peaks remains relatively unchanged, whereas the DGC frequency increases as a function of temperature. The observed differences may relate to water retention benefits or, alternatively, energetic benefits relating to heightened gas exchange efficiency in hypoxic or hypercapnic environments. Overall, the results suggest that, although populations of L. decemlineata may have similar thermal sensitivities, they have different qualitative strategies to regulate metabolic re-activation at diapause termination.</t>
  </si>
  <si>
    <t>10.1111/phen.12095</t>
  </si>
  <si>
    <t>Leisnham, PT; Towler, L; Juliano, SA</t>
  </si>
  <si>
    <t>Geographic Variation of Photoperiodic Diapause but Not Adult Survival or Reproduction of the Invasive Mosquito Aedes albopictus (Diptera: Culicidae) in North America</t>
  </si>
  <si>
    <t>Climate differences across latitude can result in seasonal constraints and selection on life-history characters. Because Aedes albopictus (Skuse) invaded North America in the mid-1980s, it has spread across a range of approximate to 14 degrees latitude and populations in the north experience complete adult mortality because of cold winter temperatures that are absent in the south. Life-table experiments were conducted to test for differences in the adult survival and reproductive schedules of Ae. albopictus females from three populations from the northern (Salem, NJ; Springfield, IL; Eureka, MO; approximate to 39 degrees N) and southern (Palm Beach, Palmetto, Tampa, FL; approximate to 27-28 degrees N) extremes of the species distribution in North America. There were consistent differences between northern and southern populations in incidence of photoperiodically-induced egg diapause. Under short daylength, diapause eggs constituted twice the proportion of total viable eggs from northern females (81.9-92.1%) than southern females (35.9-42.7%). There were no consistent differences between northern and southern populations in resource allocation between reproduction and maintenance, reproduction over time, and reproductive investment among offspring, and no apparent trade-offs between diapause incidence with reproduction or longevity. Our results suggest that the main response of North American Ae. albopictus to unfavorable winter climates is via the life history strategy of producing diapausing eggs, rather than quantitative variation in reproduction, and that there are no detectable costs to adult survival. Inherent geographic variation in the expression of diapause, consistent with the latitudinal extremes of A. albopictus, indicates evolutionary loss of diapause response in southern populations because of the invasion of A. albopictus in North America.</t>
  </si>
  <si>
    <t>10.1603/AN11032</t>
  </si>
  <si>
    <t>Lemay, MA; Russello, MA</t>
  </si>
  <si>
    <t>Latitudinal cline in allele length provides evidence for selection in a circadian rhythm gene</t>
  </si>
  <si>
    <t>Divergent natural selection across a heterogeneous landscape can drive the evolution of locally adapted populations in which phenotypic variation is fine-tuned to the environment. At the molecular level, such processes can be inferred by identifying correlations between genetic variation and environmental variables. We demonstrate that allele length and allele frequency at a regulatory circadian rhythm gene, OtsClock1b, are highly correlated (R-2 = 0.86, P = 1.25 x 10(-5)) with latitude (a surrogate for photoperiod) in kokanee, the freshwater resident form of sockeye salmon (Oncorhynchus nerka). Two OtsClock1b alleles were identified that differed in length by seven amino acids, with the frequency of the shorter allele increasing from 50% in southern British Columbia (49 degrees N) to complete fixation in Alaska (62 degrees N). No such associations were detected for neutral microsatellite loci. In addition, a kokanee population sampled from Kamchatka, Russia (55 degrees N) fits within the North American latitudinal cline, suggesting that this pattern may be convergent across large longitudinal spatial scales. This correlation provides evidence that natural selection rather than demographic processes may drive the distribution of genetic variation at OtsClock1b in kokanee. (c) 2014 The Linnean Society of London, Biological Journal of the Linnean Society, 2014, 111, 869-877.</t>
  </si>
  <si>
    <t>10.1111/bij.12267</t>
  </si>
  <si>
    <t>Levin, BA; Bolotovskiy, AA</t>
  </si>
  <si>
    <t>Discovery of latitudinal gradient of triidothyronine concentrations in ectotherms as revealed from a cyprinid fish, the common roach Rutilus rutilus</t>
  </si>
  <si>
    <t>BIOCHEMICAL SYSTEMATICS AND ECOLOGY</t>
  </si>
  <si>
    <t>Important life history traits in groups of ectotherms have been shown to vary along a latitudinal axis. Despite sustained interest to this phenomenon, the underlying physiological mechanisms of latitudinal adaptation remain poorly understood. Thyroid hormones (THs) are key regulators of metabolism, development, and growth, and are involved in shaping adult phenotypes in lower vertebrates, fishes and amphibians. We tested the hypothesis that concentrations of triiodothyronine (T-3), the most active form of THs, correlate with latitudinal gradient in ectotherms using a cyprinid fish, the common roach Rutilus rutilus as an example. Fish from seven locations between 46 degrees 45' and 58 degrees 04' N were studied for T-3 concentrations. Our results show a strong positive correlation between latitude and T-3 concentrations. There was a three-fold difference between the means of the extreme southern and northern samples. This is a first finding of latitudinal gradient of thyroid hormones in ectotherms. Photoperiodism and temperature were tested as main environmental factors influencing TH levels. In our results, the increase in T-3 concentrations along the south north axis in ectotherms is, seemingly, associated with adaptation to differing thermal environments. (C) 2015 Elsevier Ltd. All rights reserved.</t>
  </si>
  <si>
    <t>10.1016/j.bse.2015.08.007</t>
  </si>
  <si>
    <t>Levy, RC; Kozak, GM; Wadsworth, CB; Coates, BS; Dopman, EB</t>
  </si>
  <si>
    <t>Explaining the sawtooth: latitudinal periodicity in a circadian gene correlates with shifts in generation number</t>
  </si>
  <si>
    <t>Many temperate insects take advantage of longer growing seasons at lower latitudes by increasing their generation number or voltinism. In some insects, development time abruptly decreases when additional generations are fit into the season. Consequently, latitudinal sawtooth' clines associated with shifts in voltinism are seen for phenotypes correlated with development time, like body size. However, latitudinal variation in voltinism has not been linked to genetic variation at specific loci. Here, we show a pattern in allele frequency among voltinism ecotypes of the European corn borer moth (Ostrinia nubilalis) that is reminiscent of a sawtooth cline. We characterized 145 autosomal and sex-linked SNPs and found that period, a circadian gene that is genetically linked to a major QTL determining variation in post-diapause development time, shows cyclical variation between voltinism ecotypes. Allele frequencies at an unlinked circadian clock gene cryptochrome1 were correlated with period. These results suggest that selection on development time to fit' complete life cycles into a latitudinally varying growing season produces oscillations in alleles associated with voltinism, primarily through changes at loci underlying the duration of transitions between diapause and other life history phases. Correlations among clock loci suggest possible coupling between the circadian clock and the circannual rhythms for synchronizing seasonal life history. We anticipate that latitudinal oscillations in allele frequency will represent signatures of adaptation to seasonal environments in other insects and may be critical to understanding the ecological and evolutionary consequences of variable environments, including response to global climate change.</t>
  </si>
  <si>
    <t>10.1111/jeb.12562</t>
  </si>
  <si>
    <t>Lewandowska-Sabat, AM; Fjellheim, S; Olsen, JE; Rognli, OA</t>
  </si>
  <si>
    <t>Local Populations of Arabidopsis thaliana Show Clear Relationship between Photoperiodic Sensitivity of Flowering Time and Altitude</t>
  </si>
  <si>
    <t>Adaptation of plants to local conditions that vary substantially within their geographic range is essential for seasonal timing of flowering, a major determinant of plant reproductive success. This study investigates photoperiodic responses in natural populations of Arabidopsis thaliana from high northern latitudes and their significance for local adaptation. Thirty lineages from ten local A. thaliana populations, representing different locations across an altitudinal gradient (2-850 m a.s.l.) in Norway, were grown under uniform controlled conditions, and used to screen for responses to five different photoperiods. We studied relationships between variation in photoperiodic sensitivity of flowering time, altitude, and climatic factors associated with the sites of origin. We found that variation in response to photoperiod is significantly correlated with altitude and climatic variables associated with the sites of origin of the populations. Populations originating from lower altitudes showed stronger photoperiodic sensitivity than populations from higher altitudes. Our results indicate that the altitudinal climatic gradient generates clinal variation in adaptive traits in A. thaliana.</t>
  </si>
  <si>
    <t>10.3389/fpls.2017.01046</t>
  </si>
  <si>
    <t>Lewandowska-Sabat, AM; Winge, P; Fjellheim, S; Dorum, G; Bones, AM; Rognli, OA</t>
  </si>
  <si>
    <t>Genome wide transcriptional profiling of acclimation to photoperiod in high-latitude accessions of Arabidopsis thaliana</t>
  </si>
  <si>
    <t>PLANT SCIENCE</t>
  </si>
  <si>
    <t>Three Arabidopsis thaliana accessions originating from the northernmost boundary of the species distribution in Norway (59-68 degrees N) were used to study global wide transcriptional responses to 16 and 24h photoperiods during flower initiation. Significant analysis of microarrays (SAM), analyses of statistically overrepresented gene ontologies (GOstat) and gene set enrichment analyses (GSEA) were used to identify candidate genes and genetic pathways underlying phenotypic adaptations of accessions to different photoperiods. Statistical analyses identified 732 and 258 differentially expressed genes between accessions in 16 and 24h photoperiod, respectively. Among significantly expressed genes, ethylene mediated signaling pathway was significantly overrepresented in 16 h photoperiod, while genes involved in response to auxin stimulus were found to be significantly overrepresented in 24 h photoperiod. Several gene sets were found to be differentially expressed among accessions, e.g. cold acclimation, dehydration response, phytochrome signaling, vernalization response and circadian clock regulated flowering time genes. These results revealed several candidate genes and pathways likely involved in transcriptional control of photoperiodic response. In particular, ethylene and auxin signaling pathway may represent candidate genes contributing to local adaptation of high-latitude accessions of A. thaliana. (C) 2011 Elsevier Ireland Ltd. All rights reserved.</t>
  </si>
  <si>
    <t>10.1016/j.plantsci.2011.10.009</t>
  </si>
  <si>
    <t>Lewis, P; Erren, TC</t>
  </si>
  <si>
    <t>Perinatal light imprinting of circadian clocks and systems (PLICCS): A signature of photoperiod around birth on circadian system stability and association with cancer</t>
  </si>
  <si>
    <t>Recent findings from animal models suggest that plasticity of human circadian clocks and systems may be differentially affected by different paradigms of perinatal photoperiod exposure to the detriment of health in later life, including cancer development. Focusing on the example of cancer, we carry out a series of systematic literature reviews concerning perinatal light imprinting of circadian clocks and systems (PLICCS) in animal models, and concerning the risk of cancer development with the primary determinants of the perinatal photoperiod, namely season of birth or latitude of birth. The results from these systematic reviews provide supporting evidence of the PLICCS and cancer rationale and highlight that investigations of PLICCS in humans are warranted. Overall, we discuss findings from experimental research and insights from epidemiological studies. Considerations as to how to "test" PLICCS in epidemiological studies and as to the potential for non-invasive preventative measures during perinatal periods close our synthesis. If the PLICCS rationale holds true, it opens the exciting prospect for amenable, early-life, preventative measures against cancer development (and other disorders) in later life. Indeed, non-invasive anthropogenic light exposure may have enormous potential to alleviate the public health and economic burden of circadian-related diseases.</t>
  </si>
  <si>
    <t>10.1080/07420528.2017.1315125</t>
  </si>
  <si>
    <t>Perinatal Light Imprinting of Circadian Clocks and Systems (PLICCS): The PLICCS and Cancer Hypothesis</t>
  </si>
  <si>
    <t>FRONTIERS IN ONCOLOGY</t>
  </si>
  <si>
    <t>Circadian disruption is associated with sleep, mood, and metabolic disorders, andaccording to the International Agency for Research on Cancer-even with cancer. Mechanistically, the source of disease may be circadian system instability which likely arises during development. In animal experiments, both low perinatal light: dark ratios and chronic perinatal photoperiod phase shifting yield enduring, detrimental effects on neuroendocrine physiology via circadian system instability. Certainly, accumulating disturbances to neuroendocrine physiology and detrimental downstream effects could predispose to internal cancers. Epidemiologically, either season of birth or latitude of birth, both of which co-determine perinatal photoperiod-zeitgeber strengths, have been utilized independently as proxies for other environmental co-etiologies of cancer. Both have been independently associated with cancer; however, the evidence is inconclusive. We hypothesize that time of birth and location of birth, together determining perinatal photoperiod, contribute to cancer development through Perinatal Light Imprinting of Circadian Clocks and Systems.</t>
  </si>
  <si>
    <t>10.3389/fonc.2017.00044</t>
  </si>
  <si>
    <t>Lewis, PD; Gous, RM</t>
  </si>
  <si>
    <t>Photoperiodic responses of broilers. II. Ocular development</t>
  </si>
  <si>
    <t>1. Poultry are naturally long-sighted when they hatch, becoming emmetropic by 6 weeks of age. However, Cobb and Ross broilers exposed to 12-h photoperiods rapidly learn to eat in the dark, a behaviour which could adversely affect the establishment of emmetropia. And so, in the current study, eyes were enucleated, post mortem, at 40 and 54 d from broilers given various photoperiods between 2 and 24 h, and eye weight determined to indirectly assess the extent to which photoperiod might affect ocular development. 2. In both genotypes, there was an inverse linear relationship between absolute eye weight and photoperiod up to 21 h, but continuously illuminated birds consistently had heavier eyes. When expressed relative to body weight, eye weight for 21-h birds was inversely related to the logarithm of photoperiod. 3. The slope of the regression of relative eye weight on 21-h photoperiod log values was significantly less at 54 d than at 40 d in both genotypes, but constantly illuminated birds continued to have above average eye weights. 4. Cobb birds invariably had heavier eyes than Ross, both in absolute and relative (to body weight) terms. 5. The results support previous work suggesting that there is a minimum period of daily darkness required to maintain chicken eye growth within the normal range and show that very short photoperiods, as well as ultra-long photoperiods and continuous illumination, adversely affect ocular development, with potential welfare implications.</t>
  </si>
  <si>
    <t>10.1080/00071660903342066</t>
  </si>
  <si>
    <t>Lewis, PD; Morris, TR; Perry, GC</t>
  </si>
  <si>
    <t>Light intensity and age at first egg in pullets</t>
  </si>
  <si>
    <t>POULTRY SCIENCE</t>
  </si>
  <si>
    <t>Layer strain pullets were reared on litter and given an 8-h photoperiod to 10 wk of age. They were then transferred to cages in which light intensity at the feed trough varied from 5 to 14 lx. Thirty birds continued on 8 h light (L):16 h dark (D) (negative controls), and another 30 birds were given 14L:10D (positive controls). Two other groups of 30 birds were given a regimen of 3 dim:8 L:3 dim:10 D with intensity during the dim phase ranging from 0.03 to 0.42 lx (very dim) or from 0.6 to 3.0 lx (marginal). Mean age at first egg (AFE) differed by 30 d between the positive and negative controls. Birds receiving very dim lighting matured 10 d earlier than the negative controls but 20 d later than positive controls. It is concluded that either the very dim light was itself nonstimulatory but had a phase shifting effect upon the biological clock that caused the 8-h normal light to fall partly in the photoinducible phase, or the first 3 h of very dim light was added to the bright phase to form an 11-h photoperiod. Birds in the top tier of the room with marginal supplementary lighting received 1.7 to 3.0 lx and matured at the same age as the positive controls, whereas those in the bottom tier received 0.6 to 0.9 lx and matured at the same age as the negative controls. Birds in the middle tier showed an intermediate AFE. It is concluded that the threshold intensity at the feed trough for white light stimulation of the photoperiodic mechanism in caged pullets lies between 0.9 and 1.7 lx. However, very dim lighting, below the threshold required for stimulation of a photoperiodic response, may shift the biological clock with unexpected consequences and, as a result, there is no known intensity of dim light that can be equated with darkness for all purposes.</t>
  </si>
  <si>
    <t>10.1093/ps/78.8.1227</t>
  </si>
  <si>
    <t>Li, CJ; Chen, SX; Li, HJ; Chen, L; Zhao, Y; Jiang, YW; Liu, Z; Liu, YT; Gao, S; Wang, FG; Yu, JX; Wang, HT; Rao, JH; Zhou, X</t>
  </si>
  <si>
    <t>MicroRNA-16 Modulates Melatonin-Induced Cell Growth in the Mouse-Derived Spermatogonia Cell Line GC-1 spg Cells by Targeting Ccnd1</t>
  </si>
  <si>
    <t>Melatonin exerts a range of physiological effects. However, the functional significance of melatonin in spermatogenesis and the underlying mechanisms remain unclear. MicroRNAs (miRNAs) are essential in the initiation and progression of testicular development, including spermatogenesis. Thus far, limited information is known about the role of miRNAs in melatonin-mediated spermatogenesis. In this study, the expression levels of testicular miRNA machinery genes, namely, Dgcr8 and Xpo5, were significantly increased by melatonin. The miRNA expression profile was identified in the testes of melatonin-treated mice. Ten miRNAs were significantly up-regulated, and 15 miRNAs were down-regulated. Melatonin (25 mu M) enhanced cell growth and reduced apoptosis in GC-1 spg cells. Among the down-regulated miRNAs, miR-16 expression was influenced by melatonin in GC-1 spg cells. The miR-16 mimics in GC-1 spg cells significantly suppressed cell growth and promoted cell apoptosis. Conversely, transfection of the miR-16 inhibitor significantly increased cell growth and decreased cell apoptosis. The protein expression level of CCND1 (Cyclin D1) in GC-1 spg cells was decreased by the miR-16 mimics and increased by knockdown of miR-16. Moreover, bioinformatics and reporter activity analyses showed that Ccnd1 was a potential target of miR-16. These results suggested that miR-16 may function as a novel regulator of testicular functions during melatonin stimulation by targeting Ccnd1.</t>
  </si>
  <si>
    <t>10.1095/biolreprod.115.138313</t>
  </si>
  <si>
    <t>Li, CY; Junttila, O; Ernstsen, A; Heino, P; Palva, ET</t>
  </si>
  <si>
    <t>Photoperiodic control of growth, cold acclimation and dormancy development in silver birch (Betula pendula) ecotypes</t>
  </si>
  <si>
    <t>Survival and growth of temperate zone woody plants under changing seasonal conditions is dependent on proper timing of cold acclimation and development of vegetative dormancy, shortening photoperiod being an important primary signal to induce these adaptive responses. To elucidate the physiological basis for climatic adaptation in trees, we have characterized photoperiodic responses in the latitudinal ecotypes of silver birch (Betula pendula Roth) exposed to gradually shortening photoperiod under controlled conditions. In all ecotypes, shortening photoperiod triggered growth cessation, cold acclimation and dormancy development, that was accompanied by increases in endogenous abscisic acid (ABA) and decreases in indole-3-acetic acid (IAA). There were distinct differences between the ecotypes in the rates and degrees of these responses. The critical photoperiod and the photoperiodic sensitivity for growth cessation varied with latitudinal origin of the ecotype. The northern ecotype had a longer critical photoperiod and a greater photoperiodic sensitivity than the southern ecotype. Compared with the southern ecotypes, the northern ecotype was more responsive to shortening photoperiod, resulting in earlier cold acclimation, dormancy development, increase in ABA content and decrease in IAA content. However, at the termination of the experiment, all the ecotypes had reached approximately the same level of cold hardiness (-12 to -14degreesC), ABA content (2.1-2.3 mug g(-1) FW) and IAA content (17.2-20.3 ng g(-1) FW). In all ecotypes, increase in ABA levels preceded development of bud dormancy and maximum cold hardiness. IAA levels decreased more or less parallel with increasing cold hardiness and dormancy, suggesting a role of IAA in the photoperiodic control of growth, cold acclimation and dormancy development in birch.</t>
  </si>
  <si>
    <t>10.1034/j.1399-3054.2003.00002.x</t>
  </si>
  <si>
    <t>Li, CY; Welling, A; Puhakainen, T; Vihera-Aarnio, A; Ernstsen, A; Junttila, O; Heino, P; Palva, ET</t>
  </si>
  <si>
    <t>Differential responses of silver birch (Betula pendula) ecotypes to short-day photoperiod and low temperature</t>
  </si>
  <si>
    <t>We investigated interrelations of dormancy and freezing tolerance and the role of endogenous abscisic acid (ABA) in the development of silver birch (Betula pendula Roth) ecotypes in controlled environments. Short-day treatment induced growth cessation, bud set and dormancy development, as well as initiation of cold acclimation and an increase in freezing tolerance. Subsequent low temperature and short days (12-h photoperiod) resulted in a significant increase in freezing tolerance, whereas bud dormancy was gradually released. The concentration of ABA increased in response to short days and then remained high, but ABA concentrations fluctuated irregularly when the dormant plants were subsequently exposed to low temperature during short days. Although there was a parallel development of freezing tolerance and bud dormancy in response to short days, subsequent exposure to low temperature had opposite effects on these processes, enhancing freezing tolerance and releasing dormancy. Compared with the southern ecotype, the northern ecotype was more responsive to short days and low temperature, exhibiting earlier initiation of cold acclimation, growth cessation and an increase in ABA concentrations in short days, and higher freezing tolerance, faster dormancy release and greater alteration in ABA concentrations when subsequently exposed to low temperature during short days. The rates and extent of the increases in ABA concentration may be related to increases in freezing tolerance and dormancy development during short days, whereas the extent of the fluctuations in ABA concentration may play an important role in enhancing freezing tolerance and releasing dormancy during a subsequent exposure to low temperature during short days.</t>
  </si>
  <si>
    <t>10.1093/treephys/25.12.1563</t>
  </si>
  <si>
    <t>Li, G; Talmy, D; Campbell, DA</t>
  </si>
  <si>
    <t>DIATOM GROWTH RESPONSES TO PHOTOPERIOD AND LIGHT ARE PREDICTABLE FROM DIEL REDUCTANT GENERATION</t>
  </si>
  <si>
    <t>JOURNAL OF PHYCOLOGY</t>
  </si>
  <si>
    <t>Light drives phytoplankton productivity, so phytoplankton must exploit variable intensities and durations of light exposure, depending upon season, latitude, and depth. We analyzed the growth, photophysiology and composition of small, Thalassiosira pseudonana, and large, Thalassiosira punctigera, centric diatoms from temperate, coastal marine habitats, responding to a matrix of photoperiods and growth light intensities. T. pseudonana showed fastest growth rates under long photoperiods and low to moderate light intensities, while the larger T. punctigera showed fastest growth rates under short photoperiods and higher light intensities. Photosystem II function and content responded primarily to instantaneous growth light intensities during the photoperiod, while diel carbon fixation and RUBISCO content responded more to photoperiod duration than to instantaneous light intensity. Changing photoperiods caused species-specific changes in the responses of photochemical yield(e(-)/photon) to growth light intensity. These photophysiological variables showed complex responses to photoperiod and to growth light intensity. Growth rate also showed complex responses to photoperiod and growth light intensity. But these complex responses resolved into a close relation between growth rate and the cumulative daily generation of reductant, across the matrix of photoperiods and light intensities.</t>
  </si>
  <si>
    <t>10.1111/jpy.12483</t>
  </si>
  <si>
    <t>Li, M; Kleinhenz, V; Lyall, T; Midmore, DJ</t>
  </si>
  <si>
    <t>Response of Chinese water chestnut (Eleocharis dulcis (Burm. f.) Hensch) to photoperiod</t>
  </si>
  <si>
    <t>As a crop new to the western world, opportunities for production of Chinese water chestnut have barely been exploited. In China, over the latitude range 21 degrees to 34 degrees N it is planted in spring and harvested in autumn. Opportunities exist to extend its cultivation to new climates, where growth throughout the year is not constrained by low temperature, but may be constrained by photoperiod. To study the response of Chinese water chestnut to photoperiod, six experiments were conducted in tropical central Queensland. One set focussed on planting early in spring, with long-day treatments superimposed. Another set investigated autumn and winter plantings, also with superimposed long-days, and the third compared the performance of Chinese water chestnut under constant or decreasing photoperiods, ranging from 8 h to 20 h, in light-out chambers. Corm formation was strongly retarded by long days but promoted by the photoperiods which were shorter than a critical maximum. The critical photoperiod was between 12.0-12.5 h, below which corm formation was rapid, and above which it was non-existent, or minimal if combined with cool (&lt;21 degrees mean) temperature. Under short days, to the detriment of stem growth, significantly more dry matter was allocated to corms and rhizomes. The latter provided potential corm sites. The response of corm formation and rhizome production to photoperiods shorter than the critical was more pronounced the more extended the treatment period. The data provide evidence for the ability to manipulate timing of harvest at the field scale to extend availability of fresh produce on the market.</t>
  </si>
  <si>
    <t>10.1080/14620316.2000.11511203</t>
  </si>
  <si>
    <t>Li, QQ; Hu, YM; Chen, FX; Wang, JF; Liu, ZH; Zhao, ZZ</t>
  </si>
  <si>
    <t>Environmental controls on cultivated soybean phenotypic traits across China</t>
  </si>
  <si>
    <t>impacts of environmental variables on basic phenotypic traits of cultivated soybean varieties can be significant and vary with individual traits. However, such studies are extremely rare at the continental scale because of limited observations and potential collinearity and spatial autocorrelation among abiotic factors that can make the attribution difficult. This study was designed to explore and quantify environmental variables that could closely relate to soybean phenotypic traits across China. The data of cultivated soybean phenotypic traits (i.e., 100-seed weight, crude oil content, protein content, plant height) and environmental variables were compiled from 18,686 samples across 29 provinces of China. Different regression models were used to remove collinearity and spatial autocorrelation among selected variables. As the first attempt at a continental scale, our study shows that climatic and geographic variables contributed much more to trait variations than soils did, of which the minimum temperature was most critical, followed by longitude, and soil properties explained more variances on crude protein content than on others. Abiotic variables explained 29, 20, 17 and 38% of the observed variations (P&lt;0.05) of crude protein content, crude oil content, 100-seed weight and plant height, respectively. This result implies that, besides the effects of farming practices such as fertilization, irrigation, planting density, etc., biotic factors (e.g., genes) likely play a more important role in determining the phenotypic traits and their spatial variability. It is possible to improve soybean quality and yield by selecting suitable environments even though it is hard to develop a kind of soybean varieties with all ideal germplasm traits simultaneously. (C) 2014 Elsevier B.V. All rights reserved.</t>
  </si>
  <si>
    <t>10.1016/j.agee.2014.03.034</t>
  </si>
  <si>
    <t>Li, XM; Fang, C; Xu, ML; Zhang, FG; Lu, SJ; Nan, HY; Su, T; Li, SC; Zhao, XH; Kong, LP; Yuan, XH; Liu, BH; Abe, J; Cober, ER; Kong, FJ</t>
  </si>
  <si>
    <t>Quantitative Trait Locus Mapping of Soybean Maturity Gene E6</t>
  </si>
  <si>
    <t>Soybean [ Glycine max (L.) Merr.] sensitivity to photoperiod determines adaptation to a specific range of latitudes for soybean cultivars. When temperate-adapted soybean cultivars are grown in low latitude under short day conditions, they flower early, resulting in low grain yield, and consequently limiting their utility in tropical areas. Most cultivars adapted to low-latitude environments have the trait of delayed flowering under short day conditions, and this trait is commonly called long juvenile (LJ). In this study, the E6 locus, the classical locus conditioning the LJ trait, was molecularly mapped on Gm04 near single-nucleotide polymorphism marker HRM101. Testcross, genetic mapping, and sequencing suggest that the E6 and J loci might be tightly linked. Genetic interaction evaluation between E6 and E1 suggests that E6 has a suppressive effect on E1 and that the function of E6 is dependent on E1. The tagging markers for E6 are very useful for molecular breeding for wide adaptation and stable productivity of soybean under lowlatitude environments. Molecular identification and functional characterization of the E6 gene will greatly facilitate the understanding of the genetic and molecular mechanisms underlying the LJ trait.</t>
  </si>
  <si>
    <t>10.2135/cropsci2017.02.0106</t>
  </si>
  <si>
    <t>Li, YF; Hong, HL; Li, YH; Ma, YS; Chang, RZ; Qiu, LJ</t>
  </si>
  <si>
    <t>The identification of presence/absence variants associated with the apparent differences of growth period structures between cultivated and wild soybeans</t>
  </si>
  <si>
    <t>JOURNAL OF INTEGRATIVE AGRICULTURE</t>
  </si>
  <si>
    <t>The cultivated soybean (Glycine max (L.) Merr.) was distinguished from its wild progenitor Glycine sofa Sieb. &amp; Zucc. in growth period structure, by a shorter vegetative phase (V), a prolonged reproductive phase (R) and hence a larger RN ratio. However, the genetic basis of the domestication of soybean from wild materials is unclear. Here, a panel of 123 cultivated and 97 wild accessions were genotyped using a set of 24 presence/absence variants (PAVs) while at the same time the materials were phenotyped with respect to flowering and maturity times at two trial sites located at very different latitudes. The major result of this study showed that variation at PAVs is informative for assessing patterns of genetic diversity in Glycine spp. The genotyping was largely consistent with the taxonomic status, although a few accessions were intermediate between the two major clades identified. Allelic diversity was much higher in the wild germplasm than in the cultivated materials. A significant domestication signal was detected at 11 of the PAVs at 0.01 level. In particular, this study has provided information for revealing the genetic basis of photoperiodism which was a prominent feature for the domestication of soybean. A significant marker-trait association with RN ratio was detected at 14 of the PAVs, but stripping out population structure reduced this to three. These results will provide markers information for further finding of R/V related genes that can help to understand the domestication process and introgress novel genes in wild soybean to broaden the genetic base of modern soybean cultivars.</t>
  </si>
  <si>
    <t>10.1016/S2095-3119(15)61048-6</t>
  </si>
  <si>
    <t>Liang, L</t>
  </si>
  <si>
    <t>Beyond the Bioclimatic Law: Geographic adaptation patterns of temperate plant phenology</t>
  </si>
  <si>
    <t>PROGRESS IN PHYSICAL GEOGRAPHY</t>
  </si>
  <si>
    <t>Almost a century ago, observed geographic patterns of plant phenology (such as leaf-out and flowering) were summarized in Hopkins' Bioclimatic Law. This law describes phenology as varying along climatic gradients by latitude, longitude, and altitude. Yet phenological patterns are not only affected by contemporary climatic differences across space, but also by underlying geographic variations in plant genetics that arise from long-term climatic adaptation. The latter influence on geographic patterns in phenology has been undervalued to this day, mainly due to the difficulty of quantifying it. This study outlines a methodology for bridging this knowledge gap through delineating geographic adaption patterns using common garden and cloned plant phenology. Through synthesizing existing literature, typical geographic adaptation patterns in both spring and autumn phenology of many temperate tree species are identified. Under uniform environment, spring leaf-out of colder climate-adapted populations of a certain species is either earlier than warmer climate-adapted ones due to lower thermal requirements, or later because of higher chilling (for dormancy release) demands. The former leads to a countergradient pattern as it is opposite to an in situ observation, while the latter leads to a cogradient pattern. Autumn leaf senescence, on the other hand, expresses a consistent cogradient pattern that is related to latitude and constrained by the populations' varied photoperiod requirements. These geographic adaptation patterns allow a clearer understanding of geographical variations in phenological responses to climate change, and provide a theoretical basis for spatially explicit phenological models. In addition, given that these adaptive patterns reveal genotype-based variabilities, they are potentially useful for more accurately tracking phenology-dependent ecosystem processes (e.g. species distribution) and non-weather-related vegetation changes. As a unique subfield of physical geography with broad environmental implications, this line of research needs to be further developed by furnishing a stronger and more explicit spatial structure into current phenological studies.</t>
  </si>
  <si>
    <t>10.1177/0309133316656558</t>
  </si>
  <si>
    <t>LIGR, M; RON, C; NATR, L</t>
  </si>
  <si>
    <t>CALCULATION OF THE PHOTOPERIOD LENGTH</t>
  </si>
  <si>
    <t>COMPUTER APPLICATIONS IN THE BIOSCIENCES</t>
  </si>
  <si>
    <t>This paper describes an algorithm for calculating the photoperiod length (daylength as intercepted by plants) with special emphasis on its use in models describing plant growth and development. The ability to calculate simply and exactly the length of the day for different locations is essential not only for the models describing photoperiodic effects on plant development but also for the simulation of the daily sum of the produced photosynthates or the calculation of the average daily temperature. Two previously published algorithms for calculation of photoperiod length were compared with ours, based on the system of equations describing movement of earth around the sun. The curve gained when plotting daylengths calculated by our algorithm against a particular date is asymmetrical with respect to daylength in equinoxes, while the curve showing the data calculated by both compared algorithms is apparently symmetrical. The differences between our algorithm and the other two algorithms increase with increasing latitude: at 50 degrees N they are in the range of 6.9-13.8 min. We have also demonstrated an effect of location height, geographical longitude and a year on calculated daylength of a particular day.</t>
  </si>
  <si>
    <t>Lima, WF; De Toledo, JFF; Arias, CAA; De Oliveira, MF</t>
  </si>
  <si>
    <t>Stability of soybean yield through different sowing periods</t>
  </si>
  <si>
    <t>Soybean yield is highly affected by sowing period and there are significant productivity losses when sowings are done outward a relatively restricted period in many regions of Brazil. Breeding cultivars less sensitive to photoperiod and to temperature variations is desirable for adaptation to wider sowing period and wider latitude range and also make irrigated soybean cultivation possible during the fall-winter seasons in frost free regions. The possibility of selecting high yielding and stable lines for yield during various sowing periods was studied by analyzing the behavior of 100 non-selected advanced lines (F-9 and F-10), from each one of all possible biparental crosses involving the genotypes BR85-29009, OCEPAR 8, FT-2, and BR-13. Experiments were set up in a completely randomized design with single-plant hill plots and received supplementary irrigation. Sowing was on Sept 27, Oct 20, Nov 17, and Dec 17 in 1993/94 and Sept 20, Oct 20, Nov 17, and Dec 14 in 1994/95 at Londrina, PR, Brazil. Procedures of regression analysis and minimum variance among planting date means were efficient for selecting stable lines during the four sowing seasons. It was possible to select stable and high yielding genotypes through the four sowing periods in all the crosses. No specific cross was clearly better to produce a greater number of stable genotypes.</t>
  </si>
  <si>
    <t>10.1590/S0100-204X2000001100009</t>
  </si>
  <si>
    <t>LIN, J; CHEN, CP; CHEN, IM</t>
  </si>
  <si>
    <t>SEXUAL AND ASEXUAL REPRODUCTION OF ANTHOPLEURA-DIXONIANA (ANTHOZOA, ACTINIARIA) - PERIODICITY AND REGULATION</t>
  </si>
  <si>
    <t>Reproduction of the sea anemone Anthopleura dixoniana (Haddon and Shackleton) from the high intertidal zone of southern Taiwan (120-degrees 41'E; 22-degrees 01'N) was studied from April 1987 through March 1989. A. dixoniana spawns once a year, in July, and divides asexually by longitudinal fission throughout the year, with a peak in July. During the spawning season, sea anemones &gt; 3 mm pedal disc diameter can be sexed, and display a 1:1 sex ratio. Dividing sea anemones are significantly larger than non-dividing individuals, and increase in body size before fission. Under laboratory conditions, individuals kept at 28-degrees-C and fed had larger oocytes and a higher division rate than those kept at 18, 22, 25 or 32-degrees-C or starved. The division rate significantly influenced the oocyte diameter. The present study revealed for the first time, that a long photoperiod (14 h light: 10 h dark) significantly enhances the growth of oocytes in A. dixoniana under laboratory conditions.</t>
  </si>
  <si>
    <t>10.1007/BF00349732</t>
  </si>
  <si>
    <t>Lincoln, GA; Andersson, H; Loudon, A</t>
  </si>
  <si>
    <t>Clock genes in calendar cells as the basis of annual timekeeping in mammals - a unifying hypothesis</t>
  </si>
  <si>
    <t>Melatonin-based photoperiod time-measurement and circannual rhythm generation are long-term time-keeping systems used to regulate seasonal cycles in physiology and behaviour in a wide range of mammals including man. We summarise recent evidence that temporal, melatonin-controlled expression of clock genes in specific calendar cells may provide a molecular mechanism for long-term timing. The agranular secretory cells of the pars tuberalis (PT) of the pituitary gland provide a model cell-type because they express a high density of melatonin (mt1) receptors and are implicated in photoperiod/circannual regulation of prolactin secretion and the associated seasonal biological responses. Studies of seasonal breeding hamsters and sheep indicate that circadian clock gene expression in the PT is modulated by photoperiod via the melatonin signal. In the Syrian and Siberian hamster PT, the high amplitude Pert rhythm associated with dawn is suppressed under short photoperiods, an effect that is mimicked by melatonin treatment. More extensive studies in sheep show that many clock genes (e.g. Bmal1, Clock, Pert, Pert, Cry1 and Cry2) are expressed in the PT, and their expression oscillates through the 24-h light/darkness cycle in a temporal sequence distinct from that in the hypothalamic suprachiasmatic nucleus (central circadian pacemaker). Activation of Pert occurs in the early light phase (dawn), while activation of Cry1 occurs in the dark phase (dusk), thus photoperiod-induced changes in the relative phase of Per and Cry gene expression acting through PER/CRY protein/protein interaction provide a potential mechanism for decoding the melatonin signal and generating a long-term photoperiodic response. The current challenge is to identify other calendar cells in the central nervous system regulating long-term cycles in reproduction, body weight and other seasonal characteristics and to establish whether clock genes provide a conserved molecular mechanism for long-term timekeeping.</t>
  </si>
  <si>
    <t>10.1677/joe.0.1790001</t>
  </si>
  <si>
    <t>LINCOLN, GA; WU, FCW</t>
  </si>
  <si>
    <t>EFFECTS OF N-METHYL-D,L-ASPARTATE ON BETA-ENDORPHIN AND PROLACTIN SECRETION IN RAMS EXPOSED TO LONG OR SHORT DAYS</t>
  </si>
  <si>
    <t>In a previous study we demonstrated that the injection of the excitatory amino-acid N-methyl-D,L-aspartate (NMDA) stimulates an acute increase in the peripheral blood concentrations of luteinizing hormone in Soay rams, and this response varies with the photoperiodically-induced reproductive cycle. To extend these observations, we have now measured the changes in the blood concentrations of beta-endorphin and prolactin in the same animals to establish whether NMDA stimulates the secretion of other pituitary hormones. Groups of adult Soay rams were exposed to alternating 16-weekly periods of long and short days to induce a long-term cycle in the endogenous secretion of beta-endorphin (maximum under short days) and prolactin (maximum under long days). NMDA injected intravenously caused a dose-dependent increase in the blood plasma concentrations of beta-endorphin (over the range 1 to 20 mg/kg NMDA). The initial increase in beta-endorphin occurred within 2 to 4 min with peak levels after 20 to 100 min. The magnitude of the beta-endorphin response was greatest following exposure to long days when the endogenous secretion of beta-endorphin was low, while the duration of the response was greatest following exposure to short days when the endogenous secretion of beta-endorphin was high. NMDA injected intravenously also caused a dose-dependent increase in the blood plasma concentrations of prolactin but this only occurred following exposure to long days when the endogenous secretion of prolactin was high. At this time the initial increase in prolactin concentrations occurred within 2 to 4 min after the injection of NMDA as for beta-endorphin but the values continued to increase for 2 to 4 h. In a separate experiment, it was shown that pretreatment of the rams with dexamethasone (synthetic glucocorticoid, 133.4-mu-g/kg iv) blocked the beta-endorphin response to NMDA but had no effect on the prolactin response. This indicates that NMDA stimulates the secretion of beta-endorphin from the corticotrophs probably acting centrally to induce the release of corticotrophin-releasing hormone and/or arginine vasopressin, while NMDA acts through separate mechanisms to affect the secretion of prolactin. The overall results show that NMDA can be used as a probe to investigate the neuroendocrine control of beta-endorphin and prolactin in addition to luteinizing hormone as described previously. The multiple responses are likely to represent the effects of NMDA acting on the hypothalamus to induce the acute release of peptides and other hormones into the pituitary portal blood system to affect the corticotrophs, lactotrophs and gonadotrophs. The variation in responsiveness to NMDA related to the photoperiodic cycle may reflect changes in the synthesis and storage of the hypothalamic hormones and the influence of other neural systems. Alternatively, the changes in the secretion of endogenous excitatory amino-acids and NMDA receptors may constitute part of the neuroendocrine mechanism relaying the effects of photoperiod.</t>
  </si>
  <si>
    <t>10.1111/j.1365-2826.1991.tb00307.x</t>
  </si>
  <si>
    <t>Lindblom, N; Heiskala, H; Kaski, M; Leinonen, L; Laakso, ML</t>
  </si>
  <si>
    <t>Sleep fragmentation in mentally retarded people decreases with increasing daylength in spring</t>
  </si>
  <si>
    <t>We studied the sleep-wake behavior of mentally retarded people from late winter to early summer at 60degreesN. During this time the daylength increased 8 h 51 min. The data were collected by observing the sleep-wake status of 293 subjects at 20-min intervals for five randomized 24h periods (= recording days). The intervals during which the individual recording days of the same order (1st, 2nd, etc.) were carried out, were called recording periods. Consequently, there were five recording periods, each containing 293 individual recording days. Even though there was overlap among the recording periods, the median daylength from one period to another increased approximately by 100 min. In the initial statistical analysis, the number of wake-sleep transitions was found to differ significantly among the five recording periods (Friedman test, p &lt; 0.001). The mean ranks in the Friedman test suggested that the number of wake-sleep transitions was highest during the 1st and lowest during the 5th recording period. In further statistical analyses using a program for mixed effects regression analysis (MIXOR 2.0) it was found that the increase in daylength during the study period was associated with a simultaneous decrease of approximately 0.5 wake-sleep transitions in the whole study population (p&lt; 0.001). The decrease in the number of wake-sleep transitions was significant only in the subgroups of subjects with a daylength change of more than 350 min between the 1st and 5th recording days (Wilcoxon tests, (p &lt; 0.005). This suggests that after a marked prolongation of the natural photoperiod, the reduction in sleep episodes was more probable than after smaller changes ill daylength. It is, concluded that the sleep of mentally retarded people living in a rehabilitation center at a northern latitude is more fragmented in winter than in early summer and that the change is related probably to the simultaneous increase in the length of the natural photoperiod. The sleep quality of persons living in institutional settings might be improved by increasing the intensity and/or duration of daily artificial light exposure during the darker seasons.</t>
  </si>
  <si>
    <t>10.1081/CBI-120002880</t>
  </si>
  <si>
    <t>Lind-Riehl, JF; Sullivan, AR; Gailing, O</t>
  </si>
  <si>
    <t>Evidence for selection on a CONSTANS-like gene between two red oak species</t>
  </si>
  <si>
    <t>Hybridizing species such as oaks may provide a model to study the role of selection in speciation with gene flow. Discrete species' identities and different adaptations are maintained among closely related oak species despite recurrent gene flow. This is probably due to ecologically mediated selection at a few key genes or genomic regions. Neutrality tests can be applied to identify so-called outlier loci, which demonstrate locus-specific signatures of divergent selection and are candidate genes for further study. Thirty-six genic microsatellite markers, some with putative functions in flowering time and drought tolerance, and eight non-genic microsatellite markers were screened in two population pairs (n = 160) of the interfertile species Quercus rubra and Q. ellipsoidalis, which are characterized by contrasting adaptations to drought. Putative outliers were then tested in additional population pairs from two different geographic regions (n = 159) to support further their potential role in adaptive divergence. A marker located in the coding sequence of a putative CONSTANS-like (COL) gene was repeatedly identified as under strong divergent selection across all three geographically disjunct population pairs. COL genes are involved in the photoperiodic control of growth and development and are implicated in the regulation of flowering time. The location of the polymorphism in the Quercus COL gene and given the potential role of COL genes in adaptive divergence and reproductive isolation makes this a promising candidate speciation gene. Further investigation of the phenological characteristics of both species and flowering time pathway genes is suggested in order to elucidate the importance of phenology genes for the maintenance of species integrity. Next-generation sequencing in multiple population pairs in combination with high-density genetic linkage maps could reveal the genome-wide distribution of outlier genes and their potential role in reproductive isolation between these species.</t>
  </si>
  <si>
    <t>10.1093/aob/mcu019</t>
  </si>
  <si>
    <t>LINDSTROM, A; DAAN, S; VISSER, GH</t>
  </si>
  <si>
    <t>THE CONFLICT BETWEEN MOLT AND MIGRATORY FAT DEPOSITION - A PHOTOPERIODIC EXPERIMENT WITH BLUETHROATS</t>
  </si>
  <si>
    <t>The post-breeding moult and fat deposition of adult male bluethroats, Luscinia svecica, were studied in captivity. One group (Control group) was held under light conditions simulating the natural light regime of their moulting grounds at 66 degrees N latitude. The light regime of another group (Shifted group) was similar to the Control group, but shifted 1 month forward, simulating light conditions further into autumn. All birds had food ad libitum. In addition, comparisons were made with free-living bluethroats. There were no differences in moult performance (start and speed) between the Control group and the Shifted group, and moult was similar to that of free-living birds. The start of moult may be endogenously controlled and set earlier in the season so the change in light regime for the Shifted group may have come too late to influence moult performance. The rate of moult may also be inflexible, in spite of the imposed time stress. In addition, bluethroats may moult so fast that further acceleration would hamper flight manoeuvrability and feeding efficiency. Whereas the Control group birds first started to deposit fat when moult was finished, as free-living birds do, the Shifted group birds started fat deposition in mid-moult. Also, the fat deposition rate following completion of moult was higher in the Shifted group. Thus, adult bluethroats can adjust the timing and speed of fat deposition in relation to moult and time of season. Such flexibility should be advantageous for migratory birds moulting at high latitudes where time available between breeding and migration is short.</t>
  </si>
  <si>
    <t>10.1006/anbe.1994.1349</t>
  </si>
  <si>
    <t>Lister, DL; Thaw, S; Bower, MA; Jones, H; Charles, MP; Jones, G; Smith, LMJ; Howe, CJ; Brown, TA; Jones, MK</t>
  </si>
  <si>
    <t>Latitudinal variation in a photoperiod response gene in European barley: insight into the dynamics of agricultural spread from 'historic' specimens</t>
  </si>
  <si>
    <t>JOURNAL OF ARCHAEOLOGICAL SCIENCE</t>
  </si>
  <si>
    <t>Between ca. 6000 BC and ca. 500 BC, barley cultivation spread across the continent of Europe from the extreme south to the extreme north. Carbon-dating would suggest that this spread, and indeed the spread of crop cultivation generally, varied in its pace, with 'delays' at certain points along its route. Such delays in the spread of agriculture have been explained as resulting from the slow assimilation of agricultural practices by existing indigenous human populations or as the time taken for the crops to adapt to novel climatic conditions, such as altered temperature regimes and day-lengths. A mutant form of the photoperiod response gene, Ppd-H1, causes barley to be non-responsive to long days, while the wild-type responsive form allows plants to flower in response to long days. We sequenced this gene in 65 'historic' barley accessions, from the late 19th and early 20th centuries, in order to explore the potential role of environmental adaptation in the spread of agriculture. We chose to use 'historic' material, to complement the richer patterns in extant genetic lines, by spreading the data range in both time and space. Our 'historic' barley data shows a latitudinal divide in the Ppd-H1 gene similar to that found in extant lines, but with clearer geographical resolution, and extending northwards into the Arctic Circle. We discuss the implications of our results in relation to the dynamics of agricultural spread across Europe. (C) 2008 Elsevier Ltd. All rights reserved.</t>
  </si>
  <si>
    <t>10.1016/j.jas.2008.12.012</t>
  </si>
  <si>
    <t>Liu, BH; Abe, J</t>
  </si>
  <si>
    <t>QTL Mapping for Photoperiod Insensitivity of a Japanese Soybean Landrace Sakamotowase</t>
  </si>
  <si>
    <t>The insensitivity of flowering to long daylength is an important characteristic which soybeans have used to adapt to environments at higher latitude. The objective of this study was to map the novel gene(s) for photoperiod insensitivity in the Japanese soybean landrace Sakamotowase. A previous study suggested that Sakamotowase possessed the genotype e1e1e3e3E4E4. The progeny of testcrosses with the Harosoy isoline for e3 (L62-667) produced the roughly expected segregation pattern for the monogenic inheritance, suggesting the major involvement of a single gene in photoperiod insensitivity of Sakamotowase. By mapping analysis for 6 linkage groups (LGs) harboring the known major genes and quantitative trait loci (QTLs) for flowering, we detected a major QTL for the insensitivity near an simple sequence repeat marker (Satt577) in LG C2 and a minor QTL in LG L. Our results therefore suggest that a novel gene for photoperiod insensitivity of Sakamotowase was located in LG C2. It was estimated from the position of the tagging marker that the novel gene may be an allele at the E1 or E7 loci or a novel gene tightly linked to the E1 locus.</t>
  </si>
  <si>
    <t>10.1093/jhered/esp113</t>
  </si>
  <si>
    <t>Liu, LY; Adrian, J; Pankin, A; Hu, JY; Dong, X; von Korff, M; Turck, F</t>
  </si>
  <si>
    <t>Induced and natural variation of promoter length modulates the photoperiodic response of FLOWERING LOCUS T</t>
  </si>
  <si>
    <t>NATURE COMMUNICATIONS</t>
  </si>
  <si>
    <t>FLOWERING LOCUS T (FT) regulates the floral transition in many plant species by integrating environmental seasonal signals and internal cues. Here we show that two interdependent regulatory regions are necessary and sufficient to convey photoperiod responsiveness to FT. While a minimal distance between the regulatory regions is required to fully suppress FT expression under short days, increased distance reduces promoter response to long days. Natural variation at FT creating promoter length differences is widespread, correlates with longitudinal and latitudinal clines and affects a promoter region physically interacting with both photoperiod control regions. Three major FT promoter variants correlate with differences in FT allele usage in F1 hybrids. We propose that FT variation in cis could be adaptive by conferring differences in FT transcriptional control ultimately translating to increased fitness.</t>
  </si>
  <si>
    <t>10.1038/ncomms5558</t>
  </si>
  <si>
    <t>Liu, Q; Duston, J</t>
  </si>
  <si>
    <t>Efficacy of 24 h light to reduce maturation in Arctic charr (Salvelinus alpinus) is dependent on both the start date and duration</t>
  </si>
  <si>
    <t>Two lab-based trials quantified the effect of a range of continuous light (LL) treatments overwinter on the somatic growth and incidence of sexual maturation in the fall age 2 of individually identified under-yearling Arctic charr (Labrador strain) at constant 10 degrees C. Controls were maintained under simulated natural photoperiod (LDN; Latitude 45 degrees N). In trial 1 (n = 120/trt, mean 54 g initial body weight), LL starting the 1st day of either October, November, December, January or February (all returned to LDN on April 1) resulted in a step-wise reduction in maturity of 43, 55, 59, 67 73% compared with 77% in the control (sexes pooled). In trial 2 (n = 90/trt, mean 24 g initial body weight), LL starting either August 13 or October 1 and ending April 1 reduced maturity to &lt; 10%, compared to 33% (LL Dec1-Apr1) and 50% in the LDN controls. LL starting October 1 and ending either February 1, April 1 or June 1 were equally effective, resulting in &lt; 15% maturity. The importance of returning from LL to LDN in spring to reduce maturity was demonstrated by the LL constant (Oct-Oct) treatment which resulted in relatively high maturity, 31%. The reduction of maturity rate was independent of both somatic growth and condition factor during winter in all treatment groups. Among fish that matured, the timing of completion of sexual maturation was affected by both the LL start and end date.</t>
  </si>
  <si>
    <t>10.1016/j.aquaculture.2017.10.039</t>
  </si>
  <si>
    <t>Liu, W; Kim, MY; Kang, YJ; Van, K; Lee, YH; Srinives, P; Yuan, DL; Lee, SH</t>
  </si>
  <si>
    <t>QTL identification of flowering time at three different latitudes reveals homeologous genomic regions that control flowering in soybean</t>
  </si>
  <si>
    <t>Since the genetic control of flowering time is very important in photoperiod-sensitive soybean (Glycine max (L.) Merr.), genes affecting flowering under different environment conditions have been identified and described. The objectives were to identify quantitative trait loci (QTLs) for flowering time in different latitudinal and climatic regions, and to understand how chromosomal rearrangement and genome organization contribute to flowering time in soybean. Recombinant inbred lines from a cross between late-flowering 'Jinpumkong 2' and early-flowering 'SS2-2' were used to evaluate the phenotypic data for days to flowering (DF) collected from Kamphaeng Saen, Thailand (14A degrees 01'N), Suwon, Korea (37A degrees 15'N), and Longjing, China (42A degrees 46'N). A weakly positive phenotypic correlation (r = 0.36) was found between DF in Korea and Thailand; however, a strong correlation (r = 0.74) was shown between Korea and China. After 178 simple sequence repeat (SSR) markers were placed on a genetic map spanning 2,551.7 cM, four independent DF QTLs were identified on different chromosomes (Chrs). Among them, three QTLs on Chrs 9, 13 and 16 were either Thailand- or Korea-specific. The DF QTL on Chr 6 was identified in both Korea and China, suggesting it is less environment-sensitive. Comparative analysis of four DF QTL regions revealed a syntenic relationship between two QTLs on Chrs 6 and 13. All five duplicated gene pairs clustered in the homeologous genomic regions were found to be involved in the flowering. Identification and comparative analysis of multiple DF QTLs from different environments will facilitate the significant improvement in soybean breeding programs with respect to control of flowering time.</t>
  </si>
  <si>
    <t>10.1007/s00122-011-1606-8</t>
  </si>
  <si>
    <t>Liu, XQ; Wn, JA; Ren, HX; Qi, YX; Li, CY; Cao, JQ; Zhang, XY; Zhang, ZP; Cai, ZY; Gai, JY</t>
  </si>
  <si>
    <t>Genetic variation of world soybean maturity date and geographic distribution of maturity groups</t>
  </si>
  <si>
    <t>BREEDING SCIENCE</t>
  </si>
  <si>
    <t>The maturity date of soybean (Glycine max (L.) Men.) is sensitive to photoperiod, which varies with latitude and growing seasons. The maturity group (MG) system, composed of 13 MGs, is a major approach in characterizing varieties' ecological properties and adaptable areas. A total of 512 world soybean varieties, including 48 MG checks, were tested at a major site (Nanjing, 32.04 degrees N) with portions tested in supplementary sites (Heihe, 50.22 degrees N; Mudanjiang, 44.60 degrees N; Dining, 35.38 degrees N and Nanning, 22.84 degrees N) in China to explore the worldwide MG distribution. The maturity date of the world soybean varied greatly (75-201 d) in Nanjing. Along with soybeans disseminated to new areas, the MGs further expanded during the last 70 years from MG I-VII to the early MG 0-000 in the north continents and to the late MG VIII-X in the south continents with the growth period structure differentiated into two subgroups in each MG 0-VIII except V. The cluster analysis among MGs and subgroups using genome-wide markers validated the MG sequential emergence order and the subgroup differentiation in eight MGs. For future evaluation, in addition to one major site (Nanjing), one supplementary southern site (Nanning) and one supplementary northern site (Heihe) are sufficient.</t>
  </si>
  <si>
    <t>10.1270/jsbbs.16167</t>
  </si>
  <si>
    <t>Liu, Y; Hou, P; Xie, RZ; Li, SK; Zhang, HB; Ming, B; Ma, DL; Liang, SM</t>
  </si>
  <si>
    <t>Spatial Adaptabilities of Spring Maize to Variation of Climatic Conditions</t>
  </si>
  <si>
    <t>Environmental conditions have important effects on maize (Zea mays L.) growth. To examine spatial variation in maize yield and aboveground biomass and to understand differences in the response of maize yield and aboveground biomass to climatic factors under various ecological conditions, we conducted experiments from 2007 to 2010 at 34 locations in seven provinces in the spring maize region of northern China between 35 degrees 11' N lat and 48 degrees 08' N lat. We used a most widely cultivated maize hybrid ZD958. The maize yield and aboveground biomass (presilking and postsilking) were found to be strongly influenced by locations. A nonlinear relationship existed between the maize yields and latitude. Maize yield was the greatest (12.19 Mg ha(-1)) at 39 degrees 08' N lat, and the corresponding presilking and postsilking aboveground biomass at this location were 143.41 and 215.35 g per plant, respectively. Variations in the harvest index (HI) and 1000-kernel weight were the main reasons for yield latitudinal trends. Among the climatic factors, air temperature had the best relationships with variations in maize yield, HI, and 1000-kernel weight. With latitudes increasing northward, presilking aboveground biomass affected by growth duration length and accumulated solar radiation increased significantly. The aboveground biomass of postsilking stage that was affected by the maximum temperature, daily mean temperature, and growing degree days decreased significantly with latitudes increasing northward. However, there were no significant changes of total aboveground biomass with latitudes increasing northward.</t>
  </si>
  <si>
    <t>10.2135/cropsci2012.12.0688</t>
  </si>
  <si>
    <t>Liu, YE; Xie, RZ; Hou, P; Li, SK; Zhang, HB; Ming, B; Long, HL; Liang, SM</t>
  </si>
  <si>
    <t>Phenological responses of maize to changes in environment when grown at different latitudes in China</t>
  </si>
  <si>
    <t>Environmental conditions greatly affect the growth of maize. To examine differences in phenological responses of maize (Zea mays L.) to climatic factors under different environmental conditions as induced by latitude, experiments were conducted from 2007 to 2010 at 34 sites in seven Chinese provinces located in the north spring maize region of China between latitudes 35 degrees 11' and 48 degrees 08'N in the cultivation of hybrid zhengdan958 (ZD958). Latitude is an important geographical factor which significantly affects temperature, sunshine hours, and the duration of crop growth. The findings of this study indicate that for every 10 increase in the latitude, northward, the growth durations of sowing to emergence and emergence to silking were significantly increased by 0.7 d and 1.25 d, respectively as a consequence of lowering temperatures (mean, maximum, and minimum temperatures). Reproductive growth duration (silking to maturity), which was significantly correlated with the precipitation, decreased by 0.8 d with each 1 degrees increase in latitude northward. At higher latitudes, the number of growing degree days (GDD) of maize vegetative growth duration (emergence to silking) was significantly higher, and the GDD of the reproductive growth duration were significantly lower. The average photoperiod during the photoperiod-sensitive phase of maize development across all the experimental sites was 14.9 h with a range of 13.7-15.6 h. Total leaf numbers increased from 18.7 to 23.7 with an average of 21.0 across all experimental sites. Significant and positive linear relationships were found to occur between both latitude and photoperiods and latitude and total leaf number. In the north China spring maize region, the mean growth duration of ZD958 was 143.73 d, which constituted 82.8% of the frost free period, the percentage increasing with higher latitude. These findings strongly indicate that in order to ensure high and stable production of maize in the north spring maize region of China, with its limited heat resources, especially in the high-latitude regions, there is a need to cultivate short-growth-duration cultivars. (C) 2013 Elsevier B.V. All rights reserved.</t>
  </si>
  <si>
    <t>10.1016/j.fcr.2013.01.003</t>
  </si>
  <si>
    <t>Lloyd, D</t>
  </si>
  <si>
    <t>Ultradian rhythms and clocks in plants and yeast</t>
  </si>
  <si>
    <t>Studies of ultradian rhythms (&lt; 1 day) in plants and in yeasts provide insights into the temporal hierarchy of living organisms. Primarily a reflection of intracellular control circuits, special rhythms are temperature-compensated that have evolved as timekeepers. The best understood ultradian clock is that in yeast; it provides a timeframe for the coherent behaviour of biochemical activities from metabolic and membrane-associated functions to the transcription, translation, assembly of organelles, as well as the replication and partitioning of the genome and all cellular constituents before cell division. Furthermore, the ultradian clock is intimately involved in cell-cell signalling and in the concerted behaviour of the population in a yeast culture or biofilm. Extension of these subcellular and cellular functions to the tissues of plants provides a timeframe within which, shoot and leaf movements, developmental changes and photoperiodic responses (including flowering) are correlated and coordinated. The system can be modelled as a multi-oscillator; one possibility is that a controlled chaotic attractor provides a tuneable output with a wide range of periods. Ultradian rhythms provide the ancestral and mechanistic basis for longer-period biological clocks. An understanding of the integrated physiology of the whole organism is required to fully comprehend circadian rhythmicity.</t>
  </si>
  <si>
    <t>10.1080/09291010600804379</t>
  </si>
  <si>
    <t>Locatelli, Y; Mermillod, P</t>
  </si>
  <si>
    <t>Characteristics and control of reproduction in the Cervidae.</t>
  </si>
  <si>
    <t>In recent years, cervidae breeding has been considerably developed in New Zealand, now becoming a profitable industry. Even though some cervidae (fallow deer, red deer) are being domesticated and bred commercially, other species and sub-species of cervidae are threatened by extinction in their natural habitat. The research studies that have been performed in order to better characterise and control the reproduction function of these ruminants are presented in this bibliographic study. It appears that as with our farm ruminants (ovines and caprines), the cervidae coming from temperate zones are generally characterised by the marked seasonality of their reproduction function. These seasonal variations of sexual activity are led by photoperiodic variations and allow the birth of the young at the end of the spring. With the cervidae, the differences between the periods of sexual activity and rest are much more marked in comparison with farm animals. The period of sexual activity is variable from one species to another (summer, autumn, or at the beginning of the winter) but is set for each species. The period of sexual rest translates important modifications in the gonadotrophin secretions and can notably be characterised by total aspermia in males. In the female, the state of anoestrus is deep and associated with an absence of ovulation. The length of gestation is also variable from one species to another but is set for each species. In the cervidae originating from subtropical zones and depending on the species, the variations in sexual activity are discreet, allowing a more or less homogenous distribution of births over the year, including when the animals are led to higher latitudes. For the cervidae species threatened by extinction, the use of reproduction biotechnology and assisted-procreation methods could on the long term help conservation programmes. The classical techniques of in vivo production of embryos based on multiple ovulation, artificial insemination and embryo transfer have been found to be difficult in the cervidae. In addition, current research is focussed on the development of techniques of in vitro production of embryos.</t>
  </si>
  <si>
    <t>LONSDALE, DJ; WEISSMAN, P; DOBBS, FC</t>
  </si>
  <si>
    <t>A REPRODUCTIVE-RESTING STAGE IN AN HARPACTICOID COPEPOD, AND THE SIGNIFICANCE OF GENETICALLY BASED DIFFERENCES AMONG POPULATIONS</t>
  </si>
  <si>
    <t>Dormancy is an important life-history strategy which allows copepods to increase their fitness by delaying growth and reproduction until harsh environmental conditions have ameliorated. For marine species, the primary strategies identified to date include the production of dormant eggs by shallow-water species, and copepodite overwintering in deep-water species. Herein, we describe a third strategy in which fertilized adult females enter a ''reproductive-resting'' stage during the late fall that allows them to overwinter and provide a first source of spring naupliar recruitment. This strategy has been observed in the estuarine copepod Coullana canadensis, but may also occur in other species. Laboratory studies indicate that daylength and temperature are the environmental cues that induce the developing female copepodite to switch between active reproduction and reproductive-resting stage. In Maine populations, daylengths equal to 14 h induce &gt; 90% of the females to reduce development rate and accumulate lipid before maturation and mating. The resulting females, however, do not develop ova regardless of food level. A similar reproductive-resting stage is triggered at daylengths &lt; 14 h in animals collected from Maryland. Transition from reproductive-resting stage to active ova production may be triggered in both populations by increased photoperiod and/or dramatically increased temperature. Cross breeding experiments indicate that the daylength triggered switch to reproductive-resting is under tight genetic control. Daylength likely serves as a critical cue for all populations in differentiating between the onset of harsh (i.e., winter) and favorable (i.e., spring) environmental conditions. At these times water temperatures are similar, but daylengths are different. Population differences in the daylength necessary to trigger the reproductive-resting strategy likely reflect latitudinal variation in the period over which environmental conditions are conducive to population growth.</t>
  </si>
  <si>
    <t>Lopez, RG; Runkle, ES; Heins, RD; Whitman, CM</t>
  </si>
  <si>
    <t>Temperature and photoperiodic effects on growth and flowering of Zygopetalum Redvale 'Fire Kiss' orchids</t>
  </si>
  <si>
    <t>ELEGANT SCIENCE IN FLORICULTURE</t>
  </si>
  <si>
    <t>Flowering potted orchids have become the second most valuable floriculture flowering potted crop in the United States. However, little or no quantitative information exists on the flowering process of the majority of orchid species. We performed experiments to determine how temperature and photoperiod influence leaf development and flower induction of Zygopetalum Redvale 'Fire Kiss'. In the first experiment, plants were placed under photoperiods ranging from 10 to 24 h of continuous light or 9 h with a 4-h night interruption (NI). Sixty percent to 80% flowered when grown under every photoperiod except continual (24 h) light, and flowering was slightly hastened under photoperiods less than or equal to 14 h. In a separate experiment, plants were placed into environmental chambers with constant temperatures of 14, 17, 20, 23, 26 and 29degreesC and 9-h photoperiods with or without a 4-h NI. Plants developed nodes faster as temperature increased from 14 to 26degreesC; after 15 weeks, plants at 14degreesC had developed an average of only 1.8 new nodes, while those at 26degreesC had developed an average of 4.8. In the third experiment, plants were placed under 9- or 16-h pre-cooling photoperiods for 8 weeks, then were transferred to cooling temperatures of 11, 14, 17, 20, and 23degreesC with 9- and 16-h photoperiods for 8 weeks. Plants grown under a 9-h pre-cooling photoperiod and then transferred to 11 or 14degreesC had the highest flowering percentages and reached visible inflorescence in 17 to 22 days. Collectively, these studies indicate that Zygopetalum without a low temperature treatment is a quantitative short day plant. The most rapid, complete, and uniform flowering occurred when plants were grown under short days and then subjected to temperatures of 11 to 14degreesC.</t>
  </si>
  <si>
    <t>10.17660/ActaHortic.2003.624.20</t>
  </si>
  <si>
    <t>Lopez-Sebastian, A; Coloma, MA; Toledano, A; Santiago-Moreno, J</t>
  </si>
  <si>
    <t>Hormone-free Protocols for the Control of Reproduction and Artificial Insemination in Goats</t>
  </si>
  <si>
    <t>The dairy goat industry is of great economic importance to certain rural areas of the European Union (EU), especially the Mediterranean region. Its sustainability, however, is severely affected by the seasonality of goat reproduction, which leads to fluctuations in the availability of final products. Classical hormone treatments based on progestagens and eCG are the main tools employed in the effort to achieve fertility outside of the normal breeding season. They are also used to induce and synchronize oestrus and ovulation in artificial insemination programs. The food safety policy of the EU is becoming ever stricter with regard to the use of hormonal treatments for reproductive purposes, pushing livestock-raising towards ever cleaner and greener production systems. Recent advances in the use of natural methods able to generate endocrine signals that induce the ovulatory process have improved our capacity to foster reproduction in the non-breeding season. When used in a fashion appropriate for the latitude at which animals live, their breed, and the management system under which they are raised, environmental (photoperiod), nutritional and sociosexual (the male effect) signals offer alternatives to classic hormonal techniques. This affords the fragile and heterogeneous goat production sector with new opportunities. This article describes the most representative advances made in the use of the male effect as a natural method of inducing ovulation during seasonal anoestrus. Its association with other methods for optimizing responses and synchronizing induced ovulation is also discussed; such associations allow it to be used as an alternative to hormonal treatment in artificial insemination programs.</t>
  </si>
  <si>
    <t>10.1111/rda.12394</t>
  </si>
  <si>
    <t>LOUBRY, D</t>
  </si>
  <si>
    <t>PHENOLOGY OF DECIDUOUS TREES IN A FRENCH-GUIANAN FOREST (5 DEGREES LATITUDE NORTH) - CASE OF A DETERMINISM WITH ENDOGENOUS AND EXOGENOUS COMPONENTS</t>
  </si>
  <si>
    <t>The French Guianan forest is an evergreen rain forest that contains approximately 100 deciduous tree species. The taxonomical distribution of the deciduous character is widely spread, and its presence or absence among some taxa, as well as its ancient origin, are arguments in favour of an endogenous origin. Leaf-fall periodicity was studied on a sample of 500 trees during a 2-year period. Periodicity is annual and seasonal. It is not correlated to rainfall and not linked to the occurrence of a dry season. It seems closely correlated to photoperiodical variations, even though those variations are weak (35 min at latitude 5 degrees 30'N). However, each tree has its own periodicity for leaves shedding. Therefore, there is a paradox between seasonality and individual periodicity of leaf fall. The existence of this paradox leads us to consider the hypothesis of an integration of endogenous and exogenous components in the determination of leaf-fall periodicity.</t>
  </si>
  <si>
    <t>10.1139/b94-226</t>
  </si>
  <si>
    <t>Lounibos, LP; Escher, RL; Lourenco-de-Oliveria, R</t>
  </si>
  <si>
    <t>Asymmetric evolution of photoperiodic diapause in temperate and tropical invasive populations of Aedes albopictus (Diptera : Culicidae)</t>
  </si>
  <si>
    <t>Aedes albopictus became established in Brazil and the USA during the same approximate period of the mid-1980s and spread rapidly in both countries in succeeding years. Early populations in the USA, believed derived from temperate Japan, all possessed a photoperiodically inducible egg diapause, but a population from Brazil, of probable tropical origins, did not. Based on responses of geographic populations to a common short (10L:14D) day length, we demonstrate that the spread of A. albopictus in Florida from more temperate USA has been associated with a gradual loss of diapause, such that diapause incidence is now positively correlated with latitude in the southern USA. In Brazil, most populations tested 15 yr after the initial invasion show no evidence of diapause, except for three from the two southernmost states (&gt;26degreesS), in which a small, but significant percentage of eggs from mothers exposed to short day lengths were dormant. Diapause reduction in the southern USA and diapause acquisition by A. albopictus in southern Brazil have not resulted in similar response levels at comparable latitudes in the two countries, in part because of genetic constraints of different founder populations from temperate and tropical origins and different selective regimes in the two invaded countries.</t>
  </si>
  <si>
    <t>10.1603/0013-8746(2003)096[0512:AEOPDI]2.0.CO;2</t>
  </si>
  <si>
    <t>Lounibos, LP; Escher, RL; Nishimura, N</t>
  </si>
  <si>
    <t>RETENTION AND ADAPTIVENESS OF PHOTOPERIODIC EGG DIAPAUSE IN FLORIDA POPULATIONS OF INVASIVE AEDES ALBOPICTUS</t>
  </si>
  <si>
    <t>JOURNAL OF THE AMERICAN MOSQUITO CONTROL ASSOCIATION</t>
  </si>
  <si>
    <t>Female Aedes albopictus, F2-F3 descendents from individuals collected as immatures at 6 geographic sites in the USA during 2008, exposed to short daylengths (10 h of light and 14 h of darkness at 21 degrees C) laid eggs in diapause, whose frequency depended upon population origin. Diapause responses in northern Florida and Illinois were strong, as had been reported approximately 10 years earlier for Ae. albopictus from these regions. For southern Florida, the diapause response was polymorphic, and its mean incidence decreased at 2 of 3 collection sites compared to 10 years earlier. Exposure in the field for 2- to 4-wk intervals in Vero Beach (lat 27 degrees 35'N) during January 2009 revealed that eggs laid by short-day females had significantly higher survivorship, even though &lt;50% were estimated, from laboratory results, to be in diapause. Enhanced desiccation resistance may select for retention of diapause in southern Florida.</t>
  </si>
  <si>
    <t>10.2987/11-6164.1</t>
  </si>
  <si>
    <t>Lozano, EC; Zapater, MA; Mamani, C; Flores, CB; Gil, MN; Suhring, SS</t>
  </si>
  <si>
    <t>The effect of pretreatments in Enterolobium contortisiliquum seeds (Fabaceae) from Selva Pedemontana of Argentina</t>
  </si>
  <si>
    <t>BOLETIN DE LA SOCIEDAD ARGENTINA DE BOTANICA</t>
  </si>
  <si>
    <t>The effect of pretreatments in Enterolobium contortisiliquum seeds (Fabaceae) from Selva Pedemontana of Argentina. Enterolobium contortisiliquum (Veil.) Morong is a tree species that lives in the Selva Pedemontana of Argentina, that is extensively exploited for ample crop. Its seeds typically exhibit low germination percentage due to the high level of dormancy. Five different methods to overcome dormancy were evaluated on seeds collected for five populations along a latitudinal and attitudinal gradient in the Selva Pedemontana. All seeds were germinated at 24 degrees C and 12 h photoperiod. Total gerMinated seeds and mean time to germinate was recorded. Mechanical scarification and chemical scarification with sulfuric acid for 30 to 50 minutes were highly efficient in promoting germination.</t>
  </si>
  <si>
    <t>Lu, PL; Yu, Q; Wang, E; Liu, JD; Xu, SH</t>
  </si>
  <si>
    <t>Effects of climatic variation and warming on rice development across South China</t>
  </si>
  <si>
    <t>Rice Oryza sativa L. development-and also its response to climatic change - is mainly determined by temperature and photoperiod. An experiment was conducted to study the influence of meteorological factors on growth and development of hybrid rice in South China, in which seeds were sown at different sites at different dates in the spring. The 29 experimental sites were spread over a large area, with latitudes from 21 degrees 39' to 34 degrees 16'N and altitudes from 1 to 1862 m above sea level. It was found that the length of the growth period at low latitudes (21 to 25 degrees N) was mainly determined by temperature and showed a single-peaked curve with an optimum temperature at about 25.7 degrees C. The temperature response of development is almost linear at high latitudes (25 to 35 degrees N), but the dependence is not as close and significant as that at low latitude, due to longer daylength and its higher variation. A phenological-simulation model with a biological basis was used to simulate the developmental stages of rice in South China. It described both thermal sensitivity and photoperiodism using nonlinear equations. The model was validated by data of sowing-date experiments carried out at different geographical sites, and then was applied to evaluate changes in the length of the rice-growth period in response to climate warming during the period from 1951 to 2006. Because there was significant warming, and the length of the growth period was sensitive to this change over the Yunnan-Guizhou Plateau, the length of the growth period was narrowed by 6 to 14 d (comparing 1990 to 2006 with 1951 to 1989), whereas it was shortened by I to 2 d in most low plain areas in South China. The probability of serious temperature related crop failure will increase if planting of a late-maturity variety is adopted in high altitude areas.</t>
  </si>
  <si>
    <t>10.3354/cr00729</t>
  </si>
  <si>
    <t>Lu, SJ; Li, Y; Wang, JL; Nan, HY; Cao, D; Li, XM; Shi, DN; Fang, C; Shi, XY; Yuan, XH; Jun, A; Liu, BH; Kong, FJ</t>
  </si>
  <si>
    <t>Identification of additional QTLs for flowering time by removing the effect of the maturity gene E1 in soybean</t>
  </si>
  <si>
    <t>The adaptability of soybean to be grown at a wide range of latitudes is attributed to natural variation in the major genes and quantitative trait loci (QTLs) that control flowering time and maturity. Thus, the identification of genes controlling flowering time and maturity and the understanding of their molecular basis are critical for improving soybean productivity. However, due to the great effect of the major maturity gene E1 on flowering time, it is difficult to detect other small-effect QTLs. In this study, aiming to reduce the effect of the QTL, associated with the E1 gene, on the detection of other QTLs, we divided a population of 96 recombinant inbred lines (RILs) into two sub-populations: one with the e1(nl) allele and another with the e1(nl) allele. Compared with the results of using all 96 recombinant inbred lines, additional QTLs for flowering time were identified in the sub-populations, two (qFT-B1 and qFT-H) in RILs with the E1 allele and one (qFT-J-2) in the RILs with the e1(nl) allele, respectively. The three QTLs, qFT-B1, qFT-H and qFT-J-2 were true QTLs and played an important role in the regulation of growth period. Our data provides valuable information for the genetic mapping and gene cloning of traits controlling flowering time and maturity and will help a better understanding of the mechanism of photoperiod-regulated flowering and molecular breeding in soybean.</t>
  </si>
  <si>
    <t>10.1016/S2095-3119(15)61046-2</t>
  </si>
  <si>
    <t>Lu, SJ; Li, Y; Wang, JL; Srinives, P; Nan, HY; Cao, D; Wang, YP; Li, JL; Li, XM; Fang, C; Shi, XY; Yuan, XH; Watanabe, S; Feng, XZ; Liu, BH; Abe, J; Kong, FJ</t>
  </si>
  <si>
    <t>QTL mapping for flowering time in different latitude in soybean</t>
  </si>
  <si>
    <t>Flowering represents the transition from the vegetative to reproductive phase and plays an important role in many agronomic traits. For soybean, a short day (SD) induced and photoperiod-sensitive plant, delaying flowering time under SD environments is very important and has been used by breeders to increase yields and enhance plant adaptabilities at lower latitudes. The purpose of this study was to identify quantitative trait loci (QTLs) associated with flowering time, especially QTLs underlying the long juvenile (LJ) trait which delays flowering time under SD environments. A population of 91 recombinant inbred lines derived from a cross between AGS292 and K3 was used for map construction and QTL analysis. The map covered 2546.7 cM and included 52 new promoter-specific indel and 9 new exon-specific indel markers. The phenotypic days-to-flowering data were examined in nine environments, including four short-day (SD, low latitude) and five long-day photoperiod (LD, high latitude) environments. For the SD environments, six QTLs were detected. Five of them were associated with the LJ trait. Among the five LJ QTLs, four QTLs may be attributed to the known flowering time genes, including qFT-J-1 for FT5a locus, qFT-J-2 for the FT2a locus, qFT-O for the E2 locus and qFT-L for the E3 locus. This is the first report that the E2, E3, FT2a and FT5a loci may be associated with the LJ trait. Under the five LD environments, as expected, qFT-O for the E2 locus and qFT-L for the E3 locus were identified, suggesting that E2 and E3 loci are very important for soybean adaptation in LD photoperiod. Conjoint analysis of multiple environments identified nine additive QTLs and nine pairs of epistatic QTLs, among which most were involved in interactions with the environments. In total, five QTLs (qFT-B2-1, qFT-C1-1, qFT-K, qFT-D2 and qFT-F) were identified that may represent novel flowering time genes. This provides a fundamental foundation for future studies of flowering time in soybean using fine mapping, map-based cloning, and molecular-assisted breeding.</t>
  </si>
  <si>
    <t>10.1007/s10681-015-1501-5</t>
  </si>
  <si>
    <t>Lu, SJ; Zhao, XH; Hu, YL; Liu, SL; Nan, HY; Li, XM; Fang, C; Cao, D; Shi, XY; Kong, LP; Su, T; Zhang, FG; Li, SC; Wang, Z; Yuan, XH; Cober, ER; Weller, JL; Liu, BH; Hou, XL; Tian, ZX; Kong, FJ</t>
  </si>
  <si>
    <t>Natural variation at the soybean J locus improves adaptation to the tropics and enhances yield</t>
  </si>
  <si>
    <t>Soybean is a major legume crop originating in temperate regions, and photoperiod responsiveness is a key factor in its latitudinal adaptation. Varieties from temperate regions introduced to lower latitudes mature early and have extremely low grain yields. Introduction of the long-juvenile (LJ) trait extends the vegetative phase and improves yield under short-day conditions, thereby enabling expansion of cultivation in tropical regions. Here we report the cloning and characterization of J, the major classical locus conferring the LJ trait, and identify J as the ortholog of Arabidopsis thaliana EARLY FLOWERING 3 (ELF3). J depends genetically on the legume-specific flowering repressor E1, and J protein physically associates with the E1 promoter to downregulate its transcription, relieving repression of two important FLOWERING LOCUS T (FT) genes and promoting flowering under short days. Our findings identify an important new component in flowering-time control in soybean and provide new insight into soybean adaptation to tropical regions.</t>
  </si>
  <si>
    <t>10.1038/ng.3819</t>
  </si>
  <si>
    <t>Lu, SX; Liu, HT; Knowles, SM; Li, J; Ma, LG; Tobin, EM; Lin, CT</t>
  </si>
  <si>
    <t>A Role for Protein Kinase Casein Kinase2 alpha-Subunits in the Arabidopsis Circadian Clock</t>
  </si>
  <si>
    <t>Circadian rhythms are autoregulatory, endogenous rhythms with a period of approximately 24 h. A wide variety of physiological and molecular processes are regulated by the circadian clock in organisms ranging from bacteria to humans. Phosphorylation of clock proteins plays a critical role in generating proper circadian rhythms. Casein Kinase2 (CK2) is an evolutionarily conserved serine/threonine protein kinase composed of two catalytic alpha-subunits and two regulatory beta-subunits. Although most of the molecular components responsible for circadian function are not conserved between kingdoms, CK2 is a well-conserved clock component modulating the stability and subcellular localization of essential clock proteins. Here, we examined the effects of a cka1a2a3 triple mutant on the Arabidopsis (Arabidopsis thaliana) circadian clock. Loss-of-function mutations in three nuclear-localized CK2 alpha subunits result in period lengthening of various circadian output rhythms and central clock gene expression, demonstrating that the cka1a2a3 triple mutant affects the pace of the circadian clock. Additionally, the cka1a2a3 triple mutant has reduced levels of CK2 kinase activity and CIRCADIAN CLOCK ASSOCIATED1 phosphorylation in vitro. Finally, we found that the photoperiodic flowering response, which is regulated by circadian rhythms, was reduced in the cka1a2a3 triple mutant and that the plants flowered later under long-day conditions. These data demonstrate that CK2 alpha subunits are important components of the Arabidopsis circadian system and their effects on rhythms are in part due to their phosphorylation of CIRCADIAN CLOCK ASSOCIATED1.</t>
  </si>
  <si>
    <t>10.1104/pp.111.179846</t>
  </si>
  <si>
    <t>Lu, WQ; Meng, QJ; Tyler, NJC; Stokkan, KA; Loudon, ASI</t>
  </si>
  <si>
    <t>A Circadian Clock Is Not Required in an Arctic Mammal</t>
  </si>
  <si>
    <t>Seasonally breeding mammals use the annual change in the photoperiod cycle to drive rhythmic nocturnal melatonin signals from the pineal gland, providing a critical cue to time seasonal reproduction [1]. Paradoxically, species resident at high latitudes achieve tight regulation of the temporal pattern of growth and reproduction despite the absence of photoperiodic information for most of the year [2]. In this study, we show that the melatonin rhythm of reindeer (Rangifer tarandus) is acutely responsive to the light/dark cycle but not to circadian phase, and also that two key clock genes monitored in reindeer fibroblast cells display little, if any, circadian rhythmicity. The molecular clockwork that normally drives cellular circadian rhythms is evidently weak or even absent in this species, and instead, melatonin-mediated seasonal timing may be driven directly by photic information received at a limited time of year specific to the equinoxes.</t>
  </si>
  <si>
    <t>10.1016/j.cub.2010.01.042</t>
  </si>
  <si>
    <t>Lukkarinen, AJ; Ruotsalainen, S; Peltola, H; Nikkanen, T</t>
  </si>
  <si>
    <t>Annual growth rhythm of Larix sibirica and Larix gmelinii provenances in a field trial in southern Finland</t>
  </si>
  <si>
    <t>The aim of this study was to analyse how the growth onset and shoot elongation of seedlings differ in field conditions in Finland for 20 Russian larch provenances and five comparison entries, and if they could be explained by the geographic and climatic conditions of the provenance origins. In this work, the Dahurian larch (Larix gmelinii Rupr.) provenances had the earliest growth onset and the northern Siberian larches (Larix sibirica Ledeb.) slightly earlier bud burst. The temperature sum and latitude of the provenances explained the differences in shoot elongation. The time needed for shoot elongation and the temperature sum needed to obtain 50% of total shoot elongation were quite equal in the years 2008 and 2009 (larger difference with the 90% level). The growth cessation was affected by photoperiod regardless of provenance. However, it was affected in the southern provenances also by declining temperatures in autumn. The final height was in 2009 largest in southern Dahurian larches. Despite our findings, the use of seed sources of domesticated Raivola origin is the safest choice for regeneration in Finland. We should still study more in detail the performance of other provenances and their adaptation capacity and suitability to Finnish forestry.</t>
  </si>
  <si>
    <t>10.1080/02827581.2013.786125</t>
  </si>
  <si>
    <t>LUMME, J; OIKARINEN, A</t>
  </si>
  <si>
    <t>GENETIC BASIS OF GEOGRAPHICALLY VARIABLE PHOTOPERIODIC DIAPAUSE IN DROSOPHILA-LITTORALIS</t>
  </si>
  <si>
    <t>HEREDITAS</t>
  </si>
  <si>
    <t>Luo, TX; Liu, XS; Zhang, L; Li, X; Pan, YD; Wright, IJ</t>
  </si>
  <si>
    <t>Summer solstice marks a seasonal shift in temperature sensitivity of stem growth and nitrogen-use efficiency in cold-limited forests</t>
  </si>
  <si>
    <t>In boreal forests and alpine treelines, it is debatable how the temperature sensitivity of tree-ring growth should vary with changes in climate over time and the extent to which seasonal stem increments are controlled by leaf physiology. We aim to test the hypothesis that, in cold-limited forests, maximizing stem growth rate around summer solstice is closely related to foliage turnover, which generally results in high sensitivity of stem growth and less sensitivity of nitrogen-use efficiency (NUE) to early-season temperatures. Our analysis was based on repeat-census observations of stem radial increment (2008-2013; made with dendrometers) and monthly litterfall (2007-2015) as well as the measurements of tree-ring width series (1960-2015; made with tree-ring cores) in two Tibetan treeline forests. NUE was estimated as the inverse of leaf-litter nitrogen concentration. We further examined a global dataset of tree-ring chronologies (1931-1990) from 139 sites across temperate and boreal coniferous forests in the northern high-latitude region. Weekly stem increments across species and years synchronously peaked around summer solstice, with more than half of annual increment produced in the first 28-35 days of the growing season when air and soil temperatures were still low. Monthly stem increments were positively related to previous-month litterfall, and higher litterfall generally resulted in higher NUE. NUE was insensitive or less sensitive to soil temperature in the early growing season. Among years, pre-peak increments were positively correlated with pre-solstice temperatures while post-peak increments varied little. The annual increment was dominated by and coherent with the pre-peak increment and well correlated with the ring-width measurements of monitored trees during 2008-2013. Variations in tree-ring width chronologies from the two Tibetan treelines and the global 139 forest sites mainly reflected the change of early summer temperatures. The findings suggest a day-length control on the linkage between seasonal stem growth and nitrogen cycling in a cold-limited forest ecosystem, and provide the basic for predicting responses of tree-ring growth and NUE to climatic warming.</t>
  </si>
  <si>
    <t>10.1016/j.agrformet.2017.10.029</t>
  </si>
  <si>
    <t>Lupi, D; Jucker, C; Rocco, A; Harrison, R; Colombo, M</t>
  </si>
  <si>
    <t>Notes on biometric variability in invasive species: the case of Psacothea hilaris hilaris</t>
  </si>
  <si>
    <t>BULLETIN OF INSECTOLOGY</t>
  </si>
  <si>
    <t>Species morphometric variability is the result of the combined effect of genes and environment. This is emphasized in insects, especially in ones that rely on discrete food resources, such as xylophagous insects. Psacothea hilaris hilaris (Pascoe) (Coleoptera Cerambycidae Lamiinae), an exotic beetle already established in Italy, is used as a model species for the study. The findings presented in this research increase knowledge of morphological and colourimetric traits in P. h. hilaris and support the hypothesis that environmental cues can impact certain important morphometric features of exotic insects. Principal component analysis (PCA) and Bayesian's posterior probability applied to the dimensions of specimens collected over a four-year period showed that some morphological parameters changed significantly over the years. According to PCA the most meaningful morphometric variables were body length, elytral length, and antenna-to-body length ratio. One of the most significant results is the variability of the antenna-to-body length ratio over the period of the study. In cerambycids longer antennae allow for better detection of host tree, oviposition site, and favour mating strategies. Consequently variability in this physical trait can influence the ability of the species to adapt to a new habitat.</t>
  </si>
  <si>
    <t>Lushai, G; Hardie, J; Harrington, R</t>
  </si>
  <si>
    <t>Inheritance of photoperiodic response in the bird cherry aphid, Rhopalosiphum padi</t>
  </si>
  <si>
    <t>The photoperiodic induction of presexual females (gynoparae) and males of the aphid Rhopalosiphum padi (L.) was examined in single clones collected from different latitudes (N clone from Blair Atholl, 56.5 degrees N 3.1 degrees W; C clone from Leeds, 53.5 degrees N 1.4 degrees W and S clone from Exeter, 50.4 degrees N 3.3 degrees W). Critical night lengths (CNLs) for gynopara and male production (CNLs: 50% of maximum production) and inter-clonal differences, defined by the different forms of progeny produced at a single discriminating night length (12 h 30 min), were measured at 16 +/- 1 degrees C. The aphid clones differed in CNL and in the morphs produced at the discriminating night length. These differences were used to investigate the inheritance of the photoperiodic response. In crosses between clones the photoperiodic response showed considerable overall variation. The variation in CNLs indicated that the photoperiodic response was unlikely to affect the overwintering success after long-distance movement of clones from one latitude to another.</t>
  </si>
  <si>
    <t>10.1111/j.1365-3032.1996.tb00868.x</t>
  </si>
  <si>
    <t>Luttge, U; Hertel, B</t>
  </si>
  <si>
    <t>Diurnal and annual rhythms in trees</t>
  </si>
  <si>
    <t>Trees, perennial phanerophytes, display a rich variety of rhythmic phenomena. These are either due to exclusive environmental entrainment or due to the functioning of endogenous oscillators independent of the environment. Both types of rhythms are covered in this review. Purely environment controlled rhythms may be considered as a prelude to endogenous rhythms. Environment controlled rhythms discussed are (i) the diurnal rhythms of nyctinastic and heliotropic leaf movements and oscillatory phenomena of photosynthesis, such as the midday depression and Crassulacean acid metabolism (CAM), and (ii) the annual rhythms of annual growth ring formation, autumnal leaf senescence, over wintering mechanisms and flowering. Among the diurnal rhythms, nyctinastic movements and CAM are also free-running endogenous rhythms showing the operation of circadian clocks in trees. In leaf senescence, over wintering, and flowering control, photoperiod sensing is involved which suggests the participation of endogenous clocks. A question asked is if diurnal and annual rhythms are mechanistically correlated. Evidently, phenological phenomena based on photoperiodism (as dependent on measurement of night length) are co-ordinately regulated by the phytochrome system and the circadian clocks and many aspects of annual developments and over wintering are linked to photoperiodism. The existence in trees of circadian clock genes as known to be anchored in the genome of A. thaliana can be assessed by attempts of alignment with the sequenced genome of Populus or by isolating cDNA clones from trees to check them against the genome of A. thaliana. At extreme latitudes near the equator and north of the polar circle trees also display photoperiod-independent phenological phenomena. In the polar region, total irradiance of red and far red light could possibly be involved and the signalling pathway then involves phytochrome, and thus, may still be similar to that of photoperiodism. At the equator, total daily light irradiance received or sensing the dynamics of daily changes in solar irradiance are essential and it remains enigmatic whether signalling cascades are either attached to the circadian clocks in a still unknown way or totally independent of circadian clocks.</t>
  </si>
  <si>
    <t>10.1007/s00468-009-0324-1</t>
  </si>
  <si>
    <t>Lyall, LM; Wyse, CA; Celis-Morales, CA; Lyall, DM; Cullen, B; Mackay, D; Ward, J; Graham, N; Strawbridge, RJ; Gill, JMR; Ferguson, A; Bailey, MES; Pell, JP; Curtis, AM; Smith, DJ</t>
  </si>
  <si>
    <t>Seasonality of depressive symptoms in women but not in men: A cross-sectional study in the UK Biobank cohort</t>
  </si>
  <si>
    <t>JOURNAL OF AFFECTIVE DISORDERS</t>
  </si>
  <si>
    <t>Background: We examined whether seasonal variations in depressive symptoms occurred independently of demographic and lifestyle factors, and were related to change in day length and/or outdoor temperature. Methods: In a cross-sectional analysis of &gt; 150,000 participants of the UK Biobank cohort, we used the cosinor method to assess evidence of seasonality of a total depressive symptoms score and of low mood, anhedonia, tenseness and tiredness scores in women and men. Associations of depressive symptoms with day length and mean outdoor temperature were then examined. Results: Seasonality of total depressive symptom scores, anhedonia and tiredness scores was observed in women but not men, with peaks in winter. In women, increased day length was associated with reduced reporting of low mood and anhedonia, but with increased reporting of tiredness, independent of demographic and lifestyle factors. Associations with day length were not independent of the average outdoor temperature preceding assessment. Limitations: This was a cross-sectional investigation -longitudinal studies of within-subject seasonal variation in mood are necessary. Outcome measures relied on self-report and measured only a subset of depressive symptoms. Conclusion: This large, population-based study provides evidence of seasonal variation in depressive symptoms in women. Shorter days were associated with increased feelings of low mood and anhedonia in women. Clinicians should be aware of these population-level sex differences in seasonal mood variations in order to aid recognition and treatment of depression and subclinical depressive symptoms.</t>
  </si>
  <si>
    <t>10.1016/j.jad.2017.12.106</t>
  </si>
  <si>
    <t>Lymburner, AH; Kelly, TR; Hobson, KA; MacDougall-Shackleton, EA; MacDougall-Shackleton, SA</t>
  </si>
  <si>
    <t>Testosterone, migration distance, and migratory timing in song sparrows Melospiza melodia</t>
  </si>
  <si>
    <t>In seasonally migratory animals, migration distance often varies substantially within populations such that individuals breeding at the same site may overwinter different distances from the breeding grounds. Shorter migration may allow earlier return to the breeding grounds, which may be particularly advantageous to males competing to acquire a breeding territory. However, little is known about potential mechanisms that may mediate migration distance. We investigated naturally-occurring variation in androgen levels at the time of arrival to the breeding site and its relationship to overwintering latitude in male and female song sparrows (Melospiza melodia). We used stable isotope analysis of hydrogen (delta H-2) in winter-grown claw tissue to infer relative overwintering latitude (migration distance), combined with 14 years of capture records from a long-term study population to infer the arrival timing of males versus females. Relative to females, males had higher circulating androgen levels, migrated shorter distances, and were more likely to be caught early in the breeding season. Males that migrate short distances may benefit from early arrival at the breeding grounds, allowing them to establish a breeding territory. Even after controlling for sex and date, androgen levels were highest in individuals that migrated shorter distances. Our findings indicate that androgens and migration distance are correlated traits within and between sexes that may reflect individual variation within an integrated phenotype in which testosterone has correlated effects on behavioral traits such as migration. (C) 2016 Elsevier Inc. All rights reserved.</t>
  </si>
  <si>
    <t>10.1016/j.yhbeh.2016.06.013</t>
  </si>
  <si>
    <t>LYNCH, GR; HEATH, HW; JOHNSTON, CM</t>
  </si>
  <si>
    <t>EFFECT OF GEOGRAPHICAL ORIGIN ON THE PHOTOPERIODIC CONTROL OF REPRODUCTION IN THE WHITE-FOOTED MOUSE, PEROMYSCUS LEUCOPUS</t>
  </si>
  <si>
    <t>10.1095/biolreprod25.3.475</t>
  </si>
  <si>
    <t>Lyrene, PM</t>
  </si>
  <si>
    <t>Breeding low-chill blueberries and peaches for subtropical areas</t>
  </si>
  <si>
    <t>Breeding to adapt temperate-zone fruit to subtropical production areas has been a formidable objective because so many different characteristics have to be changed, most of which are controlled by many genes. Recurrent selection is the only breeding method that can accomplish the required wholesale reorganization of the physiology of the plant. The principles of recurrent selection, developed and tested using short-generation organisms like fruit flies, rats, and maize, have been applied to the development of low-chill highbush blueberry (V corymbosum L.) and peach [Prunus persica (L.) Batsch.] cultivars for northern and central Florida. These principles include using many parents per generation of crosses, minimizing the time between cycles of selection, and selecting simultaneously for all heritable traits that are important in the final product, with traits of highest economic importance and highest heritability being given the highest weight in selecting parents. Many characteristics changed during the breeding of low-latitude peach and highbush blueberry cultivars, including chill requirement, photoperiod response, resistance to various disease and insect pests, fruit chemistry, and growth patterns during a long growing season.</t>
  </si>
  <si>
    <t>Ma, XF; Hall, D; St Onge, KR; Jansson, S; Ingvarsson, PK</t>
  </si>
  <si>
    <t>Genetic Differentiation, Clinal Variation and Phenotypic Associations With Growth Cessation Across the Populus tremula Photoperiodic Pathway</t>
  </si>
  <si>
    <t>Perennial plants monitor seasonal changes through changes in environmental conditions such as the quantity and quality of light. To ensure a correct initiation of critical developmental processes, such as the initiation and cessation of growth, plants have adapted to a spatially variable light regime and genes in the photoperiodic pathway have been implicated as likely sources for these adaptations. Here we examine genetic variation in genes from the photoperiodic pathway in Populus tremula (Salicaceae) for signatures diversifying selection in response to varying light regimes across a latitudinal gradient. We fail to identify any loci with unusually high levels of genetic differentiation among populations despite identifying four SNPs that show significant allele frequency clines with latitude. We do, however, observe large covariance in allelic effects across populations for growth cessation, a highly adaptive trait in P. tremula. High covariance in allelic effects is a signature compatible with diversifying selection along an environmental gradient. We also observe significantly higher heterogeneity in genetic differentiation among SNPs from the photoperiod genes than among SNPs from randomly chosen genes. This suggests that spatially variable selection could be affecting genes from the photoperiod pathway even if selection is not strong enough to cause individual loci to be identified as outliers. SNPs from three genes in the photoperiod pathway (PHYB2, LHY1, and LHY2) show significant associations with natural variation in growth cessation. Collectively these SNPs explain 10-15% of the phenotypic variation in growth cessation. Covariances in allelic effects across populations help explain an additional 5-7% of the phenotypic variation in growth cessation.</t>
  </si>
  <si>
    <t>10.1534/genetics.110.120873</t>
  </si>
  <si>
    <t>MacDougall-Shackleton, SA; Hahn, TP</t>
  </si>
  <si>
    <t>Adaptation and evolution of photoperiod response systems in birds</t>
  </si>
  <si>
    <t>The reproductive cycle of most birds is driven by the annual change in photoperiod, with birds cycling between the physiological states of photosensitivity, photostimulation and photorefractoriness. Comparative studies show that variation in breeding schedules is often correlated with variation in photoperiod response systems. We caution, however, that before adaptive specialization of photoperiod response systems can be concluded, the effects of conditional plasticity and phylogenetic history need to be considered. Conditional plasticity can result in birds with identical response systems displaying different breeding schedules at different latitudes. Consideration of phylogeny can reveal whether parameters of response systems are derived adaptations or ancestral traits. Comparative data on photorefractoriness suggests that one criterion for absolute photorefractoriness-spontaneous regression of the gonads on constant long days-is ancestral in the songbirds. Only four species lack this form of photorefractoriness and all of them are opportunistic breeders. A second criterion for absolute photorefractoriness is insensitivity to even 24 h light when birds are refractory. In contrast to spontaneous regression of the gonads, the distribution of this second criterion across species does not support an adaptive hypothesis. In cardueline finches, a lack of photorefractoriness by this second criterion is widespread and is present even among strictly seasonal breeders. Further exploration of the evolution and adaptation of photoperiod responses will require measuring the response of each species to a range of photoperiods and interpreting results within a phylogenetic context.</t>
  </si>
  <si>
    <t>10.1007/s10336-007-0172-y</t>
  </si>
  <si>
    <t>Madder, M; Speybroeck, N; Brandt, J; Tirry, L; Hodek, I; Berkvens, D</t>
  </si>
  <si>
    <t>Geographic variation in diapause response of adult Rhipicephalus appendiculatus ticks</t>
  </si>
  <si>
    <t>Diapause in adults of the African brown ear tick Rhipicephalus appendiculatus is dependent on latitude and stock origin. Lower latitude populations, that is, those nearer the equator, show no diapause response to long or short day exposure. Diapause response to short daylengths is found in higher latitude populations, further south, and increases with increasing latitude. Nearly all individuals in the southernmost population, used in this study, enter diapause under short and long day exposure which implies that the onset of diapause in this population is obligatory. Diapause termination in higher latitude populations is induced by increasing photoperiod, further north, but still south of the equator, diapause is terminated by ageing. The differences in diapausing behaviour of the different populations are discussed in relation to their climatic conditions.</t>
  </si>
  <si>
    <t>10.1023/A:1021694207456</t>
  </si>
  <si>
    <t>Madsen, H; Dam, H; Hageman, I</t>
  </si>
  <si>
    <t>Eye disorder differentiates seasonality outcomes in persons with severe visual impairment</t>
  </si>
  <si>
    <t>Background: Light plays a crucial role in both the pathogenesis and treatment of seasonal affective disorder (SAD). Consequently decreased retinal sensitivity to light has been suggested to be a risk factor for SAD. In a population of persons with severe visual impairment we recently found a highly increased prevalence of SAD. We now aimed to identify eye disorders or anatomical locations with specific association to seasonality. Methods: In 912 cases (33%) from our prior seasonal pattern assessment questionnaire (SPAQ) screening study, we retrieved eye diagnoses from the Danish National Patient Registry and analyzed for specific eye disorders or anatomical locations that significantly differentiated SPAQ outcomes (global seasonality score, (GSS) and SPAQ-SAD prevalence). Results: Persons with early life eye disorders (congenital conditions or retinopathy of prematurity) reported less symptoms of SAD (median GSS 4.5) than persons with acquired eye disorders (median GSS 5.0, p = 0.005). Persons with macular degenerative disorders (MD) had highly increased seasonality outcomes (hazard ratio 2.23, p = 0.002, median GSS 5 vs. 8, p = 0.01). Limitations: the study is a cross-sectional study based on a self-report questionnaire. Register data may be incomplete. Conclusions: MD is significantly associated to high-level seasonality and SAD prevalence. Early life eye disorder is associated to slightly lower seasonality compared to acquired eye disorder. Longitudinal studies are needed to assess causality.</t>
  </si>
  <si>
    <t>10.1016/j.jad.2017.04.014</t>
  </si>
  <si>
    <t>Maitra, SK; Dey, M; Panja, A; Bhattacharya, S; Dey, R; Sengupta, A</t>
  </si>
  <si>
    <t>Diurnal profiles of blood glucose in relation to time of administration of melatonin in male spotted munia (Lonchura punctulata)</t>
  </si>
  <si>
    <t>The study was aimed at demonstration of the effect of a single acute dose of melatonin (0.5 mg/100 g body wt.) on the diurnal profile of blood glucose in male spotted munia in relation to the administration of hormone at the onset of light (i.e., at 06.00 h) or at the onset of darkness (i.e., at 18.00 h) under natural photoperiodic (similar to 12L : 12D) conditions. Blood samples from all birds belonging to the control, sham-control (administered only with the vehicle of hormone, i.e., ethanol-saline 1:9 v/v), and melatonin treated groups were collected at four time points, i.e. 06.00 h, 12.00 h, 18.00 h, and 24.00 h, in a 24 hour cycle. The blood glucose levels in control and sham-control birds showed marked variation with regard to the time of sampling, with a mid-day peak and morning nadir. Exogenous melatonin induced a significant alteration in this diurnal pattern of blood glucose with a marked variation in relation to the time of administration of melatonin. While morning administration of melatonin resulted in hypoglycemia at 12.00 h and 24.00 h and hyperglycemia at 18.00 h, the response to evening injection of melatonin was only hypoglycemic at 24.00 h leaving the glycemic values at other time-points almost unaltered compared to the blood glucose levels in control and sham-control munias. The results of this investigation demonstrate for the first time that a schedule of morning administration of melatonin induces a more broad range of variations in the blood glucose levels than a schedule of evening administration does.</t>
  </si>
  <si>
    <t>Malik, S; Rani, S; Kumar, V</t>
  </si>
  <si>
    <t>Wavelength dependency of light-induced effects on photoperiodic clock in the migratory blackheaded bunting (Emberiza melanocephala)</t>
  </si>
  <si>
    <t>The effects of light wavelength on photoperiodic clock were determined in the migratory male blackheaded bunting (Emberiza melanocephala). We constructed an action spectrum for photoperiodic induction (body fattening, gain in body mass, and gonadal recrudescence) by exposing-birds for 4.5 weeks to 13 h light per day (L:D = 13:11 h) of white (control), blue (450 nm), or red (640 nm) color at irradiances ranging from 0.028 to 1.4 W.m(-2). The threshold light irradiance for photoinduction was about 10-fold higher for blue, compared to red and white light. Phase-dependent effects of light wavelength on the photoperiodic clock were further examined in the next two sets of skeleton photoperiods (SKPs). In the first set of SKPs, birds were exposed for four weeks to asymmetrical light periods (L:D:L:D = 6:6:1:11 h) at 0.25 +/- 0.01 W m(-2); two light periods applied were of the same (450 nm: blue:blue, B:B; 640 nm, red:red, R:R) or different (blue:red, B:R or red:blue, R:B) wavelengths, or of white:white (W:W, controls). Photoperiodic induction occurred under R:R and B:R, but not under B:B and R:B light conditions; the W:W condition induced an intermediate response. The second set of SKPs used symmetrical light periods (L:D:L:D = 1:11:1:11 h), and measured effects also on the activity rhythm. Birds were first exposed to one of the four SKPs (R:R, B:B, R:B, or B:R) for three weeks, subsequently were released into dim constant light (LLdim; similar to0.01 W m(-2), the night light used in an L:D cycle) for two weeks, and then were returned to respective SKPs for another three weeks. Activity was greater in the R:R compared to B:B, and in B:R compared to R:B light condition. Zugunruhe (intense nighttime activity, indicating migratory restlessness in a caged situation) developed under the R:R and B:R, but not the B:B and R:B, light condition. Under LLdim all birds free-ran with a period &gt;24h, the Zugunruhe had a circadian period longer than the daytime activity, and the re-entrainment to SKI's was influenced by the position. of light periods relative to circadian phase of the activity rhythm. Photoperiodic induction at the end of 8 weeks was found in the R:R and B:R, but,not in B:B, light conditions;,in the R:B condition only one bird had initiated testes. Taken together, these results suggest that in the blackheaded bunting, the circadian photoperiodic clock is differentially responsive to light wavelengths; this responsiveness is phase-dependent, and the development of Zugunruhe reflects a true circadian function. Wavelength-dependent response of the photoperiodic clock could be part of an adaptive strategy in evolution of the seasonality in reproduction and migration among photoperiodic species under wild conditions.</t>
  </si>
  <si>
    <t>10.1081/CBI-120038742</t>
  </si>
  <si>
    <t>Malik, S; Singh, S; Rani, S; Kumar, V</t>
  </si>
  <si>
    <t>Life at a different pace: Annual itineraries are conserved in seasonal songbirds</t>
  </si>
  <si>
    <t>JOURNAL OF BIOSCIENCES</t>
  </si>
  <si>
    <t>The duration of life history state (LHS) reflects the adaptive strategy a species has evolved to cope with a changing environment. Inhabitants at different latitudes may thus have significant differences in the rates of metabolic and physiological processes underlying LHSs. Birds, in order to maximize their fitness in the environment in which they live, seasonally switch from one LHS to another during the year. The present study investigated whether an annual itinerary of a species would determine its rate of reaction to inductive long days. We compared the photoinduced cycles of changes in body mass and testes, as indices of migratory and reproductive LHSs, between two long day breeding species, the migratory redheaded bunting and non-migratory Indian weaverbird. Changes in body mass and testis size were measured in photosensitive buntings and weaverbirds (n = 7 each) on short days (LD 8:16) subjected first to 0.5 h weekly light increments until the light period was 13 h per day, and then maintained on LD 13:11 for another 32 weeks. A, similar observation was recorded on a group of buntings (it = 14) and weaverbirds (n = 9) maintained on increasing natural day lengths (NDL; Lucknow, 26 degrees 55' N, 80 degrees 59' E) for 47 weeks. As predicted, the rates of induction of seasonal cycles under an identical inductive photoperiod were significantly faster in temperate buntings with five annual LHSs than in the subtropical weaverbirds with three annual LHSs. This suggests that annual itineraries of songbirds with which they may have evolved with at their breeding latitudes, determine their response to the external photoperiodic environment.</t>
  </si>
  <si>
    <t>10.1007/s12038-014-9440-1</t>
  </si>
  <si>
    <t>Malpaux, B; Thiery, JC; Chemineau, P</t>
  </si>
  <si>
    <t>From the eye to the pituitary: Pathways controlling seasonal reproduction</t>
  </si>
  <si>
    <t>Sheep and goats from temperate latitudes exhibit seasonal variations in breeding activity which are controlled by the annual changes in day length. Photoperiodic information is conveyed through several neural relays from the retina to the pineal gland where the light signal is translated into a daily cycle of melatonin secretion: high at night, low in the day. Melatonin concentrations are highly variable among individuals, but the length of the nocturnal secretion of melatonin reflects the duration of the night and it regulates the pulsatile secretion of gonadotropin releasing hormone (GnRH) from the hypothalamus. Changes in GnRH release induce corresponding changes in luteinising hormone secretion which are responsible for the alternating presence or absence of ovulation in the female, and varying sperm production in the male. Although melatonin binding sites are preferentially localised in the pars tuberalis (PT) of the adenohypophysis, the premammillary hypothalamic area contains the physiological target sites of melatonin for its action on reproduction. Melatonin does not act directly on GnRH neurons: rather it appears to involve a complex neural circuit of interneurons. The dopaminergic terminals of the median eminence are involved in this circuit by modulating GnRH release in a differential manner under the influence of melatonin. Evidence for the implication of serotoninergic and excitatory aminoacidergic neurons has also been obtained.</t>
  </si>
  <si>
    <t>Melatonin and the seasonal control of reproduction</t>
  </si>
  <si>
    <t>Many mammalian species from temperate latitudes exhibit seasonal variations in breeding activity which are controlled by the annual photoperiodic cycle. Photoperiodic information is conveyed through several neural relays from the retina to the pineal gland where the light signal is translated into a daily cycle of melatonin secretion: high at night, low in the day. The length of the nocturnal secretion of melatonin reflects the duration of the night and it regulates the pulsatile secretion of gonadotropin-releasing hormone (GnRH) from the hypothalamus. Changes in GnRH release induce corresponding changes in luteinising hormone secretion which are responsible for the alternating presence or absence of ovulation in the female, and varying sperm production in the male. It is not yet known where and how this pineal indoleamine acts to exert this effect. Although melatonin binding sites are preferentially localised in the pars tuberalis (PT) of the adenohypophysis, the hypothalamus contains the physiological target sites of melatonin for its action on reproduction. Melatonin does not seem to act directly on GnRH neurons; rather it appears to involve a complex neural circuit of interneurons that includes at least dopaminergic, serotoninergic and excitatory aminoacidergic neurons. (C) Inra/Elsevier, Paris.</t>
  </si>
  <si>
    <t>10.1051/rnd:19990308</t>
  </si>
  <si>
    <t>Malviya, N; Gupta, S; Singh, VK; Yadav, MK; Bisht, NC; Sarangi, BK; Yadav, D</t>
  </si>
  <si>
    <t>Genome wide in silico characterization of Dof gene families of pigeonpea (Cajanus cajan (L) Millsp.)</t>
  </si>
  <si>
    <t>MOLECULAR BIOLOGY REPORTS</t>
  </si>
  <si>
    <t>The DNA binding with One Finger (Dof) protein is a plant specific transcription factor involved in the regulation of wide range of processes. The analysis of whole genome sequence of pigeonpea has identified 38 putative Dof genes (CcDof) distributed on 8 chromosomes. A total of 17 out of 38 CcDof genes were found to be intronless. A comprehensive in silico characterization of CcDof gene family including the gene structure, chromosome location, protein motif, phylogeny, gene duplication and functional divergence has been attempted. The phylogenetic analysis resulted in 3 major clusters with closely related members in phylogenetic tree revealed common motif distribution. The in silico cis-regulatory element analysis revealed functional diversity with predominance of light responsive and stress responsive elements indicating the possibility of these CcDof genes to be associated with photoperiodic control and biotic and abiotic stress. The duplication pattern showed that tandem duplication is predominant over segmental duplication events. The comparative phylogenetic analysis of these Dof proteins along with 78 soybean, 36 Arabidopsis and 30 rice Dof proteins revealed 7 major clusters. Several groups of orthologs and paralogs were identified based on phylogenetic tree constructed. Our study provides useful information for functional characterization of CcDof genes.</t>
  </si>
  <si>
    <t>10.1007/s11033-014-3797-y</t>
  </si>
  <si>
    <t>Malyshev, AV; Henry, HAL; Bolte, A; Khan, MASA; Kreyling, J</t>
  </si>
  <si>
    <t>Temporal photoperiod sensitivity and forcing requirements for budburst in temperate tree seedlings</t>
  </si>
  <si>
    <t>Phenological responses to winter and spring warming in trees alter growing season length and can influence productivity. An improved mechanistic understanding of phenology, including temporal changes in budburst forcing requirements (BFR) and photoperiod sensitivity, could improve projections of phenological shifts and changes in tree species composition in response to climate warming. We investigated changes in BFR and photoperiod sensitivities at high temporal resolution from mid-winter to spring in seedlings of eight common deciduous and coniferous temperate tree species. Eight provenances of F. sylvatica, a dominant European species, also were included to examine variability in bud dormancy patterns within a species. Tree seedlings were over wintered in a common garden and transferred weekly into climate chambers at forcing temperatures (+20 degrees C) from December to April. Budburst was observed under 16 and 8 h photoperiods. Across species, as chilling unit sums accumulated, BFR and photoperiod sensitivity decreased. Functions relating chilling and forcing unit sums explained ambient spring budburst accurately. BFR differed strongly among species, but not among provenances of F. sylvatica from similar latitudes. Overall, our results indicate that a precise tracking of BFR and photoperiod sensitivity helps explain species-specific differences in phenotypic sensitivities, which can improve species specific projections of phenological responses to climate warming.</t>
  </si>
  <si>
    <t>10.1016/j.agrformet.2017.09.011</t>
  </si>
  <si>
    <t>Malyshev, AV; Henry, HAL; Kreyling, J</t>
  </si>
  <si>
    <t>Relative effects of temperature vs. photoperiod on growth and cold acclimation of northern and southern ecotypes of the grass Arrhenatherum elatius</t>
  </si>
  <si>
    <t>Growth of perennial grasses in the fall represents a balance between an extended growing season and increased vulnerability to frost. Within species along latitudinal gradients, plants may exhibit ecotype-specific sensitivities to the temperature and photoperiod cues that influence cold acclimation. Therefore, it is unclear for a given latitude how climate warming will alter the timing and extent of cold acclimation, and thus vulnerability to frost events. We evaluated relative temperature and photoperiod sensitivities during simulated cold acclimation for two northern (Swedish) and two southern (Italian) ecotypes of the common forage grass Arrhenatherum elatius. Three temperature levels (Temp(low): 3 degrees C, TeMPhigh+low: 8 degrees C followed by 3 degrees C, and Temp(high): 8 degrees C) were crossed with 2 photoperiod levels (Photo(short): 6 h, and Photo(long): 12h) and administered to the plants for a three week acclimation period. All plants were then frozen at -8 degrees C for 1 d, and post-frost growth was measured after 3 weeks. Temp(high) and Photo(long) increased growth prior to frost, but resulted in decreased growth after frost. The effects of temperature on sugar concentration, biomass and flower presence depended on photoperiod, with temperature only influencing sugar concentration and flowering at Photo(short), while Photo(long) increased biomass only at the high temperature. The faster growth rate of southern A. elatius ecotypes before frost, in combination with sufficient cold acclimation, resulted in higher biomass accumulation after frost. The faster growth habit of southern ecotypes may be advantageous in accumulating higher summer biomass even after moderate frost events in the fall. (C) 2014 Elsevier B.V. All rights reserved.</t>
  </si>
  <si>
    <t>10.1016/j.envexpbot.2014.02.007</t>
  </si>
  <si>
    <t>Mansilla, A; Mendez, F; Murcia, S; Rodriguez, JP; Marambio, J; Rosenfeld, S; Yokoya, N; Bischof, K</t>
  </si>
  <si>
    <t>Adjustment of pigment composition in Desmarestia (Desmarestiaceae) species along a sub-Antarctic to Antarctic latitudinal gradient</t>
  </si>
  <si>
    <t>POLAR RESEARCH</t>
  </si>
  <si>
    <t>Photosynthesis at high latitudes demands efficient strategies of light utilization to maintain algal fitness and performance. The fitness, and physiological adaptation, of a plant or algae species depends in part on the abundance and efficiency of the pigments it can produce to utilize the light resource from its environment. We quantified pigment composition and concentration in six species of the brown macroalgal genus Desmarestia, collected from sub-Antarctic sites (Strait of Magellan, Beagle Channel-Cape Horn Province) and sites on the Antarctic Peninsula and adjacent islands. Sub-Antarctic Desmarestia species exhibited lower concentrations of chlorophyll a, chlorophyll c and fucoxanthin than endemic Antarctic species. Antarctic samples of D. menziesii and D. antarctica collected along a decreasing latitudinal gradient showed spatial and interspecific differences in light-harvesting pigment composition. Our results suggest distinct physiological adjustments in Desmarestia species in response to heterogeneous abiotic environmental conditions. The marine sub-Antarctic and Antarctic ecosystems are characterized by harsh environments (e.g., extreme irradiance, photoperiod, temperature, salinity) to which the physiology of macroalgal species must adapt.</t>
  </si>
  <si>
    <t>10.3402/polar.v35.29383</t>
  </si>
  <si>
    <t>Marchand, FL; Nijs, I; Heuer, M; Mertens, S; Kockelbergh, F; Pontailler, JY; Impens, I; Beyens, L</t>
  </si>
  <si>
    <t>Climate warming postpones senescence in High Arctic tundra</t>
  </si>
  <si>
    <t>Lengthening of the growing season at high latitudes, observed by satellites with the Normalized Difference Vegetation Index (NDVI), has been ascribed to climate warming. To test this assumption, and to verify whether changes in vegetation greenness are quantitative or qualitative, we experimentally warmed patches of High Arctic tundra with infrared heating in Northeast Greenland. By analyzing digital images of the vegetation, changes in cover were distinguished from changes in senescence. During the season, experimental warming significantly increased green cover, for example, at the time of peak cover, the total green cover was enhanced from 59.1 to 67.3%. The dominant wavelength (hue) reflected by our tundra plots shifted from yellow-green to yellow. Experimental warming with 2.5 degrees C delayed this hue-shift by 15 d. The results demonstrate that higher summer temperatures do not only promote plant growth at these latitudes but also retard and/or postpone the senescence process, contrary to indications from previous research that late-season phenology in the High Arctic is governed by photoperiod.</t>
  </si>
  <si>
    <t>10.1657/1523-0430(2004)036[0390:CWPSIH]2.0.CO;2</t>
  </si>
  <si>
    <t>Marchese, JA; Casiraghi, V; Lira, R; Tedesco, AC; Rehder, VLG</t>
  </si>
  <si>
    <t>Flowering of Artemisia annua L. plants submitted to different photoperiod and temperature conditions</t>
  </si>
  <si>
    <t>PROCEEDINGS OF THE FIRST LATIN-AMERICAN SYMPOSIUM ON THE PRODUCTION OF MEDICINAL, AROMATIC AND CONDIMENTS PLANTS</t>
  </si>
  <si>
    <t>Leaves of A. annua are a plentiful source of artemisinin, a drug with proven effectiveness against malaria disease. The objective of this study was to evaluate the effect of different photoperiod and temperature conditions in the flowering of clones from one A. annua genotype whose parentages are original from Vietnanm, comparing it with a studied genotype original from China. The experiments were carried out in photoperiodic chambers located inside of plastic houses. The clones were submitted to photoperiods of 7, 9, 11, 13, 15 and 17 h, in two natural conditions of temperature: spring/summer (maxim of 37degreesC and minimum of 19degreesC) and autumn/winter (maxim of 29degreesC and minimum of 13degreesC). In advance, it can be affirmed that the Vietnanm genotype clones presented a photoperiodic behavior of Short-Day Plants (qualitative or absolute) with low temperature or vernalization requirement to have their flowering accelerated. The critical or inductive photoperiod ranged between 11 and 13 h to Vietnanm genotype and 13 and 15 h to Chinese genotype. The Vietnanm genotype plants flourished about 4-5 wk after submitted to the inductive photoperiod, while the Chinese genotype plants flourished in 2 wk. With regard to flowering, A. annua genotypes with different geographical origins can present variations in the behavior under same photoperiod and temperature conditions.</t>
  </si>
  <si>
    <t>10.17660/ActaHortic.2002.569.45</t>
  </si>
  <si>
    <t>Markkola, AM; Saravesi, K; Aikio, S; Taulavuori, E; Taulavuori, K</t>
  </si>
  <si>
    <t>Light-driven host-symbiont interactions under hosts' range shifts caused by global warming: A review</t>
  </si>
  <si>
    <t>The spectrum of light has received little attention as an ecological factor and in this review we highlight the importance of a changing light environment in plant range shifts under conditions of global warming. Although distinct clinal responses to light quality have not been earlier reported, some studies have shown that northern ecotypes are more sensitive to changes in light quality. The northern light environment may significantly modify competition between plant species and within photoperiodic ecotypes, if predicted rapid range shifts of forest trees are realized. Southern photoperiodic ecotypes of forest trees migrating northward will encounter both changed light quality and a different photoperiod. Our special focus is on carbon economy and biomass partitioning between the autotrophic hosts and heterotrophic ectomycorrhizal fungal (EMF) symbionts, reciprocally dependent on each other. This applies also to the level of fungal community structure, which is assumed to be determined in part by host carbon economy. We hypothesize, that (1) Carbon allocation to roots and EMF in different host species and locally adapted photoperiodic ecotypes will respond differentially to northern light climate, especially to photoperiod and proportionally higher diffuse blue light; (2) Since carbon flux belowground may start later in northward-shifted southern populations in the autumn, also mycelial growth and reproduction in the EMF associated with southern populations could occur later. This may also lead to changes in fungal community composition; (3) EMF phenology and community composition may show different responses to changing light climate when associated with host trees of fixed or free growth pattern; and (4) Responses of EMF symbionts associated with locally adapted host populations vary, possibly leading to changes in EMF communities. We also discuss potential experimental approaches mimicking range shift conditions in terms of light quality due to global warming and compare reaction norms in key traits between southern and northern populations and species. Further, we exemplify how data obtained from experimental studies may be used for modelling of host plant and symbiont growth, which may in turn affect species competitive ability and distribution. (C) 2015 Elsevier B.V. All rights reserved.</t>
  </si>
  <si>
    <t>10.1016/j.envexpbot.2015.05.009</t>
  </si>
  <si>
    <t>Marques, MD; Gimenes, M</t>
  </si>
  <si>
    <t>Control of environmental variables in a field study using a chronobiological protocol</t>
  </si>
  <si>
    <t>Field work in chronobiology usually is based on observations which differ from those in laboratory studies which are experimental. Non-invasive protocols are recommended in the field in order not to introduce additional variables. We propose an alternative strategy here. The effect of environmental cycles on biological rhythms can be estimated when the observations are made in more than one area. The areas under study must have at least one characteristic in common which is a guarantee that the limits of oscillation of an environmental cycle will be similar. This proposal has been tested using the biological system consisting of an Onagraceae plant, Ludwigia elegans, and its bee visitors, which is found in two localities at the same latitude, but at different altitudes. Under the same photoperiod, but with the mean temperature ranging within known limits, it was possible to determine temporal characteristics of the system in the field by examining the effects of the light/dark and temperature daily cycles.</t>
  </si>
  <si>
    <t>Marques, N; Araujo, JF; Righini, ASF; Fleury, JJ; CostaNeto, JBF; Caldas, MCS</t>
  </si>
  <si>
    <t>Circaseptan rhythms of semen characteristics of a Brazilian breed (''mangalarga'') stallion</t>
  </si>
  <si>
    <t>We describe the semen characteristics of a 21-year old ''mangalarga'' stallion living under natural temperature and photoperiod conditions in Sao Jose do Rio Pardo, Sao Paulo, Brazil (latitude 21 degrees 36' S; longitude 46 degrees 53' W). The horse fed on natural pasture and a nutritionally balanced feed twice a day (11:00 and 17:00 h). Water and a mineral supplement were available ''ad libitum''. Semen was collected for over 36 months (Oct 89-Dec92) almost daily between 08:00 and 10:00 h by an artificial vagina and evaluated for volume of ejaculate, spermatozoa motility and concentration by standard procedures. Analysis of data from a total of 128-days was performed according to the Fast Fourier Transform Technique (FFT). Statistically significant periods of 7-day were demonstrated for volume, motility, and spermatozoa concentration. Circaseptan rhythms and, particularly, the circannual rhythm (already described in a previous publication) are probably related to ecological diversity and reproductive strategies.</t>
  </si>
  <si>
    <t>10.1076/brhm.27.3.343.12952</t>
  </si>
  <si>
    <t>Marquet, N; Conand, C; Power, DM; Canario, AVM; Gonzalez-Wangumert, M</t>
  </si>
  <si>
    <t>Sea cucumbers, Holothuria arguinensis and H-mammata, from the southern Iberian Peninsula: Variation in reproductive activity between populations from different habitats</t>
  </si>
  <si>
    <t>FISHERIES RESEARCH</t>
  </si>
  <si>
    <t>New fisheries in the western Mediterranean and north eastern Atlantic target the sea cucumbers Holothuria arguinensis and H. mammata; however, lack of biological information hinders management decisions. Here, the reproductive biology of populations the two species was investigated in the southern Iberian Peninsula. Different populations located along a narrow latitudinal range displayed the same general reproductive pattern of summer-autumn spawning. However, significant differences in size, gonadal production and maturity profile between locations suggests the influence of site-specific factors. In Sagres and Ria Formosa H. arguinensis individuals were larger and had larger gonads than in Olhos de Agua, which had relatively more immature animals. The spawning and active gametogenesis periods were also longer in Sagres, possibly linked to specificity of food availability and tidal conditions. Ria Formosa also had larger H. mammata individuals with larger gonads than in Murcia and Olhos de Agua, possibly reflecting differences in feeding activity in different substrates (muddy/sandy vs rocky). Gametogenesis in H. arguinensis may be triggered by decreasing photoperiod and temperature, and spawning by increasing temperature. Altogether, these results, which include fecundity and size at first maturity, provide an important basis for the scientific management of sea cucumber fisheries in the region. (C) 2017 Elsevier B.V. All rights reserved.</t>
  </si>
  <si>
    <t>10.1016/j.fishres.2017.03.007</t>
  </si>
  <si>
    <t>Martin, GB; Tjondronegoro, S; Boukhliq, R; Blackberry, MA; Briegel, JR; Blache, D; Fisher, JA; Adams, NR</t>
  </si>
  <si>
    <t>Determinants of the annual pattern of reproduction in mature male Merino and Suffolk sheep: modification of endogenous rhythms by photoperiod</t>
  </si>
  <si>
    <t>In mediterranean environments, pastures are very poor during the autumn and consequently small ruminants, such as sheep, would have been losing body mass for many months so, during mating, gamete production would be depressed in both sexes. Effectively, the nutritive requirements for a photo-period-driven, annual reproductive cycle are out of phase with seasonal changes in food availability. The problem could be overcome through more flexible timing of reproduction, perhaps explaining variations in seasonality between breeds that originate from differing latitudes. To study these concepts and the mechanisms involved the endogenous rhythms and responses to photoperiod were compared in rams of mediterranean origin' (Merino) and 'temperate origin' (Suffolk). Groups of 16 rams of each breed were given a constant food supply and subjected to 16 months of constant equinoctial photoperiod (12L : 12D) or simulated 'mediterranean' changes in daylength (From 14L : 10D to 14D : 10L). With nutritional and photoperiodic inputs held constant, Merino and Suffolk rams showed similar endogenous rhythms in reproductive activity. Under constant nutritional inputs and a mediterranean photoperiodic cycle, the endogenous rhythms were modified differently in the two breeds, with the Merinos starting and finishing their seasons about 2 months earlier than the Suffolks. These observations partially explain the patterns observed in rams kept under field conditions. It is now necessary to test whether the rhythms of reproduction in these breeds are also modified by changes in nutrition and social cues.</t>
  </si>
  <si>
    <t>Martinkova, Z; Honek, A; Lukas, J</t>
  </si>
  <si>
    <t>Seed age and storage conditions influence germination of barnyardgrass (Echinochloa crus-galli).</t>
  </si>
  <si>
    <t>Germination was investigated in 1-yr and 8-yr-old seed lots of barnyardgrass. Each seed lot was divided into a portion stored dry at 25 C (afterripening) and a portion buried in the field (stratification) in central Europe (latitude 50 degrees N, longitude 14 degrees E). The afterripened seed lost dormancy within 2 yr after dispersal, whereas buried seed passed through annual dormancy/nondormancy cycles. The seed was germinated at five constant temperatures between 17 and 35 C with an 18/6-h light/dark photoperiod. Germination was affected by both seed age and storage conditions. Germination percentage and rate in 8-yr-old afterripened and each of the stratified seed lots varied with temperature. Optimum temperatures for germination were between 27 and 31 C, and the range of adequate temperatures increased with seed age. A common base temperature for germination was 11.7 C. In 1-yr-old afterripened material, the proportion of germinating seed (&lt; 5%) and germination rate were similar at all temperatures. Barnyardgrass thus revealed a plastic strategy of germination. Stratification during the first winter removed dormancy and allowed germination at a narrow range of temperatures. This constraint on optimum germination temperature decreased with increased seed age. Seedling emergence, thus, may vary according to whether seed population originates from the previous year or from old soil seed banks.</t>
  </si>
  <si>
    <t>Martins, N; Tanttu, H; Pearson, GA; Serrao, EA; Bartsch, I</t>
  </si>
  <si>
    <t>Interactions of daylength, temperature and nutrients affect thresholds for life stage transitions in the kelp Laminaria digitata (Phaeophyceae)</t>
  </si>
  <si>
    <t>Kelp beds worldwide are under pressure from ongoing climate and environmental change. Along European coastlines increases in seawater temperature and changes in nutrient conditions occur where upwelling events are disrupted and also along eutrophicated coasts. In addition, seaweed responses to change may interact with seasonal daylength cycles. We performed a factorial experiment to examine the combined effects of seawater temperatures, nutrient regimes and photoperiod (long and short days) in order to better understand how latitudinal or seasonal differences in daylengths affect the sensitivity of transient microscopic kelp stages of Laminaria digitata from the North Sea to warming and eutrophication. While the optimal temperature range for vegetative gametophyte growth was 10 degrees C-18 degrees C under long summer photoperiod conditions, gametogenesis was induced at lower temperatures between 5 degrees C and 15 degrees C, with maximum sporophyte development under long photoperiods and enriched nutrient regimes, which represent local late spring conditions. Although gametogenesis was fastest at 10 degrees C-15 degrees C, sporophyte recruitment was highest at 5 degrees C. As these particular early life cycle processes in L. digitata have different temperature optima, this may drive the seasonal cycle of recruitment in the field. Increasing summer temperatures due to global warming will increase gametophyte size due to enhanced vegetative growth and inhibition of gametogenesis. This will probably lead to delayed but enhanced recruitment of new sporophytes under cooler autumn to spring conditions over a wide geographical scale, preventing the formation of juvenile sporophytes under stressful summer conditions and possibly changing annual recruitment patterns.</t>
  </si>
  <si>
    <t>10.1515/bot-2016-0094</t>
  </si>
  <si>
    <t>Martynov, VV; Khavkin, EE</t>
  </si>
  <si>
    <t>Polymorphism of the CONSTANS gene in Brassica plants</t>
  </si>
  <si>
    <t>RUSSIAN JOURNAL OF PLANT PHYSIOLOGY</t>
  </si>
  <si>
    <t>Using a direct amplification of genomic DNA from two Brassica rapa forms, we obtained two homologs of the CONSTANS gene, which controls the photoperiodic induction of flowering in Arabidopsis plants. The cloned fragments of B. rapa genome were identified as members of the CONSTANS-LIKE1 class. By aligning the nucleotide sequences of the CONSTANS gene and its homologs, three classes, CONSTANS, CONSTANS-LIKE1, and CONSTANS-LIKE2, were distinctly discerned by their primary structure. The pattern of restriction fragment length polymorphisms (RFLP) of the CONSTANS homologs in B. carinata, B. juncea, B. napus, B. nigra, B. oleracea, and B. rapa were genome-specific; in addition, the CONSTANS homologs were classified by plant geographic origin, and we assume that such classification is related to plant photoperiodic response.</t>
  </si>
  <si>
    <t>10.1007/s11183-005-0037-2</t>
  </si>
  <si>
    <t>MARUYAMA, T; SHINKAJI, N</t>
  </si>
  <si>
    <t>THE LIFE-CYCLE OF THE BOX-TREE PYRALID, GLYPHODES-PERSPECTALIS (WALKER) (LEPIDOPTERA, PYRALIDAE) .3. PHOTOPERIODIC INDUCTION OF LARVAL DIAPAUSE</t>
  </si>
  <si>
    <t>The photoperiodic induction of larval diapause of the box-tree pyralid, Glyphodes perspectalis (WALKER) collected from four localities in Japan showed typical long-day response curves. The critical photoperiods were 14 h 20 min for the Miyagi and Fukuoka (Mt. Kosho; 862 m above sea level) populations, respectively, 13 h 50 min for the Tokyo-Chiba population and 13 h 40 min for the Kochi population at 20-degrees-C, showing a geographical cline. The critical photoperiods for the photoperiodic response in the offspring of overwintering generation of the Tokyo-Chiba population showed large individual variations. Moreover the critical photoperiod varied with temperature conditions, being higher at 15-degrees-C than at 25-degrees-C. When reared singly or in a crowded condition on three kinds of host plants, Buxus microphylla, B. sempervirens and B. microphylla var. insularis, their photoperiodic responses were typical long-day types except in the crowded condition on B. m. var. insularis where a high level of diapause was induced even under long-day conditions. This result suggested that dietary conditions were acting as regulating factors of diapause induction. The sensitive period for the photoperiodic induction of diapause lies between the first and third instar, especially the latter half. Photothermographs for four localities suggest the occurrence of two to four generations per year depending on the locality. For the Tokyo-Chiba population the predicted life cycle fitted well with the actual field observations.</t>
  </si>
  <si>
    <t>Masaki, S</t>
  </si>
  <si>
    <t>Ecophysiological consequences of variability in diapause intensity</t>
  </si>
  <si>
    <t>Diapause intensity (DI) is a physiological trait represented by the duration of diapause under given conditions of environment. In many species, it is highly variable, probably being controlled by multiple genes and tends to form a cline in response to the latitudinal gradient of selection pressure. DI clines could be established artificially by crossing between lines of a cricket selected for different levels of DI, indicating the importance of genetic factors in the adaptive variation of DI. However, DI may be modified in response to seasonal cues both before and after the onset of diapause. Polymorphism in the intensity of prolonged diapause may split adults of a single population to emerge in different years. A unimodal distribution of DI may also result in polymodal termination of diapause, if DI variation is so large that chilling in one winter is not enough to terminate diapause for all members of a population. Bimodal termination of diapause after overwintering suggests heterogeneity in the final phase of diapause that requires high temperatures in spring. Polymodal termination of diapause subserves a bet-hedging strategy. Variability in DI thus provides insects with an important means of adaptation to their environments changing in space and time.</t>
  </si>
  <si>
    <t>10.14411/eje.2002.022</t>
  </si>
  <si>
    <t>Geographical variation of life cycle in crickets (Ensifera: Grylloidea)</t>
  </si>
  <si>
    <t>Crickets are convenient systems for studying life-cycle evolution. They show a considerable diversity in life-cycle types, being homodynamic in some parts of the tropics and heterodynamic with various kinds of diapause and other regulatory responses in the temperate region. Crickets are relatively free from constraints by food supply, because they are omnivorous. Therefore, their geographical variation may clearly reflect climatic selection as exemplified by latitudinal dines in adult size, egg size and ovipositor length. These morphometric dines are closely related to development time, egg diapause and photoperiodic responses, indicating that crickets are highly variable within the framework of their species-specific patterns of life cycle. More fundamental variation is divergence in life-cycle pattern that may be associated with speciation, because closely related species are often different in their life-cycle patterns (e.g., homodynamic versus heterodynamic, or egg overwintering versus larval overwintering). Evolutionary flexibility of life-cycle traits may be assessed by studying cricket populations under special natural or artificial conditions. In Japan, a population of the nemobiine cricket (Dianemobius mikado) introduced from a temperate to a subtropical island has almost lost egg diapause presumably in the last 130 years. At volcanic geothermal spots in the northern island (Hokkaido), presumptive relict populations of the nemobiine species Dianemobius nigrofasciatus occur and sing in mid-winter, but this cricket retains the photoperiodic response of a southern bivoltine type. In the subtropical nemobiine D. fascipes, artificial selection has been effective in changing the incidence and depth of diapause, and strains comparable to the tropical and temperate forms were established. The responsiveness to photoperiod in wing-form determination was also remarkably changed by selection, but this change was not associated with a change in critical photoperiod. Alternated selection in the opposite directions at photoperiods above and below the critical value to be selected was necessary to shift the critical photoperiod.</t>
  </si>
  <si>
    <t>Masubuchi, S; Kataoka, N; Sassone-Corsi, P; Okamura, H</t>
  </si>
  <si>
    <t>Mouse period1 (mPER1) acts as a circadian adaptor to entrain the oscillator to environmental light/dark cycles by regulating mPER2 protein</t>
  </si>
  <si>
    <t>JOURNAL OF NEUROSCIENCE</t>
  </si>
  <si>
    <t>Mouse period1 ( mPer1) and mPer2 are mammalian homologs of the Drosophila clock gene period that show robust oscillation in the suprachiasmatic nucleus, the mammalian master clock, and have been implicated as essential components of the core clock mechanism. Gene- targeting studies have demonstrated that mPer2 plays a dominant function in behavioral rhythm generation, although the role of mPer1 has not been fully clarified. Here, we report that prolongation of the lighting period ( 4 - 16 h) induces a larger- delay phase shift of the behavioral rhythm in mPer1- deficient ( mPer1 (-/-)) mice. During the light- elongation task, mPER2 protein decay in mPer1 (-/-) mice is slower ( similar to 4 h) than in wild- type mice, which thereby causes larger behavioral phase delay. mPer1 (-/-) mice could not adapt to environmental light/ dark cycles in long complete photoperiods with dim light or in long skeleton photoperiods. These photoperiodic conditions mimic natural environmental changes present at high latitudes, indicating that mPer1 could operate in the adaptation of the circadian clock of nocturnal mice to large seasonal changes of environmental light/ dark cycles.</t>
  </si>
  <si>
    <t>10.1523/JNEUROSCI.4761-04.2005</t>
  </si>
  <si>
    <t>Masuda, J; Ozaki, Y; Okubo, H</t>
  </si>
  <si>
    <t>Rhizome transition to storage organ is under phytochrome control in lotus (Nelumbo nucifera)</t>
  </si>
  <si>
    <t>We examined photoperiodic response of lotus (Nelumbo nucifera) rhizome morphogenesis (its transition to a storage organ) by using seed-derived plants. Rhizome enlargement (increase in girth) was brought about under 8, 10 and 12 h photoperiods, whereas the rhizomes elongated under 13 and 14 h photoperiods. Rhizomes elongated under 14 h light regimes supplied as 8 h of natural light plus 6 h supplemental hours of white, yellow or red light, but similar treatments with supplemental blue, green or far red light, caused enlargement in girth of the rhizomes. A 2 h interruption of the night with white, yellow or red light, in plants entrained to 8 h photoperiod brought rhizome elongation, whereas 2 h-blue, green or far red light night breaks still resulted in rhizome increase in girth. The inhibitory effect of a red (R) light night break on rhizome increase in girth was reversed by a far-red (FR) light given immediately afterwards. Irradiation with R/FR/R inhibited the rhizome increase in girth. FR light irradiation following R/FR/R irradiation cancelled the effect of the last R light irradiation. It was demonstrated that the critical photoperiod for rhizome transition to storage organ is between 12 and 13 h photoperiod. It was also evident that the optimal light quality range for interruption of dark period (night break) is between yellow and red light and that a R/FR reversible reaction is observed. From these results, we propose that phytochrome plays an important role in photoperiodic response of rhizome increase in girth in lotus. This is the first report on phytochrome-dependent morphogenesis of storage organs in rhizomous plants.</t>
  </si>
  <si>
    <t>10.1007/s00425-007-0536-9</t>
  </si>
  <si>
    <t>Matchock, RL; Susman, EJ; Brown, FM</t>
  </si>
  <si>
    <t>Seasonal rhythms of menarche in the United States: Correlates to menarcheal age, birth age, and birth month</t>
  </si>
  <si>
    <t>WOMENS HEALTH ISSUES</t>
  </si>
  <si>
    <t>Purpose: To examine the seasonality of menarche in a large sample of women from the United States. Methods: Retrospective data were collected on month of birth and menarche, age of menarche, and latitude and altitude of residence from a sample of approximately 3,000 U.S. women from the TREMIN Research Program and from a college student population. Results: Monthly analyses using observed (0) to expected (E) ratios indicated a peak frequency of menarche in July (1.45) and January (1.19) and troughs in February (0.75) and May (0.79). Collapsing the data into seasons also revealed summer and winter peaks. Participants from a younger cohort (born after 1970) had an earlier age of menarche than participants from an older cohort (born before 1970). Older cohort participants also had a more pronounced December-January frequency peak and younger cohort participants had a more pronounced July frequency peak. Older cohort participants exhibited more variability in menarcheal age as a function of menarche month and birth month. Late-maturing participants (&gt;14 years) had a larger December peak of menarche frequencies. Spring-born participants exhibited less seasonality to their menarche. Month of birth was not significantly associated with month of menarche; however, fewer cases than expected occurred 3 months after the birth month and more cases than expected occurred 6 months after the birth month. Age of menarche and monthly distribution of menarche did not vary according to latitude or altitude. Conclusions: Menarche seasonality is suggested to be a multifactor process mediated by the most prominent seasonal time cue. Attention to these cues that have been hypothesized to contribute to menarche seasonality (e.g., stress or the photoperiod) may have practical implications for women's health, given some of the risks associated with early menarche.</t>
  </si>
  <si>
    <t>10.1016/j.whi.2004.07.007</t>
  </si>
  <si>
    <t>Mathias, D; Jacky, L; Bradshaw, WE; Holzapfel, CM</t>
  </si>
  <si>
    <t>Quantitative trait loci associated with photoperiodic response and stage of diapause in the pitcher-plant mosquito, Wyeomyia smithii</t>
  </si>
  <si>
    <t>A, vide variety of temperate animals rely on length of day (photoperiodism) to anticipate and prepare for changing seasons by regulating the timing of development, reproduction, dormancy, and migration. Although the molecular basis of circadian rhythms regulating daily activities is well defined, the molecular basis for the photoperiodic regulation of seasonal activities is largely unknown. We use geographic variation in the photoperiodic control of diapause in the pitcher-plant mosquito Wyeomyia smithii to create the first QTL map of photoperiodism in any animal. For critical photoperiod (CPP), we detect QTL that are unique, a QTL that is sex linked, QTL that overlap with QTL for stage of diapause (SOD), and a QTL that interacts epistatically with the circadian rhythm gene, timeless. Results presented here confirm earlier studies concluding that CPP is under directional selection over the climatic gradient of North America and that the evolution of CPP is genetically correlated with SOD. Despite epistasis between timeless and a QTL for CPP, timeless is not located within any detectable QTL, indicating that it plays an ancillary role in the evolution of photopcriodism in W smithii. Finally, we highlight one region of the genome that includes loci contributing to CPP, SOD, and hormonal regulation of development.</t>
  </si>
  <si>
    <t>10.1534/genetics.106.068726</t>
  </si>
  <si>
    <t>Geographic and developmental variation in expression of the circadian rhythm gene, timeless, in the pitcher-plant mosquito, Wyeomyia smithii</t>
  </si>
  <si>
    <t>Expression of the circadian rhythm gene timeless was investigated in the pitcher-plant mosquito, Wyeomyia smithii (Coq.), and was found to vary with time of day, instar of diapause, and latitude of origin. The temporal pattern of timeless expression differed between the two diapausing instars and was significantly higher in southern (38-40 degrees N) than in northern (50 degrees N) populations, when diapausing instar was held constant. Expression of timeless is therefore both developmentally and evolutionarily variable. This result provides the first example of a latitudinal difference in the expression of timeless, suggesting that, along with evidence from other insects, timeless has the potential to affect photoperiodic response and its adaptive evolution in temperate seasonal environments. (c) 2005 Elsevier Ltd. All rights reserved.</t>
  </si>
  <si>
    <t>10.1016/j.jinsphys.2005.03.011</t>
  </si>
  <si>
    <t>Mathias, D; Reed, LK; Bradshaw, WE; Holzapfel, CM</t>
  </si>
  <si>
    <t>Evolutionary divergence of circadian and photoperiodic phenotypes in the pitcher-plant mosquito, Wyeomyia smithii</t>
  </si>
  <si>
    <t>For decades, chronobiologists have investigated the relationship between the circadian clock that mediates daily activities and the photoperiodic timer that mediates seasonal activities. The main experiment used to infer a circadian basis for photoperiodic time measurement is the Nanda-Hanmer protocol (NH). Herein, the authors compare additive and nonadditive (dominance and epistasis) genetic effects that lead to the divergence of populations of the pitcher-plant mosquito, Wyeomyia smithii, for critical photoperiod (CPP) and amplitude of the rhythmic response to NH for 3 temporal-geographic scales: 1) Over geological time between populations in northern and southern clades, 2) over millennial time between populations within the northern clade, and 3) over generational time between lines selected for long and short CPP from within a single population. The authors show that the pattern of additive, dominance, and epistatic effects depends on the time scale over which populations or lines have diverged. Patterns for genetic differences between populations for CPP and response to NH reveal similarities over geological and millennial time scales but differences over shorter periods of evolution. These results, and the observation that neither the period nor amplitude of the NH rhythm are significantly correlated with CPP among populations, lead the authors to conclude that the rhythmic response to NH has evolved independently of photoperiodic response in populations of W. smithii. The implication is that in this species, genetic modification of the circadian clock has not been the basis for the adaptive modification of photoperiodic time measurement over the climatic gradient of North America.</t>
  </si>
  <si>
    <t>10.1177/0748730406286320</t>
  </si>
  <si>
    <t>Mathur, V; Schmidt, PS</t>
  </si>
  <si>
    <t>Adaptive patterns of phenotypic plasticity in laboratory and field environments in Drosophila melanogaster</t>
  </si>
  <si>
    <t>Identifying mechanisms of adaptation to variable environments is essential in developing a comprehensive understanding of evolutionary dynamics in natural populations. Phenotypic plasticity allows for phenotypic change in response to changes in the environment, and as such may play a major role in adaptation to environmental heterogeneity. Here, the plasticity of stress response in Drosophila melanogaster originating from two distinct geographic regions and ecological habitats was examined. Adults were given a short-term, 5-day exposure to combinations of temperature and photoperiod to elicit a plastic response for three fundamental aspects of stress tolerance that vary adaptively with geography. This was replicated both in the laboratory and in outdoor enclosures in the field. In the laboratory, geographic origin was the primary determinant of the stress response. Temperature and the interaction between temperature and photoperiod also significantly affected stress resistance. In the outdoor enclosures, plasticity was distinct among traits and between geographic regions. These results demonstrate that short-term exposure of adults to ecologically relevant environmental cues results in predictable effects on multiple aspects of fitness. These patterns of plasticity vary among traits and are highly distinct between the two examined geographic regions, consistent with patterns of local adaptation to climate and associated environmental parameters.</t>
  </si>
  <si>
    <t>10.1111/evo.13144</t>
  </si>
  <si>
    <t>Matsuno, T; Kawasaki, Y; Numata, H</t>
  </si>
  <si>
    <t>Small Geographic Variation in Photoperiodic Entrainment of the Circannual Rhythm in the Varied Carpet Beetle, Anthrenus verbasci</t>
  </si>
  <si>
    <t>ZOOLOGICAL SCIENCE</t>
  </si>
  <si>
    <t>The circannual pupation rhythm of Anthrenus verbasci is entrained to an environmental cycle by changes in photoperiod. Exposure of larvae reared under short-day conditions to long days induced a clear phase delay of the circannual rhythm. There was no notable difference in the initial phase or period of the circannual rhythm among four geographically distinct populations of A. verbasci in Japan: Takanabe (32.1 degrees N), Osaka (34.7 degrees N), Sendai (38.3 degrees N), and Sapporo (43.1 degrees N) populations. The range of photoperiodic changes effective for phase delay in the circannual pupation rhythm was compared among the four populations. Although larvae did not show a typical threshold response, but responded quantitatively to the photophase duration in intermediate conditions, the critical daylengths were calculated as those under which the pupation was delayed by 50%: 12.8 h in the Takanabe population, 13.2 h in the Osaka population, and 13.6 h in the Sendai and Sapporo populations. Thus, the critical daylength for entrainment of the circannual rhythm in A. verbasci was correlated to the habitat latitude, but the differences among the populations were much smaller than those reported in photoperiodism for induction of diapause in various insects. Consequently, the difference in the pupation time among the four geographic populations was very small under the natural photoperiod in Osaka at 20 degrees C, and absent under the natural photoperiod and temperature in Osaka. These results suggest that A. verbasci survives and successfully produces the next generation in different geographic regions without changing the parameters of the circannual rhythm.</t>
  </si>
  <si>
    <t>Matthews, CD; Guerin, MV; Napier, AJ</t>
  </si>
  <si>
    <t>Is a critical interval of the circadian pacemaker at dusk responsive to light and melatonin responsible for the timing of estrus in the Romney Marsh ewe?</t>
  </si>
  <si>
    <t>Two experiments, using Romney Marsh ewes, tested for the existence and role of a critical interval of the circadian pacemaker located near dusk that may be integrally involved in the precise timing of the breeding season. Groups of Romney Marsh ewes (n = 6) were provided with exogenous melatonin by injection at dusk (Experiment 1) or by infusion at dawn or subjected to extended darkness at dawn (Experiment 2) from the winter to the summer solstice before being exposed to natural photoperiod at latitude 35 degrees S. Other than the experimental protocols, all animals were held in natural photoperiod. The onset of the breeding season (defined as cyclic ovarian activity as indicated by plasma progesterone monitoring) was normal in those animals treated with morning melatonin but was delayed in those animals treated with melatonin at dusk or extended darkness at dawn compared to controls in natural photoperiod (p &lt; .01). Exogenous melatonin at dusk was associated with a phase advance of the onset of the circadian pacemaker (as measured by endogenous melatonin in acutely extended darkness); additional darkness at dawn was associated with a phase delay of both the onset and the offset of the circadian pacemaker. Exogenous morning melatonin did not change the phase of the circadian pacemaker relative to the controls. The results are consistent with an external coincidence model of seasonal breeding in which a critical interval of the circadian pacemaker requires exposure to light during spring/summer to time estrus correctly. The proposed critical interval appears to be located near dusk in this model and is phase locked to the circadian pacemaker. The effect of the exogenous melatonin on the timing of the breeding season is similar to darkness when administered at dusk but is not equivalent to darkness at dawn. The timing of anestrus was not affected by any of the experimental treatments and may reflect a common response to an environmental influence.</t>
  </si>
  <si>
    <t>10.1177/074873049501000404</t>
  </si>
  <si>
    <t>MATTHEWS, CD; GUERIN, MV; WANG, X</t>
  </si>
  <si>
    <t>HUMAN PLASMA MELATONIN AND URINARY 6-SULPHATOXY MELATONIN - STUDIES IN NATURAL ANNUAL PHOTOPERIOD AND IN EXTENDED DARKNESS</t>
  </si>
  <si>
    <t>CLINICAL ENDOCRINOLOGY</t>
  </si>
  <si>
    <t>OBJECTIVES The aims of the study were (1) to examine the human plasma melatonin rhythm at the equinoxes and the solstices in the natural photoperiod (at 35-degrees-S); (2) to examine melatonin rhythms in the same subjects under extended darkness conditions to expose any suppressive (gating) effects of light at any time of the year; (3) to undertake a rigorous examination of the relationship between plasma melatonin and the urinary metabolite 6-sulphatoxy melatonin at varying times of the year. DESIGN At the equinoxes and solstices, unrestricted subjects had hourly urine collections followed by venous blood sampling taken under natural light conditions for 24 hours. Following a 24 hour interval, a similar collection regime was performed with subjects held under conditions of extended darkness (5 hours darkness prior to natural sunset and following natural sunrise) for a further 24 hours. SUBJECTS Groups of four (minimum) to six female volunteers (age range 18-35 years) were studied, who had a normal lifestyle, no history of depression, and were not taking any medication or recently engaged in shiftwork. MEASUREMENTS The plasma was assayed for melatonin and the urine samples for 6-sulphatoxy melatonin by radioimmunoassay. RESULTS The onset of natural melatonin secretion was delayed until after sunset at all seasons but was earlier in summer, and not different from the time of sunset in extended darkness. The offset of melatonin secretion under natural conditions occurred at sunrise in autumn and winter but was delayed until after sunrise during spring and summer, particularly in extended darkness. No significant changes in the duration of melatonin secretion were observed between seasons nor between the duration of melatonin secretion under natural photoperiod or extended darkness. The measurement of 6-sulphatoxy melatonin proved to be a close indicator of the phase and amplitude of secretion of plasma melatonin. Both onset and off set times of 6-sulphatoxy melatonin were delayed compared to the times when plasma melatonin was detectable/undetectable. A good correlation exists between the total plasma melatonin secretion and that of 6-sulphatoxy melatonin. CONCLUSIONS The results suggest evidence for a suppressive (gating) effect of light at dawn only during summer which was associated with a phase advance of the onset of melatonin secretion at this time of year. The lack of a major gating effect of environment light on melatonin secretion, and the unchanging duration of secretion through the year in the normally entrained human, highlight differences between the human and those photoperiodic animal species which breed seasonally. Urinary 6-sulphatoxy melatonin proved to be a good indicator of plasma melatonin levels under rigorous examination and is confirmed as a useful clinical measure.</t>
  </si>
  <si>
    <t>10.1111/j.1365-2265.1991.tb03491.x</t>
  </si>
  <si>
    <t>Mattila, TM; Aalto, EA; Toivainen, T; Niittyvuopio, A; Piltonen, S; Kuittinen, H; Savolainen, O</t>
  </si>
  <si>
    <t>Selection for population-specific adaptation shaped patterns of variation in the photoperiod pathway genes in Arabidopsis lyrata during post-glacial colonization</t>
  </si>
  <si>
    <t>Spatially varying selection can lead to population-specific adaptation, which is often recognized at the phenotypic level; however, the genetic evidence is weaker in many groups of organisms. In plants, environmental shifts that occur due to colonization of a novel environment may require adaptive changes in the timing of growth and flowering, which are often governed by location-specific environmental cues such as day length. We studied locally varying selection in 19 flowering time loci in nine populations of the perennial herb Arabidopsis lyrata, which has a wide but patchy distribution in temperate and boreal regions of the northern hemisphere. The populations differ in their recent population demographic and colonization histories and current environmental conditions, especially in the growing season length. We searched for population-specific molecular signatures of directional selection by comparing a set of candidate flowering time loci with a genomic reference set within each population using multiple approaches and contrasted the patterns of different populations. The candidate loci possessed approximately 20% of the diversity of the reference loci. On average the flowering time loci had more rare alleles (a smaller Tajima's D) and an excess of highly differentiated sites relative to the reference, suggesting positive selection. The strongest signal of selection was detected in photoperiodic pathway loci in the colonizing populations of Northwestern Europe, whereas no evidence of positive selection was detected in the Central European populations. These findings emphasized the population-specific nature of selection and suggested that photoperiodic adaptation was important during postglacial colonization of the species.</t>
  </si>
  <si>
    <t>10.1111/mec.13489</t>
  </si>
  <si>
    <t>MATYAS, C; YEATMAN, CW</t>
  </si>
  <si>
    <t>EFFECT OF GEOGRAPHICAL TRANSFER ON GROWTH AND SURVIVAL OF JACK PINE PINUS-BANKSIANA LAMB) POPULATIONS</t>
  </si>
  <si>
    <t>Heights and mortality at age 15 were analysed in Ontario tests of a range-wide Provenance experiment. The analysis confirmed that the between-sources variaton pattern of height growth in jack pine populations is shaped by thermo- and photoperiodic effects. The geographical pattern is latitudinally clinal but weakly expressed. For calculating the response regression surface, the variable ''ecological distance'' was introduced as a measure of environment change for the transferred sources. The developed model illustrates a generally observable trend of superiority (or at least equal performance) of sources transferred moderately northward as compared to the local source. The existence of obvious adaptation to harsher conditions as the local is interpreted as ''adaptation lag''. Mortality caused by maladaptation and predicted performance of transferred populations was used to propose safe limits of transfer.</t>
  </si>
  <si>
    <t>Mazur, SP; Sonsteby, A; Wold, AB; Foito, A; Freitag, S; Verrall, S; Conner, S; Stewart, D; Heide, OM</t>
  </si>
  <si>
    <t>Post-flowering photoperiod has marked effects on fruit chemical composition in red raspberry (Rubus idaeus)</t>
  </si>
  <si>
    <t>The effect of photoperiod on nutritional quality and chemical composition of Glen Ample' red raspberry has been studied under controlled environment conditions. Long day (LD) conditions during fruit growth and maturation significantly increased fruit concentrations of ascorbic acid, total phenolics, organic acids such as malic, quinic and ellagic acids, as well as the ferric reducing activity power, while reducing the concentrations of soluble solids, sucrose and the sugar/acid ratio. The levels of total anthocyanin and oxalic acid were not significantly affected by photoperiod whereas semi-quantitative analysis indicated a significant increase in the levels of some ellagitannins. The same responses were found whether LD was established by day-length extension with low-intensity light or by night interruption, thus demonstrating that the observed changes in nutritional quality of raspberry fruit was mediated through specific photoperiodic mechanism(s) independently of the daily light energy supply.</t>
  </si>
  <si>
    <t>10.1111/aab.12153</t>
  </si>
  <si>
    <t>McAllan, BM; Dickman, CR; Crowther, MS</t>
  </si>
  <si>
    <t>Photoperiod as a reproductive cue in the marsupial genus Antechinus: ecological and evolutionary consequences</t>
  </si>
  <si>
    <t>Species in the Australian marsupial genus Antechinus exhibit a short annual mating period which is concluded by the abrupt death of all males. The timing of the annual rut within each of the ten described species varies little from year to year at any given locality, but for some species can differ by up to four months between locations. To determine the influence of photoperiod in regulating the precise interannual synchrony of mating and ovulation, we first investigated populations of each species at over 300 localities throughout their geographical ranges to identify the time of reproduction. We then compared the absolute photoperiod and the rate of change of photoperiod prevailing at the time of reproduction in all population localities. A different, and characteristic, rate of change of photoperiod was correlated strongly with the reproductive timing of four species; there was probably a correlation with reproduction in four more species, but sample sizes were small. For two species, there was no obvious photoperiodic correlation with time of reproduction. There was no evidence that absolute photoperiod or ambient temperature explained the synchrony or narrow timespan of reproduction among any species of Antechinus. Different species-specific ovulatory responses to photoperiod appear to separate the timing of reproduction in sympatric species, with the larger member of species pairs usually breeding first. We suggest that photoperiodic cues (1) allow females to produce young during seasons when food is most reliable and abundant and their energetic demands are maximal; (2) facilitate allochronic isolation between sympatric congeners, and (3) maximize body size differences and hence ecological separation between species. (c) 2006 The Linnean Society of London.</t>
  </si>
  <si>
    <t>10.1111/j.1095-8312.2006.00571.x</t>
  </si>
  <si>
    <t>McCallum, J; Baldwin, S; Thomson, S; Pither-Joyce, M; Kenel, F; Lee, R; Khosa, JS; Macknight, R</t>
  </si>
  <si>
    <t>Molecular genetics analysis of onion (Allium cepa L.) adaptive physiology of bulb</t>
  </si>
  <si>
    <t>XXIX INTERNATIONAL HORTICULTURAL CONGRESS ON HORTICULTURE: SUSTAINING LIVES, LIVELIHOODS AND LANDSCAPES (IHC2014): INTERNATIONAL SYMPOSIUM ON MOLECULAR BIOLOGY IN HORTICULTURE</t>
  </si>
  <si>
    <t>Bulb onion and shallot (Allium cepa L.) have been adapted for production from equatorial to high latitudes regions through selection over about 5000 years since domestication. Because adaptation is a major determinant of productivity and a barrier to plant breeding, we are using molecular and physiological approaches to identify and map genes and genome regions associated with bulb and flower formation. Mining of transcriptome resources permitted the identification and functional characterisation of many conserved candidates genes of regulatory pathways, most notably the FT-like family. Gene expression studies and overexpression in experimental transgenic plants confirmed that transition to bulbing in long-day onions is associated with reduction in expression of AcFT4 which represses, and increase in AcFT1 which promotes bulbing. Another family member, AcFT2 is expressed in basal shoot meristems of bulb following cold treatment. Resequencing candidate genes in a sample of LD and SD germplasm enabled preliminary population genetic analyses and location on the onion genetic map. QTL analysis located a major gene conditioning bolting on chromosome 1 which we denote AcBlt1. We describe ongoing efforts to resolve key adaptive genes by genomic and physiological analysis of diverse germplasm.</t>
  </si>
  <si>
    <t>10.17660/ActaHortic.2016.1110.11</t>
  </si>
  <si>
    <t>McCarty, JC; Wu, J; Jenkins, JN</t>
  </si>
  <si>
    <t>Genetic diversity for agronomic and fiber traits in day-neutral accessions derived from primitive cotton germplasm</t>
  </si>
  <si>
    <t>Upland cotton (Gossypium hirsutumL) is an important crop that is cultivated in warm climates through-out the world. Agronomic performance and fiber quality must continually be improved if cotton is to maintain economic viability. Primitive ancestors of cotton contain diversity for trait improvement; however, many of these accessions have a short-day flowering response (photoperiodic) and are not readily useable in breeding programs. In this study, 114 day-neutral derived primitive germplasm lines were evaluated in field trials for two years. Agronomic and fiber trait data were collected and analyzed. Variance components, genotypic values, and genotypic correlations were calculated. Genotypic effects for all traits studied made significant contributions to the phenotypic variation indicating genetic diversity among these lines. The predicted genotypic values showed a wide range of variation for agronomic and fiber traits. Weak genotypic correlations were found between yield and 2.5% span length and fiber strength, two important fiber traits. Although these day-neutral derived accessions had lower lint percentage, they had improved fiber length, strength, micronaire, and comparable yields with two commercial cultivars. Thus, these day-neutral derived accessions are sources of genetic variation that when used in breeding programs offer the potential to improve important traits and expand genetic diversity.</t>
  </si>
  <si>
    <t>10.1007/s10681-005-9027-x</t>
  </si>
  <si>
    <t>MCCLOGHRY, CE; FOLDES, A; RINTOUL, AJ; MAXWELL, CA; HOLLIS, DE; BAKER, PJ; KENNEDY, JP; WYNN, PC</t>
  </si>
  <si>
    <t>EFFECTS OF MODIFIED CIRCULATING PROLACTIN LEVELS ON SEASONAL WOOL GROWTH IN ROMNEY EWES</t>
  </si>
  <si>
    <t>The study investigated the effects of chronic elevation or suppression of circulating prolactin levels on seasonal wool growth in Romney sheep. Ewes (n = 10/group) were housed indoors under natural lighting (latitude 34-degrees-S) and received either 50 mg bromocriptine i.m./ewe/28 days (Group B), 1 mg spiperone s.c./ewe/day (Group S) or no treatment (Group C) commencing in summer. Wool growth and liveweight were measured every 4 weeks and venous blood samples were collected for prolactin determination. Plasma prolactin levels (mean +/- S.E.) in Group C exhibited a gradual seasonal decline from 121 +/- 29 ng/ml to 35 +/- 9 ng/ml. Bromocriptine suppressed prolactin levels rapidly from a pre-treatment value of 118 +/- 2 ng/ml to below 12 +/- 7 ng/ml for the duration of the study. Prolactin levels in Group S were not significantly higher than Group C, with the exception of the first 14 days following the initial treatment. A seasonal reduction in wool growth of c. 25% was observed in all groups; however, no significant treatment effect was evident. Mean liveweight of all animals increased from 50.4 +/- 0.8 to 56.8 +/- 0.7 kg during the study. These results indicate that perturbation of the annual cyclic secretion of prolactin does not affect wool growth in the Romney ewe.</t>
  </si>
  <si>
    <t>10.1017/S0021859600076553</t>
  </si>
  <si>
    <t>McKown, AD; Guy, RD; Klapste, J; Geraldes, A; Friedmann, M; Cronk, QCB; El-Kassaby, YA; Mansfield, SD; Douglas, CJ</t>
  </si>
  <si>
    <t>Geographical and environmental gradients shape phenotypic trait variation and genetic structure in Populus trichocarpa</t>
  </si>
  <si>
    <t>Populus trichocarpa is widespread across western North America spanning extensive variation in photoperiod, growing season and climate. We investigated trait variation in P. trichocarpa using over 2000 trees from a common garden at Vancouver, Canada, representing replicate plantings of 461 genotypes originating from 136 provenance localities. We measured 40 traits encompassing phenological events, biomass accumulation, growth rates, and leaf, isotope and gas exchange-based ecophysiology traits. With replicated plantings and 29 354 single nucleotide polymorphisms (SNPs) from 3518 genes, we estimated both broad-sense trait heritability (H-2) and overall population genetic structure from principal component analysis. Populus trichocarpa had high phenotypic variation and moderate/high H-2 for many traits. H-2 ranged from 0.3 to 0.9 in phenology, 0.3 to 0.8 in biomass and 0.1 to 0.8 in ecophysiology traits. Most traits correlated strongly with latitude, maximum daylength and temperature of tree origin, but not necessarily with elevation, precipitation or heat : moisture indices. Trait H-2 values reflected trait correlation strength with geoclimate variables. The population genetic structure had one significant principal component (PC1) which correlated with daylength and showed enrichment for genes relating to circadian rhythm and photoperiod. Robust relationships between traits, population structure and geoclimate in P. trichocarpa reflect patterns which suggest that range-wide geographical and environment gradients have shaped its genotypic and phenotypic variability.</t>
  </si>
  <si>
    <t>10.1111/nph.12601</t>
  </si>
  <si>
    <t>MCMASTER, GS; MORGAN, JA; WILHELM, WW</t>
  </si>
  <si>
    <t>SIMULATING WINTER-WHEAT SPIKE DEVELOPMENT AND GROWTH</t>
  </si>
  <si>
    <t>Mechanistic crop simulation models can aid in integrating and directing research, and in improving farm management strategies. Information derived from recent research on spike development and growth of winter wheat (Triticum aestivum L.) was incorporated into a submodel, SPIKEGRO, and added to an existing model called SHOOTGRO. This manuscript discusses the SPIKEGRO submodel. SPIKEGRO emphasizes the reproductive functioning of the shoot apex. The complete developmental sequence of the shoot apex is outlined and quantified. All developmental events and growth stages are predicted, most using the phyllochron approach. Spikelet and floret primordium initiation, growth, and abortion; ovule fertilization and growth; and rachis and chaff growth are simulated on morphologically-identified culms. The phyllochron interval, rather than growing degree-days, is used throughout the model to increase flexibility in predicting yearly and within-stand variation in development. Up to six cohorts of plants are simulated simultaneously from time of emergence, using a daily time step. Initial inputs consist of general agronomic information such as planting date, density, and depth, site latitude, cultivar height-class, soil water and N concentration, and soil characteristics (e.g. bulk density. organic carbon, parameters for a water-release curve). Cultivar differences, if known, can be incorporated by changing the input parameter file. Validation results and sensitivity analysis suggested six modifications that should improve model realism and predictions. Most of the modifications are easy corrections of simplified algorithms. SPIKEGRO integrates aboveground development and growth of individual plant components into one simulation. The model is useful in estimating development and growth throughout the growing season, and in predicting all stages of shoot apex development critical in scheduling cultural practices.</t>
  </si>
  <si>
    <t>10.1016/0168-1923(92)90038-6</t>
  </si>
  <si>
    <t>McWatters, HG; Saunders, DS</t>
  </si>
  <si>
    <t>Maternal temperature has different effects on the photoperiodic response and duration of larval diapause in blow fly (Calliphora vicina) strains collected at two latitudes</t>
  </si>
  <si>
    <t>The blow fly Calliphora vicina Robineau-Desvoidy (Diptera: Calliphoridae) has a wide distribution across northern and temperate Europe. It has a facultative, maternally-induced larval diapause in response go short days. The photoperiodic response, measured at 15 and 20 degrees C, of two populations was compared. A southern population (originating at 51 degrees N) was sensitive to temperature at all daylengths; the incidence of diapause was greatly reduced at 20 degrees C compared with 15 degrees C. The photoperiodic response of a northern population (from 65 degrees N) was sensitive to temperature only in long days; in short days (&lt; 14 h of light) the response of this strain was identical at each temperature. Variation in parental photoperiod and temperature were found to affect the duration of larval diapause, indicating a role for maternal effects in diapause intensity as well as incidence. However, the between-strain variation was greater than that within strains, indicating qualitative differences in diapause response. These differences may arise from the ecological conditions at the points of origin of the two strains. The northern strain from the harsher climate has a more intense diapause that follows a relatively temperature-insensitive photoperiodic response. In contrast, the southern strain has a shallow diapause and its photoperiodic response may be overridden by the experience of concurrent high temperature.</t>
  </si>
  <si>
    <t>10.1046/j.1365-3032.1998.234101.x</t>
  </si>
  <si>
    <t>Inheritance of the photoperiodic response controlling larval diapause in the blow fly, Calliphora vicina</t>
  </si>
  <si>
    <t>Larvae of the blow fly Calliphora vicina R-D. (Diptera: Calliphoridae) display a diapause in response to the exposure of their parents to short photoperiods. Due to geographic variation in photoperiodic response, flies from a southern, English population show a long-day response to the fixed photoperiod of L:D 15.5:8.5 whilst flies from a northern population from Finland show a short-day response to the same photoperiod. Crosses between these strains have shown previously that diapause incidence is a maternal characteristic; here we demonstrate that the hybrid female offspring of such crosses are not intermediate between the two parental strains but show a photoperiodic response biased towards their maternal line. Thus not only are males unable to influence directly the diapause incidence among their offspring but the indirect effects of inheritance down the male line are weaker than down the female. Diapause duration, in contrast, is influenced by each parent in a similar manner. Diapause lasts longer in larvae with a greater admixture of northern genes regardless of whether they were maternal or paternal. (C) 1997 Elsevier Science Ltd.</t>
  </si>
  <si>
    <t>10.1016/S0022-1910(97)00051-6</t>
  </si>
  <si>
    <t>The influence of each parent and geographic origin on larval diapause in the blow fly, Calliphora vicina</t>
  </si>
  <si>
    <t>The blow fly, Calliphora vicina R.-D. (Diptera: Calliphoridae), displays a larval diapause in response to short daylengths experienced by the adult female. The range of daylengths inducing diapause varies among geographic populations of fly and differences are genetic in origin, being maintained under laboratory conditions. The critical daylength for a southern, English strain is 14.5 hours of light and for a northern, Finnish strain is 16 hours. Crosses between these strains revealed that diapause incidence was produced entirely by maternal induction and was not influenced by the male. Diapause duration, in contrast, was affected by both parents; larvae with mothers of the northern strain and southern fathers entered diapause at the same rate as the pure bred northern larvae but emerged from it much more quickly. Thus diapause duration is a characteristic of the larvae themselves, influenced by the genetic background of both parents. Copyright (C) 1996 Elsevier Science Ltd</t>
  </si>
  <si>
    <t>10.1016/0022-1910(96)00030-3</t>
  </si>
  <si>
    <t>Medger, K; Chimimba, CT; Bennett, NC</t>
  </si>
  <si>
    <t>Reproductive photoresponsiveness in male spiny mice from South Africa</t>
  </si>
  <si>
    <t>Many seasonally breeding mammals use changes in photoperiod as a reliable cue to time reproduction. Photoperiodic timing assists an animal in predicting annual environmental changes in its habitat and therefore, enables it to accurately time reproductive events to the most favourable conditions. Changes in day length are more pronounced in the temperate regions and photoperiod is used as a cue for reproduction by most mammals above 30 degrees latitude; however, a number of subtropical species also use this proximate factor to regulate their reproductive cycle. We investigated the reproductive photoresponsiveness of 14 male spiny mice (Acomys spinosissimus) from southern Africa to short-day (SD; 8?h light?:?16?h dark) and long-day (LD; 16?h light?:?8?h dark) photoperiods. Testicular mass and volume, seminiferous tubule diameter and plasma testosterone concentrations significantly increased in animals subjected to LD and they were regressed when the males were kept under SD. Body mass of the males was not significantly affected by the photoperiodic conditions. Although male A.?spinosissimus appear to use photoperiod as a proximate factor to regulate reproduction seasonally, other environmental factors, such as rainfall, food quantity and quality as well as temperature, may regulate reproduction in A.?spinosissimus in concert with photoperiod. In conclusion, the present study demonstrates the significance of photoperiodic time-measuring systems in the regulation of seasonal reproduction in a subtropical rodent.</t>
  </si>
  <si>
    <t>10.1111/j.1469-7998.2011.00872.x</t>
  </si>
  <si>
    <t>Medina, M; Gutierrez, J; Scolaro, A; Ibarguengoytia, N</t>
  </si>
  <si>
    <t>Thermal responses to environmental constraints in two populations of the oviparous lizard Liolaemus bibronii in Patagonia, Argentina</t>
  </si>
  <si>
    <t>Ectotherms change their thermoregulation behaviour according to the available temperatures, photoperiod, and radiation present in their local environment. The influences of the abiotic environment not only affect the body temperature but also most life history traits of populations. The thermal biology of one of the southernmost oviparous lizards, Liolaemus bibronii, was studied at high- and low-latitude sites in Patagonia, Argentina, following the methodology of Hertz et A. [1993. Evaluating temperature regulation by field-active ectotherms: the fallacy of the inappropriate question. Am. Nat. 142, 796-818]. Our results show that L. bibronii lives under thermal-environmental constraints, behaves as a moderate thermoregulator, and shows the lowest body temperature (28 degrees C) for oviparous liolaemids. (C) 2008 Elsevier Ltd. All rights reserved.</t>
  </si>
  <si>
    <t>10.1016/j.jtherbio.2008.10.001</t>
  </si>
  <si>
    <t>Medlock, JM; Avenell, D; Barrass, I; Leach, S</t>
  </si>
  <si>
    <t>Analysis of the potential for survival and seasonal activity of Aedes albopictus (Diptera : Culicidae) in the United Kingdom</t>
  </si>
  <si>
    <t>JOURNAL OF VECTOR ECOLOGY</t>
  </si>
  <si>
    <t>The international trade in used tires, coupled with the ability to lay non-desiccating eggs, has enabled Aedes albopictus (Skuse) (Diptera: Culicidae) to travel and establish on new continents, including North, Central, and South America, the Caribbean, Australasia, Africa, and Europe. Concerns have been raised over its potential role in the transmission of arboviruses and Dirofilaria nematodes. Following importation into northerly latitudes, photoperiodically-induced egg diapause enables establishment of Ae. albopictus, and a number of abiotic factors determine the subsequent seasonal activity. The United Kingdom (U.K.) imports over 5 million used tires annually, and this seems the most likely route by which Ae. albopiclus would be imported. The anthropophilic and container-breeding nature of Ae. albopictus could cause an urban human biting nuisance and the potential for involvernent in (human and veterinary) disease transmission cycles needs to be assessed. This paper addresses the likelihood for importation of Ae. albopictus into the U.K. and assesses, using a Geographic Information Systems (GIS)-based model, the ability for Ae. albopictus to establish, and the likely seasonal activity. It also reviews its possible role as a potential disease vector in the U.K.. The model predicts that abiotic risk factors would permit establishment of Ae. olbopictus throughout large parts of lowland U.K., with at least four to five months of adult activity (May-September), being more prolonged in the urban centers around London and the southern coastal ports. Pre-emptive surveillance of possible imported Ae. albopictus, through a targeted approach, could prevent the establishment of this exotic mosquito and mitigate any subsequent human and animal health implications for the U.K., either now or in the future.subsequent human and animal health implications for the U.K., either now or in the future.</t>
  </si>
  <si>
    <t>10.3376/1081-1710(2006)31[292:AOTPFS]2.0.CO;2</t>
  </si>
  <si>
    <t>MEKONNEN, G; BOLAND, MP; CROSBY, TF; GORDON, I; HAYNES, NB</t>
  </si>
  <si>
    <t>FERTILITY LEVELS IN RAMS EXPOSED TO GNRH AND DIFFERENT PHOTOPERIODS</t>
  </si>
  <si>
    <t>IRISH VETERINARY JOURNAL</t>
  </si>
  <si>
    <t>Seasonal variation in semen and testicular parameters in the ram are known to be mediated via the hypothalamus-pituitary-testicular pathways. It is postulated that artificial manipulation of these pathways through hormonal and/or light treatments would reduce the seasonal variation in ram fertility. The objective of this experiment was to examine fertility in rams following exposure to different photoperiods or chronic exposure to gonadotrophin-releasing hormone (GnRH). Twenty-four mature rams were abruptly exposed in April to: (i) natural photoperiod (NP); (ii) short-days (SD) 8hL: 16hD; (iii) long-days (LD) 16hL: 8hD; (iv) GnRH (150-mu-g/ram/day) + NP. Ram-treatment groups were tested for fertility under field mating conditions (524 ewes) during the early (July-August) and full (September) breeding season. Plasma samples were collected and assayed for luteinizing hormone (LH) and testosterone (T). Conception rates (%) of 72.9, 72.2, 80.5 and 71.6 were recorded for ewes mated to rams exposed to NP, GnRH + NP, SD and LD groups, respectively. Seasonal differences were not evident. The average number of lambs born per ewe joined was 1.40 and 1.48 and litter sizes of 1.97 and 2.05 were recorded in the early and the full breeding season, respectively. LH and T were affected by treatment; LH showed a trend of down-regulation as treatment with GnRH advanced. From these results it is concluded that neither GnRH nor photoperiod therapy of rams during the non-breeding season influenced fertility under natural mating conditions. The longitudinal profiles of LH and T were, however, affected by photoperiod and GnRH treatments.</t>
  </si>
  <si>
    <t>Mendoza, I; Peres, CA; Morellato, LPC</t>
  </si>
  <si>
    <t>Continental-scale patterns and climatic drivers of fruiting phenology: A quantitative Neotropical review</t>
  </si>
  <si>
    <t>GLOBAL AND PLANETARY CHANGE</t>
  </si>
  <si>
    <t>Changes in the life cycle of organisms (i.e. phenology) are one of the most widely used early-warning indicators of climate change, yet this remains poorly understood throughout the tropics. We exhaustively reviewed any published and unpublished study on fruiting phenology carried out at the community level in the American tropics and subtropics (latitudinal range: 26 degrees N-26 degrees S) to (1) provide a comprehensive overview of the current status of fruiting phenology research throughout the Neotropics; (2) unravel the climatic factors that have been widely reported as drivers of fruiting phenology; and (3) provide a preliminary assessment of the potential phenological responses of plants under future climatic scenarios. Despite the large number of phenological datasets uncovered (218), our review shows that their geographic distribution is very uneven and insufficient for the large surface of the Neotropics (similar to 1 dataset per similar to 78,000 km(2)). Phenological research is concentrated in few areas with many studies (state of Sfio Paulo, Brazil, and Costa Rica), whereas vast regions elsewhere are entirely unstudied. Sampling effort in fruiting phenology studies was generally low: the majority of datasets targeted fewer than 100 plant species (71%), lasted 2 years or less (72%), and only 10.4% monitored &gt;15 individuals per species. We uncovered only 10 sites with ten or more years of phenological monitoring. The ratio of numbers of species sampled to overall estimates of plant species richness was wholly insufficient for highly diverse vegetation types such as tropical rainforest, seasonal forest and cerrado, and only slightly more robust for less diverse vegetation types, such as deserts, arid shrublands and open grassy savannas. Most plausible drivers of phenology extracted from these datasets were environmental (78.5%), whereas biotic drivers were rare (6%). Among climatic factors, rainfall was explicitly included in 73.4% of cases, followed by air temperature (19.3%). Other environmental cues such as water level (6%), solar radiation or photoperiod (3.2%), and ENSO events (1.4%) were rarely addressed. In addition, drivers were analyzed statistically in only 38% of datasets and techniques were basically correlative, with only 4.8% of studies including any consideration of the inherently autocorrelated character of phenological time series. Fruiting peaks were significantly more often reported during the rainy season both in rainforests and cerrado woodlands, which is at odds with the relatively aseasonal character of the former vegetation type. Given that climatic models predict harsh future conditions for the tropics, we urgently need' to determine the magnitude of changes in plant reproductive phenology and distinguish those from cyclical oscillations. Longterm monitoring and herbarium data are therefore key for detecting these trends. Our review shows that the unevenness in geographic distribution of studies, and diversity of sampling methods, vegetation types, and research motivation hinder the emergence of clear general phenological patterns and drivers for the Neotropics. We therefore call for prioritizing research in unexplored areas, and improving the quantitative component and statistical design of reproductive phenology studies to enhance our predictions of climate change impacts on tropical plants and animals. (C) 2016 Elsevier B.V. All rights reserved.</t>
  </si>
  <si>
    <t>10.1016/j.gloplacha.2016.12.001</t>
  </si>
  <si>
    <t>Menegazzi, P; Benetta, ED; Beauchamp, M; Schlichting, M; Steffan-Dewenter, I; Helfrich-Forster, C</t>
  </si>
  <si>
    <t>Adaptation of Circadian Neuronal Network to Photoperiod in High-Latitude European Drosophilids</t>
  </si>
  <si>
    <t>The genus Drosophila contains over 2,000 species that, stemming from a common ancestor in the Old World Tropics, populate today very different environments [1, 2] (reviewed in [3]). We found significant differences in the activity pattern of Drosophila species belonging to the holarctic virilis group, i.e., D. ezoana and D. littoralis, collected in Northern Europe, compared to that of the cosmopolitan D. melanogaster, collected close to the equator. These behavioral differences might have been of adaptive significance for colonizing high-latitude habitats and hence adjust to long photoperiods. Most interestingly, the flies' locomotor activity correlates with the neurochemistry of their circadian clock network, which differs between low and high latitude for the expression pattern of the blue light photopigment cryptochrome (CRY) and the neuropeptide Pigment-dispersing factor (PDF) [4-6]. In D. melanogaster, CRY and PDF are known to modulate the timing of activity and to maintain robust rhythmicity under constant conditions [7-11]. We could partly simulate the rhythmic behavior of the high-latitude virilis group species by mimicking their CRY/PDF expression patterns in a laboratory strain of D. melanogaster. We therefore suggest that these alterations in the CRY/PDF clock neurochemistry might have allowed the virilis group species to colonize high-latitude environments.</t>
  </si>
  <si>
    <t>10.1016/j.cub.2017.01.036</t>
  </si>
  <si>
    <t>Meng, QW; Runkle, ES</t>
  </si>
  <si>
    <t>Moderate-intensity blue radiation can regulate flowering, but not extension growth, of several photoperiodic ornamental crops</t>
  </si>
  <si>
    <t>Lighting that creates an effective phytochrome photoequilibrium at the end of the day (day extension) or during the middle of the night (night interruption) can regulate flowering of photoperiodic ornamentals grown under short days. In addition to phytochrome regulation, blue (B) radiation can elicit cryptochrome-mediated photoperiodic responses, such as flowering and stem growth. Although B radiation at a low intensity does not influence plant development, we postulated that it could regulate flowering at a higher intensity while acting as a plant growth regulator. We grew five long-day plants [calibrachoa (Calibrachoa x hybrida), coreopsis (Coreopsis grandiflora), petunia (Petunia x hybrida), rudbeckia (Rudbeckia hirta), and snapdragon (Antirrhinum majus)] and two short-day plants [chrysanthemum (Chrysanthemum x morifolium) and marigold (Tagetes erecta)] in a controlled environment greenhouse under a 9-h short day with or without 5.5-h day-extension or 4-h night interruption lighting from light-emitting diodes. B radiation was delivered at 0, 1 (low), 15, or 30 (moderate) mu mol m(-2) s(-1) with or without low red (R) + white + far-red (FR) radiation. Moderate B radiation created long days in all crops as effectively as low R + virhite + FR radiation. Flowering of calibrachoa and petunia, but not other crops, was 2-4 d earlier when moderate B radiation was added to low R + white + FR radiation. At a sufficiently high intensity, B radiation possibly mediated these flowering responses through interactions of signaling molecules and multiple photoreceptors besides phytochromes. There were few or no morphological differences among flower-inducing treatments in most crops. We conclude that night-interruption lighting with moderate B radiation, alone and when added to low R and FR radiation, can regulate flowering, but does not inhibit extension growth, of a wide range of photoperiodic crops. (C) 2016 Elsevier B.V. All rights reserved.</t>
  </si>
  <si>
    <t>10.1016/j.envexpbot.2016.10.006</t>
  </si>
  <si>
    <t>Mercer, DR; Schoergendorfer, A; Vandyke, R</t>
  </si>
  <si>
    <t>Sexual differences in larval molting rates in a protandrous mosquito (Diptera : Culicidae) species, Aedes sierrensis</t>
  </si>
  <si>
    <t>Day-old larval Aedes sierrensis collected from six newly flooded treeholes in northern California were reared individually in the laboratory under simulated field conditions to compare larval developmental rates of males and females. Time to adult eclosion ranged from 133 to 219 d for this generally univoltine, winter-developing species. Males experienced significantly shorter first, second, and third larval instars than females. Females spent significantly less time as fourth instars (whose endpoint is determined by photoperiod). Length of pupal stage was equal for males and females. Time to mean adult eclosion differed among treeholes but was not determined by latitudinal position of treehole. Wing lengths were shorter for males than females in this sexually dimorphic species and also differed significantly among treeholes. Wing lengths were significantly correlated with total developmental time, but females spending more time in the fourth instar did not emerge as larger adults. In natural treeholes, resource utilization during rapid development by Ae. sierrensis males may limit the size and number of females produced from the same cohort if resources are limiting.</t>
  </si>
  <si>
    <t>10.1603/0022-2585(2008)45[861:SDILMR]2.0.CO;2</t>
  </si>
  <si>
    <t>Meretta, PE; Rubilar, T; Cledon, M; Ventura, CRR</t>
  </si>
  <si>
    <t>Geographical implications of seasonal reproduction in the bat star Asterina stellifera</t>
  </si>
  <si>
    <t>JOURNAL OF SEA RESEARCH</t>
  </si>
  <si>
    <t>The reproductive cycle and environmental cues that regulate gonad production in Asterina stellifera were studied from April 2009 to April 2011 in a rocky subtidal habitat at the southernmost limit of its distribution (Mar del Plata, Argentina). The geographic variation in reproductive traits between latitudinal range limits was analyzed. The gonadal and pyloric caeca weight varied with sea star size and time in both sexes. Despite a previous study which suggested the absence of recruitment in a 4 year period, our data of the same period demonstrated that spawning happens from early spring to early summer. The gonad and pyloric caeca weight did not show an inverse relationship, this suggested that there is no dependence on energy transfer between the organs and that the bat star presented a good nutritional state. Seawater temperature appears to be the variable explaining gonad proliferation at the range limits of A. stellifera distribution. Furthermore, differences in sex ratio, oocyte production, oogenesis duration and capability of energy transformation into ova were found between range limits. (C) 2013 Elsevier B.V. All rights reserved.</t>
  </si>
  <si>
    <t>10.1016/j.seares.2013.05.006</t>
  </si>
  <si>
    <t>Meseck, SL; Alix, JH; Wikfors, GH</t>
  </si>
  <si>
    <t>Photoperiod and light intensity effects on growth and utilization of nutrients by the aquaculture feed microalga, Tetraselmis chui (PLY429)</t>
  </si>
  <si>
    <t>Light intensity, day length, and nutrient concentrations are important factors regulating the growth of phytoplankton. To reduce culturing costs, natural sunlight and greenhouses can be used to minimize the amount of artificial light needed for algal growth. However, with natural sunlight there is much more variation in the light intensity and the day length than what would be found in a controlled laboratory environment. This study investigated how different light intensities and day lengths affect the growth and nutrient uptake of Tetraselmis chui (strain PLY429)-an algal strain used widely as an aquaculture feed. PLY429 was grown aseptically for 28 days under three different light intensities (220, 110, and 73 mu Einst. m(-2) s(-1)) and four different light:dark cycles (24:0, 16:8; 12:12; 8:16). Growth and net nutrient-uptake rates for PLY429 were calculated for each treatment. Longer day length and higher light intensities resulted in higher biomass production and complete utilization of nitrate and phosphate in less time, as compared with shorter days and lower intensities. PLY429 cultures that were exposed to only 8 h of light had the slowest growth and utilization of nutrients. These findings suggest that day length is important in determining growth and nutrient uptake in PLY429; at a latitude of 41 degrees N, artificial light will need to be added to algal cultures in a greenhouse to increase both day length and total daily light input. (c) 2005 Elsevier B.V. All rights reserved.</t>
  </si>
  <si>
    <t>10.1016/j.aquaculture.2005.02.034</t>
  </si>
  <si>
    <t>Michael, PJ; Steadman, KJ; Plummer, JA</t>
  </si>
  <si>
    <t>Limited ecoclinal variation found in Malva parviflora (small-flowered mallow) across the Mediterranean-climatic agricultural region of Western Australia</t>
  </si>
  <si>
    <t>Malva parviflora L. populations were collected from 24 locations across the Mediterranean-climatic agricultural region of Western Australia and grown in Perth in a common garden experiment. Seventeen morphometric and taxonomic measurements were taken and genetic variation was investigated by performing principal components analysis (PCA). Taxonomic measurements confirmed that all plants used in the study were M. parviflora. Greater variation occurred within populations than between populations. Separation between populations was only evident between northern and southern populations along principal components 2 (PC2), which was due mainly to flowering time. Flowering time and consequently photoperiod were highly correlated with latitude and regression analysis revealed a close relationship (r(2) = 0.6). Additionally, the pollination system of M. parviflora was examined. Plants were able to self-pollinate without the need for external vectors and the pollen ovule ratio (31 +/- 1.3) revealed that M. parviflora is most likely to be an obligate inbreeder with a slight potential for outcrossing. The limited variation of M. parviflora enhances the likelihood of suitable control strategies being effective across a broad area.</t>
  </si>
  <si>
    <t>10.1071/AR05187</t>
  </si>
  <si>
    <t>Mignot, A; Ferrari, R; Mork, KA</t>
  </si>
  <si>
    <t>Spring bloom onset in the Nordic Seas</t>
  </si>
  <si>
    <t>BIOGEOSCIENCES</t>
  </si>
  <si>
    <t>The North Atlantic spring bloom is a massive annual growth event of marine phytoplankton, tiny free-floating algae that form the base of the ocean's food web and generates a large fraction of the global primary production of organic matter. The conditions that trigger the onset of the spring bloom in the Nordic Seas, at the northern edge of the North Atlantic, are studied using in situ data from six bio-optical floats released north of the Arctic Circle. It is often assumed that spring blooms start as soon as phytoplankton cells daily irradiance is sufficiently abundant that division rates exceed losses. The bio-optical float data instead suggest the tantalizing hypothesis that Nordic Seas blooms start when the photoperiod, the number of daily light hours experienced by phytoplankton, exceeds a critical value, independently of division rates. The photoperiod trigger may have developed at high latitudes where photosynthesis is impossible during polar nights and phytoplankton enters into a dormant stage in winter. While the first accumulation of biomass recorded by the bio-optical floats is consistent with the photoperiod hypothesis, it is possible that some biomass accumulation started before the critical photoperiod but at levels too low to be detected by the fluorometers. More precise observations are needed to test the photoperiod hypothesis.</t>
  </si>
  <si>
    <t>10.5194/bg-13-3485-2016</t>
  </si>
  <si>
    <t>Milbrath, LR; DeLoach, CJ</t>
  </si>
  <si>
    <t>Host specificity of different populations of the leaf beetle Diorhabda elongata (Coleoptera : Chrysomelidae), a biological control agent of saltcedar (Tamarix spp.)</t>
  </si>
  <si>
    <t>BIOLOGICAL CONTROL</t>
  </si>
  <si>
    <t>The leaf beetle, Diorhabda elongata (Brulle) sensu lato, was released in 2001 for the classical biological control of exotic saltcedars, a complex of invasive Tamarix species and hybrids. It did not establish at sites south of 37 degrees N latitude where summer daylengths are below the critical photoperiod of the northern-adapted populations of the beetle that were released. Therefore, we assessed the host specificity of four D. elongata populations collected from more southern latitudes in the Old World (Tunisia, Crete, Uzbekistan, and Turpan, China). All populations were similar to each other and the previously released populations of D. elongata in their host specificity. Larval/pupal survival for all populations was 34-100% on Tamarix test plants, 0-76% on native Frankenia plants (both in the order Tamaricales), and 0% on the remaining 28 species of plants on which all the larvae died as 1st instars. D. elongata laid high numbers of eggs on saltcedar, generally fewer eggs on athel (a moderately valued evergreen species of Tamarix) except for Uzbekistan beetles, and few to no eggs on three species of Frankenia. Few to no adults were found on Frankenia plants which also were poor maintenance hosts. The release of any of the four D. elongata populations in the southern US and northern Mexico should pose no risk to plants outside the order Tamaricales and a low risk to native, non-target Frankenia plants. Athel may be less damaged than saltcedar. Published by Elsevier Inc.</t>
  </si>
  <si>
    <t>10.1016/j.biocontrol.2005.09.008</t>
  </si>
  <si>
    <t>Milczewski, V; Chahad-Ehlers, S; Spercoski, KM; Morais, RN; Soccol, VT</t>
  </si>
  <si>
    <t>Quantifying the effect of seasonality on testicular function of Suffolk ram in lower latitude</t>
  </si>
  <si>
    <t>Suffolk breed is known to display a clear seasonal reproductive response orchestrated by the significant annual variation in photoperiod related to its latitude of origin. However, in the low latitudes of the tropical and subtropical environments the magnitude and timing of these responses in Suffolk rams has been poorly investigated. This study aimed to quantify changes on andrological parameters in Suffolk rams kept under natural light/dark cycle and climate in the south of Brazil (25 degrees 25'40 '' S, 49 degrees 16'23 '' W). Rams were monitored during 1 year for testicular size, seminal parameters and serum testosterone. From autumn to winter, under shortening daylength, rams underwent a significant gonadal involution. Testicular size increased in spring and reached a peak in summer, similar to the latitude of which this breed originates. Parallel to scrotal circumference, other parameters such as testicular volume, serum testosterone concentration, ejaculate volume and sperm concentration followed a seasonal profile. Testosterone levels followed the same seasonal pattern as testicular size. Ejaculate volume was significantly lower during autumn and winter and higher values of sperm concentration were detected in spring. Furthermore, there were no significant changes in spermatozoa defects, motility, weave motion or vigor between seasons. In this paper we analyze the impact of seasonality over testis function in Suffolk rams at lower latitudes. (C) 2015 Elsevier B.V. All rights reserved.</t>
  </si>
  <si>
    <t>10.1016/j.smallrumres.2014.12.012</t>
  </si>
  <si>
    <t>Miles, JE; Bale, JS; Hodkinson, ID</t>
  </si>
  <si>
    <t>Life cycle regulation in the heather psyllid Strophingia ericae: responses to temperature and photoperiod</t>
  </si>
  <si>
    <t>The response of overwintering nymphs of Strophingia ericae (Curtis) (Homoptera: Psylloidea) to long and short photoperiods over a range of temperatures was investigated to determine the interaction between these factors and winter development as a regulatory mechanism of their hfe cycle. Strophingia ericae was successfully reared from egg to adult in a long photoperiod (LD 18:6h) at 10, 15 and 20 degrees C on its host plans Calluna vulgaris. Although development time was longer at 10 than at 15 or 20 degrees C(approximate to 263 days compared with approximate to 155 and approximate to 159 days, respectively), there was no interruption in development at any of these temperatures, indicating that there was no obligatory diapause. However, short photoperiod (LD 12:12 h) inhibited development of overwintering fifth instars collected from the field in early winter. Those collected in September and kept at 15 degrees C developed to adult in approximate to 120 days in a short photoperiod (LD 12:12 h) compared with approximate to 40 days in a long photoperiod (LD 18:6 h). Inhibition became weaker in December and disappeared by January, when fifth instars developed to adult at the same rate in both long and short photoperiods ( approximate to 30 days). A similar photoperiodic response was observed when the experiment was repeated at 10 degrees C, although development times were consistently longer. The observation that insects collected from the field in early winter were able to resume development immediately: on transfer to favourable conditions (15 degrees C and LD 18:6 h photocycle) suggests that there is a photoperiodically induced quiescence (rather than a true diapause) in overwintering S. ericae, which becomes progressively reduced as winter proceeds. It was concluded that the life cycle of the upland and possibly the lowland form. of S. ericae is regulated by a winter-active photoperiodic inhibition of development, which effectively synchronizes the emergence of the adult stage with higher spring temperatures and renewed host plant growth.</t>
  </si>
  <si>
    <t>10.1046/j.1365-3032.1998.00098.x</t>
  </si>
  <si>
    <t>Miller, ARE; Erdman, RA; Douglass, LW; Dahl, GE</t>
  </si>
  <si>
    <t>Effects of photoperiodic manipulation during the dry period of dairy cows</t>
  </si>
  <si>
    <t>JOURNAL OF DAIRY SCIENCE</t>
  </si>
  <si>
    <t>Thirty-four lactating Holstein cows were dried off 60 d prior to their expected calving date, paired by calving date, and randomly assigned to one of two photoperiod treatments: long-day photoperiod (n = 18; 16 h light: 8 h dark/d) or a short-day photoperiod (n = 16; 8 h light: 16 h dark/d) to determine if manipulation of photoperiod during the dry period would impact milk yield in the subsequent lactation. At parturition, calf weight, height, and length were measured and the cows were moved into ambient lighting conditions (November 1996 to January 1997 and November 1997 to January 1998, 39 degrees latitude) with the rest of the University of Maryland herd. After parturition, milk yield and composition were measured for 16 wk. Prolactin concentrations were higher by 11.7 ng/ml in the long-day photoperiod treatment group than for the cows on a short-day photoperiod. During lactation cows previously exposed to a short-day photoperiod produced 3.2 kg/d more milk than long-day photoperiod cows. Energy-corrected milk yield was greater in short-day photoperiod than in long-day photoperiod cows. Treatment did not affect calf growth, milk composition, or plasma insulin growth factor I concentrations. In conclusion, manipulation of photoperiod during the dry period of dairy cows may be a useful management tool for increasing milk yield in the subsequent lactation.</t>
  </si>
  <si>
    <t>10.3168/jds.S0022-0302(00)74960-5</t>
  </si>
  <si>
    <t>Miller, MA; Leckie, RL; Donofry, SD; Gianaros, PJ; Erickson, KI; Manuck, SB; Roecklein, KA</t>
  </si>
  <si>
    <t>Photoperiod Is Associated With Hippocampal Volume in a Large Community Sample</t>
  </si>
  <si>
    <t>HIPPOCAMPUS</t>
  </si>
  <si>
    <t>Although animal research has demonstrated seasonal changes in hippocampal volume, reflecting seasonal neuroplasticity, seasonal differences in human hippocampal volume have yet to be documented. Hippocampal volume has also been linked to depressed mood, a seasonally varying phenotype. Therefore, we hypothesized that seasonal differences in day-length (i.e., photoperiod) would predict differences in hippocampal volume, and that this association would be linked to low mood. Healthy participants aged 30-54 (M=43; SD=7.32) from the University of Pittsburgh Adult Health and Behavior II project (n=404; 53% female) were scanned in a 3T MRI scanner. Hippocampal volumes were determined using an automated segmentation algorithm using FreeSurfer. A mediation model tested whether hippocampal volume mediated the relationship between photoperiod and mood. Secondary analyses included seasonally fluctuating variables (i.e., sleep and physical activity) which have been shown to influence hippocampal volume. Shorter photoperiods were significantly associated with higher BDI scores (R-2=0.01, =-0.12, P=0.02) and smaller hippocampal volumes (R-2=0.40, =0.08, P=0.04). However, due to the lack of an association between hippocampal volume and Beck Depression Inventory scores in the current sample, the mediation hypothesis was not supported. This study is the first to demonstrate an association between season and hippocampal volume. These data offer preliminary evidence that human hippocampal plasticity could be associated with photoperiod and indicates a need for longitudinal studies. (c) 2014 Wiley Periodicals, Inc.</t>
  </si>
  <si>
    <t>10.1002/hipo.22390</t>
  </si>
  <si>
    <t>Miller, TA; Muslin, EH; Dorweiler, JE</t>
  </si>
  <si>
    <t>A maize CONSTANS-like gene, conz1, exhibits distinct diurnal expression patterns in varied photoperiods</t>
  </si>
  <si>
    <t>Maize (Zea mays ssp. mays L.) was domesticated from teosinte (Z. mays L. ssp. parviglumis Iltis &amp; Doebley), a plant requiring short day photoperiods to flower. While photoperiod sensitive landraces of maize exist, post-domestication breeding included efforts to grow maize in a broad range of latitudes. Thus, modern maize is often characterized as day-neutral because time to flower is relatively unaffected by photoperiod. We report the first identification of maize constans of Zea mays1 (conz1), a gene with extensive sequence homology to photoperiod genes CONSTANS (CO) in Arabidopsis (Arabidopsis thaliana (L.) Heynh.) and Heading date1 (Hd1) in rice (Oryza sativa L.). conz1 maps to a syntenous chromosomal location relative to Hd1. Additionally, conz1 and two maize homologs of another photoperiod gene exhibit diurnal expression patterns notably similar to their Arabidopsis and rice homologs. The expression pattern of conz1 in long days is distinct from that observed in short days, suggesting that maize is able to discern variations in photoperiod and respond with differential expression of conz1. We offer models to reconcile the differential expression of conz1 with respect to the photoperiod insensitivity exhibited by temperate inbreds.</t>
  </si>
  <si>
    <t>10.1007/s00425-008-0709-1</t>
  </si>
  <si>
    <t>Mimura, M; Aitken, SN</t>
  </si>
  <si>
    <t>Local adaptation at the range peripheries of Sitka spruce</t>
  </si>
  <si>
    <t>High-dispersal rates in heterogeneous environments and historical rapid range expansion can hamper local adaptation; however, we often see clinal variation in high-dispersal tree species. To understand the mechanisms of the species' distribution, we investigated local adaptation and adaptive plasticity in a range-wide context in Sitka spruce, a wind-pollinated tree species that has recently expanded its range after glaciations. Phenotypic traits were observed using growth chamber experiments that mimicked temperature and photoperiodic regimes from the limits of the species realized niche. Bud phenology exhibited parallel reaction norms among populations; however, putatively adaptive plasticity and strong divergent selection were seen in bud burst and bud set timing respectively. Natural selection appears to have favoured genotypes that maximize growth rate during available frost-free periods in each environment. We conclude that Sitka spruce has developed local adaptation and adaptive plasticity throughout its range in response to current climatic conditions despite generally high pollen flow and recent range expansion.</t>
  </si>
  <si>
    <t>10.1111/j.1420-9101.2009.01910.x</t>
  </si>
  <si>
    <t>MINAMI, N; KIMURA, MT</t>
  </si>
  <si>
    <t>GEOGRAPHICAL VARIATION OF PHOTOPERIODIC ADULT DIAPAUSE IN DROSOPHILA-AURARIA</t>
  </si>
  <si>
    <t>10.1266/jjg.55.319</t>
  </si>
  <si>
    <t>Miralles, DJ; Spinedi, MV; Abeledo, LG; Abelleyra, D</t>
  </si>
  <si>
    <t>Variability on photoperiod responses in Argentinean wheat cultivars differing in length of crop cycle</t>
  </si>
  <si>
    <t>WHEAT PRODUCTION IN STRESSED ENVIRONMENTS</t>
  </si>
  <si>
    <t>Twenty facultative Argentinean commercial wheat cultivars classified as early and late maturity were grown during 2004 and exposed to different sowing dates from June to September under field conditions with the aim of establish how the duration of different pre-and post-flowering phases are affected when plants are exposed to a wide range of temperature and photoperiod regimes. The changes in the duration of the emergence-anthesis phase, measured in thermal time, between early and late maturity groups were mainly associated with differences in the photoperiod sensitivity (in average 74 and 165 degrees C d h(-1) for early and late maturity groups, respectively) without significant differences in the optimum photoperiod (13.4hs) and/or intrinsic earliness (in average 829 and 907 degrees C d for early and late maturity groups, respectively). Similar responses were observed in the two pre-anthesis phases analyzed. Because of only three cultivars evidenced vernalization requirements this trait seems not appear as an important attribute to be considered by breeding into the Argentinean commercial cultivars, with the aim of lengthening to the pre anthesis phases. The duration of the post-anthesis phase was less variable not only among cultivars, also between early and late maturity groups with an average duration of 450 degrees C d. The data obtained from this study allowed the construction of thermo-photoperiodic models and include this information into friendly software named CRONOTRIGO((c)) (www.agro.uba.ar/catedras/cerealicultura/servicios.htm) for predicting the timing of phenological events as the beginning of stem elongation, flowering and physiological maturity.</t>
  </si>
  <si>
    <t>Miranda, ZFS; Arias, CAA; de Toledo, JFF; de Oliveira, MF</t>
  </si>
  <si>
    <t>Soybean seed oil content: genetic control under different photoperiods</t>
  </si>
  <si>
    <t>The oil content of soybean (Glycine max (L.) Merrill) seeds is a polygenic and complex trait that is responsive to environmental effects that occur during plant development. Our objective was to study the seed oil content of soybeans developed under diverse photoperiod and temperature conditions. Three parental inbred lines with classic (BR-13, FT-2 and BR85-29009) and one with long juvenile flowering type (OCEPAR 8) and the F2, F3, and F9 generations derived from all possible crosses between them (including reciprocals) were sowed in September 27th, October 20th and December 17th in 1993 in Londrina, Parana State, Brazil (between 23 degrees 08'47" and 23 degrees 55'46" latitude S). The October and December sowing dates are within the period the varietal research personnel recommend for sowing soybeans in Parana State. The analysis of variance indicated significant differences among sowing dates, among advanced inbred lines, and the sowing date x inbred line interaction. Seed oil content increased from September to October and decreased from October to December in all materials, but the reduction was greater in FT-2 and OCEPAR 8 among the parentals. The additive genetic Variance (D) or additive variance among linked genes (DI) was significant for all crosses and sowing dates. Genotype x microenvironment interactions were important in some crosses. The additive [d] effects were greater in September and October, and the additive x additive interaction [i] was important in October among the mean genetic parameters. Significant dominance effects [h] were more frequent in December and October, often in direction of the increased seed oil content. The heritability estimates ranged from 15 to 43%, with the highest values obtained in September. The prediction of cross potential to generate higher seed oil inbred lines indicated that selection is likely to be successful in most crosses. The highest proportion of inbred lines with seed oil percentage above the standard (lines with more than 22% seed oil content) was for BR85-29009 x OCEPAR 8 in September, FT-2 x OCEPAR 8 in October, and in BR85-29009 x OCEPAR 8 and BR-13 x OCEPAR 8 in December.</t>
  </si>
  <si>
    <t>10.1590/S1415-47571998000300017</t>
  </si>
  <si>
    <t>Mironidis, GK</t>
  </si>
  <si>
    <t>Development, survivorship and reproduction of Helicoverpa armigera (Lepidoptera: Noctuidae) under fluctuating temperatures</t>
  </si>
  <si>
    <t>Laboratory studies were conducted to assess the effect of temperature on the survival, development, longevity and fecundity of Helicoverpa armigera (Lepidoptera: Noctuidae) at eight different fluctuating temperatures with an amplitude +/- 9 degrees C under constant photoperiodic conditions of 16: 8h (L:D). H. armigera achieved complete development from egg to adult emergence between mean 17.5 and 32.5 degrees C. At mean 35 degrees C, all newly hatched larvae died and at mean 15 degrees C entered diapause at pupal stage. The lower developmental thresholds of the immature stages were estimated by a linear model and ranged from 4.63 degrees C (pupal stage) to 7.69 degrees C (egg stage). The developmental thresholds estimated by a nonlinear model were slightly higher than those estimated by the linear model. Adult longevity and fecundity were reduced at mean fluctuating temperatures 17.5 and 32.5 degrees C, but tended to be independent of the pattern of temperature change at moderate temperatures. The maximum reproductive performance, 1130 eggs per female, was observed at mean 25 degrees C. The intrinsic rates of increase were positive, meaning that H. armigera could be expected to persist or increase in number between mean 17.5 and 32.5 degrees C, with the maximum value at mean 27.5 degrees C. H. armigera survives, develops and reproduces within a wide range of fluctuating temperatures, while it completes the above functions with different levels of success at different mean temperatures of diurnal variation. Comparison of our results with similar data from the literature involving constant conditions is discussed. This information will provide a better understanding of H. armigera phenology and population dynamics under natural conditions and is essential to understanding the ecological and evolutionary consequences of climate change on this important species.</t>
  </si>
  <si>
    <t>10.1017/S0007485314000595</t>
  </si>
  <si>
    <t>Mironidis, GK; Savopoulou-Soultani, M</t>
  </si>
  <si>
    <t>Effects of constant and changing temperature conditions on diapause induction in Helicoverpa armigera (Lepidoptera: Noctuidae)</t>
  </si>
  <si>
    <t>The effects of photoperiod and temperature on the induction and termination of facultative pupal diapause in Helicoverpa armigera (Lepidoptera: Noctuidae) were investigated under laboratory conditions. Exposing H. armigera larvae to both constant and fluctuating temperature regimes with a mean of 25 degrees C and 20 degrees C resulted in a type-III photoperiodic response curve of a short-long day insect. The long-day critical daylengths for diapause induction were ten hours and 12 hours at the constant temperatures of 25 degrees C and 20 degrees C, respectively. Higher incidences of diapause and higher values both for the longer and the shorter critical photoperiods for diapause induction were observed at fluctuating regimes compared with the corresponding constant ones. At alternating temperatures, the incidence of diapause ranged from 4.2% to 33.3% and was determined by the temperature amplitude of the thermoperiod and by the interaction of cryophase or thermophase with the photoperiod. Helicoverpa armigera larvae seem to respond to photoperiodic stimuli at temperatures &gt;15 degrees C and &lt;30 degrees C; all insects entered diapause at a constant temperature of 15 degrees C, whereas none did so at a constant temperature of 30 degrees C under all the photoperiodic regimes examined. Although chilling was not a prerequisite for diapause termination, exposure of diapausing pupae to chilling conditions significantly accelerated diapause development and the time of adult emergence. Therefore, temperature may be the primary factor controlling the termination of diapause in H. armigera.</t>
  </si>
  <si>
    <t>10.1017/S0007485311000484</t>
  </si>
  <si>
    <t>Misra, M; Rani, S; Singh, S; Kumar, V</t>
  </si>
  <si>
    <t>Regulation of seasonality in the migratory male blackheaded bunting (Emberiza melanocephala)</t>
  </si>
  <si>
    <t>The present study was carried out on a Palearctic-Indian migratory species, the blackheaded bunting (Emberiza melanocephala), to understand the importance of photoperiodism and circannual rhythms in determining seasonality in changes in body mass and testis size in birds. An initial experiment determined the effects of duration and intensity of light on photoperiodic induction. The birds were exposed to different photoperiods (hours of light: hours of darkness; 11.5L: 12.5D, 12L:12D, 12.5L:11.5D and 13L:11D) at the same (similar to450 lux) light intensity, and to 13L: 11D at different light intensities (50-, 100-, 400-, 800- and 1000-lux). The induction and subsequent regression of photoperiodic responses were dependent upon duration and intensity of the light period until these reached threshold. A second experiment investigated if an endogenous seasonal rhythm underlies photoperiodism in buntings. Birds maintained since February on a 8L:16D photoperiod (a non-inductive short day length invariably used to ensure photosensitivity in photoperiodic species) were subjected periodically to 16L:8D (a long day length), one group every month from mid-March to mid-August. The magnitude of long day response in body mass and testes decreased as the duration of the short days progressed, but testicular response was restored in birds that were exposed to long days in July and August. The birds exposed simultaneously to short, long, and natural day lengths for 32 weeks underwent an induction-regression cycle under long days and natural day lengths, but not under short days in which a decrease in body mass occurred after about 20 weeks. The last experiment examined the importance of latitudinal migration on photoperiodism, by comparing the response to long days of three groups which included birds from populations those were held in the outdoor aviary for 1 or 2 years at 27degreesN and those immediately arrived from their breeding grounds (similar to40degreesN). There was no difference in the photoperiodic induction among the three groups, indicating that neither experience to changing photoperiods during a migratory journey, nor to long photoperiods at breeding grounds, were critical for a subsequent response (initiation-termination-reinitiation) cycle. Taken together, these findings suggest that (1) the blackheaded bunting has its own endogenous timing program, which is regulated by the photoperiod, and (2) the photoperiodic programs of bunting are flexible enough to accommodate variations in the amplitude of environmental cycles. Thus, it appears that photoperiodism has evolved independently of the evolution of migration in this species.</t>
  </si>
  <si>
    <t>10.1051/rnd:2004039</t>
  </si>
  <si>
    <t>Miyazaki, Y; Numata, H</t>
  </si>
  <si>
    <t>Responsiveness to photoperiodic changes in the circannual rhythm of the varied carpet beetle, Anthrenus verbasci</t>
  </si>
  <si>
    <t>The circannual pupation rhythm of Anthrenus verbasci is entrained to an environmental cycle by changes in photoperiod. Exposure of larvae reared under short-day conditions to 4 weeks of long days can induce phase-dependent phase shifts. In the present study, we examined the range of photoperiodic changes effective for phase shifts at 20A degrees C. For larvae under light/dark (LD) 12:12 conditions, 4-week exposure to LD 14:10 caused a clear phase delay, as great an extent as that brought about by exposure to LD 15:9 and LD 16:8. In contrast, the delay brought about by exposure to LD 13:9 was slight. For larvae under LD 10:14, exposure to LD 14:10 and LD 16:8 for 4 weeks induced a phase delay, but exposure to LD 12:12 did not. These results indicate that a clear phase delay is induced when the photoperiodic change exceeds a critical value in the photophase between 13 and 14 h, regardless of the amplitude of the change. Although phase advances were smaller than phase delays, they depended on the amplitude of photoperiodic changes rather than the absolute photophase duration in contrast to the case of the phase delay.</t>
  </si>
  <si>
    <t>10.1007/s00359-008-0401-8</t>
  </si>
  <si>
    <t>Mizuno, T; Kitayama, M; Takayama, C; Yamashino, T</t>
  </si>
  <si>
    <t>Insight into a Physiological Role for the EC Night-Time Repressor in the Arabidopsis Circadian Clock</t>
  </si>
  <si>
    <t>PLANT AND CELL PHYSIOLOGY</t>
  </si>
  <si>
    <t>Life cycle adaptation to seasonal variation in photoperiod and temperature is a major determinant of ecological success of widespread domestication of Arabidopsis thaliana. The circadian clock plays a role in the underlying mechanism for adaptation. Nevertheless, the mechanism by which the circadian clock tracks seasonal changes in photoperiod and temperature is a longstanding subject of research in the field. We previously showed that a set of the target genes (i.GI, LNK1. PRR9 and PRR7) of the Evening Complex (EC) consisting of LUX-ELF3-ELF4 is synergistically induced in response to both warm-night and night-light signals. Here, we further show that the responses occur within a wide range of growth-compatible temperatures (16-28A degrees C) in response to a small change in temperature (Delta 4A degrees C). A dim light pulse (&lt; 1 A mu mol m(-2) s(-1)) causes the enhanced effect on the transcription of EC targets. The night-light pulse antagonizes against a positive effect of the cool-night signal on the EC activity. The mechanism of double-checking external temperature and light signals through the EC nighttime repressor might enable plants to ignore (or tolerate) daily fluctuation of ambient temperature within a short time interval in their natural habitats. Taken together, the EC night-time repressor might play a physiological role in tracking seasonal variation in photoperiod and temperature by conservatively double-checking both the light and temperature conditions. Another EC target output gene PIF4 regulating plant morphologies is also regulated by both the temperature and light stimuli during the night. Hence, the EC night-time repressor is also implicated in a physiological output of the PIF4-mediated regulation of morphologies in response to seasonal variation in photoperiod and ambient temperature.</t>
  </si>
  <si>
    <t>10.1093/pcp/pcv094</t>
  </si>
  <si>
    <t>Molenaar, FJ; Breeman, AM</t>
  </si>
  <si>
    <t>Latitudinal trends in the growth and reproductive seasonality of Delesseria sanguinea, Membranoptera alata, and Phycodrys rubens (Rhodophyta)</t>
  </si>
  <si>
    <t>The seasonality of Delesseria sanguinea, Membranoptera alata, and Phycodrys rubens (Rhodophyta) was studied at Helgoland (North Sea, Germany) and Roscoff (Brittany, France). Plants were collected at bimonthly intervals, and growth and reproduction were monitored. Growth of blades was observed mainly in spring, although small blades were found on plants of M. alata and P. rubens all year round. In summer, plants started to degenerate and in autumn they became fertile. The reproductive season of D. sanguinea lasted from October to February/April at both locations, whereas reproductive plants of M. alata and P. rubens were found until April at Helgoland and until June and August, respectively, in Roscoff. Lower winter temperatures at Helgoland than at Roscoff may have caused these differences in the duration of the reproductive season. Using published data, the seasonal patterns at Helgoland and Roscoff were compared to those found at other locations (e.g. Barents Sea; Maine, USA; Isle of Man, UK) and local temperature/daylength conditions. Blade growth was synchronized across all populations and occurred in spring when temperatures were usually still suboptimal for growth. Maximum reproduction was generally found in the colder half of the year but started earlier in autumn in the Barents Sea. Adaptive strategies in the seasonal control of growth and reproduction are discussed. Adequate timing of the history events (e.g. appearance of juveniles in spring) appears more important than maximal growth and reproduction of adults during the season with the most favorable temperatures.</t>
  </si>
  <si>
    <t>10.1111/j.0022-3646.1997.00330.x</t>
  </si>
  <si>
    <t>Molik, E; Blasiak, M; Misztal, T; Romanowicz, K; Zieba-Przybylska, DA</t>
  </si>
  <si>
    <t>Effect of orexin-A on prolactin secretion in lambs born under different photoperiod conditions - in vitro study</t>
  </si>
  <si>
    <t>CZECH JOURNAL OF ANIMAL SCIENCE</t>
  </si>
  <si>
    <t>The role of orexin-A in the regulation of prolactin secretion in lambs born in different photoperiods was determined. The experiment was conducted with 30 female lambs. Pituitary glands were collected from 40-day-old lambs in three different seasons (n = 10 per each season) and photoperiods (light (L) hours to darkness (D) hours): long (May - L 14 : D 10), intermediate (August - L 13 : D 11), and short (December - L 10 : D 14). At 40 days of age, the lambs were decapitated, and their pituitaries were dissected and cut in half along the longitudinal fissure so that each half contained both glandular and nervous parts. The in vitro incubation of the glands was performed for 3 h in Parker's medium at 37 degrees C. In each season, the control pituitary glands (K1, K2, K3) were incubated in Parker's medium, while the experimental pituitary glands (Ox1, Ox2, Ox3) were incubated in medium containing 1000 ng/ml of exogenous orexin. The administration of orexin-A during the long photoperiod (May) caused a significant (P &lt;= 0.01) increase in prolactin secretion during the first hour of incubation (Ox1: 47.56 +/- 8.4 ng/ml vs K1: 36.08 +/- 7.8 ng/ml). During the intermediate photoperiod (August), a significantly (P &lt;= 0.01) higher concentration of prolactin was observed in the first hour of incubation in the Ox2 group than in the control group (K2). During the first hour of incubation in December, the prolactin concentrations were significantly (P &lt;= 0.01) higher in the Ox3 group than in the K3 group. Orexin-A increased prolactin secretion from pituitary explants collected from lambs born under all investigated time-points. The study results indicate that orexin-A is a stimulatory factor of prolactin secretion in sheep.</t>
  </si>
  <si>
    <t>10.17221/7909-CJAS</t>
  </si>
  <si>
    <t>Molmann, JA; Junttila, O; Johnsen, O; Olsen, JE</t>
  </si>
  <si>
    <t>Effects of red, far-red and blue light in maintaining growth in latitudinal populations of Norway spruce (Picea abies)</t>
  </si>
  <si>
    <t>Seedlings of trees with a free growth pattern cease growth when night-lengths become shorter than a critical value, and this critical night-length (CNL) decreases with increasing latitude of origin. In northern populations, the light quality also appears to play an important role and a clinal variation in requirement for far-red (FR) light has been documented. In this study we dissected the light quality requirements for maintaining growth in different latitudinal populations of Norway spruce (Picea abies (L.) H. Karst.) using light emitting diodes for red (R), FR and blue (B) light, as 12 h day extension to provide 24 h photoperiod. At equal spectral photon flux, FR light was more effective than R light in maintaining growth, and the requirement of both R and FR increased with northern latitude of origin. One-to-one mixtures of R and FR light were more effective in maintaining growth than either FR or R light alone, indicating a possible interaction between R and FR light maintaining growth. Using the blue light as day extension could not prevent growth cessation in any of the populations, but delayed the bud set slightly in all populations. Our results suggest that phytochrome(s) are the primary photoreceptors in high irradiance responses maintaining growth in Norway spruce seedlings.</t>
  </si>
  <si>
    <t>10.1111/j.1365-3040.2005.01408.x</t>
  </si>
  <si>
    <t>Molmann, JAB; Hagen, SF; Bengtsson, GB; Johansen, TJ</t>
  </si>
  <si>
    <t>Influence of high latitude light conditions on sensory quality and contents of health and sensory-related compounds in swede roots (Brassica napus L. ssp rapifera Metzg.)</t>
  </si>
  <si>
    <t>BACKGROUNDVegetable growers in Arctic areas must increasingly rely on market strategies based on regional origin and product quality. Swede roots (rutabaga) were grown in a phytotron to investigate the effect of high latitude light conditions on sensory quality and some health and sensory-related compounds. Experimental treatments included modifications of 24 h natural day length (69 degrees 39' N) by moving plants at daily intervals to dark chambers with either no light, fluorescent growth light and/or low intensity photoperiod extension. RESULTSShortening the photosynthetic light period to 12 h produced smaller roots than 15.7 h and 18 h, with highest scores for bitter and sulfur taste, and lowest scores for sweetness, acidic taste and fibrousness. The photoperiod in combination with the photosynthetic light period also had an influence on glucosinolate (GLS) contents, with lowest concentrations in 24 h natural light and highest in 12 h natural light. Concentrations of vitamin C, glucose, fructose and sucrose were not significantly influenced by any of the treatments. CONCLUSIONHigh latitude light conditions, with long photosynthetic light periods and 24 h photoperiod, can enhance sweet/less bitter taste and reduce GLS contents in swede roots, compared to growth under short day conditions. This influence of light conditions on eating quality may benefit marketing of regional products from high latitudes. (c) 2017 Society of Chemical Industry</t>
  </si>
  <si>
    <t>10.1002/jsfa.8562</t>
  </si>
  <si>
    <t>Molmann, JAB; Steindal, ALH; Bengtsson, GB; Seljasen, R; Lea, P; Skaret, J; Johansen, TJ</t>
  </si>
  <si>
    <t>Effects of temperature and photoperiod on sensory quality and contents of glucosinolates, flavonols and vitamin C in broccoli florets</t>
  </si>
  <si>
    <t>FOOD CHEMISTRY</t>
  </si>
  <si>
    <t>Broccoli is grown around the world at a wide range of photoperiods and temperatures, which may influence both sensory quality and phytochemical contents. Florets produced in phytotron and at two semi-field sites (70 degrees N and 58 degrees N) were examined for effects of contrasting temperatures and photoperiods on sensory quality and contents of glucosinolates, flavonols and vitamin C. Growth conditions associated with high northern latitudes of low temperature and long photoperiods, produced bigger floral buds, and florets with sweeter taste and less colour hue than more southern conditions. The contents of vitamin C did not vary, while the response of individual glucosinolates varied with temperature and day length, and contents of quercetin and kaempferol were lower in phytotron than under semi-field conditions. Thus, our results show that contrasting temperatures and photoperiods influence the sensory quality of broccoli florets, while contents of different bioactive phytochemicals are not influenced in a unidirectional pattern. (C) 2014 Elsevier Ltd. All rights reserved.</t>
  </si>
  <si>
    <t>10.1016/j.foodchem.2014.09.015</t>
  </si>
  <si>
    <t>Monecke, S; Wollnik, F</t>
  </si>
  <si>
    <t>European hamsters (Cricetus cricetus) show a transient phase of insensitivity to long photoperiods after gonadal regression</t>
  </si>
  <si>
    <t>Annual rhythms of body weight and reproduction in the European hamster (Cricetus cricetus) are the result of an interaction between seasonal changes in day length (photoperiod) and seasonal changes in the responsiveness of animals to these pho-toperiods. The present study demonstrates that under natural conditions European hamsters are not able to perceive long pho-toperiods (i.e., a 16L:8D cycle) before mid-November. This is an important difference to other hamster species, in which re-growth of the gonads can be stimulated by exposure to long photoperiods at any stage of gonadal regression. The experiments also demonstrate the existence of an annual phase of sensitivity to long photoperiods that starts around mid-November and extends until March/April. During this phase of sensitivity, exposure to a long photoperiod (16L:8D) induced gonadal re-growth within 3 wk. Additional experiments with an accelerated photoperiodic lighting regimen indicated that a photoperiod of approximately 13 h is necessary to stimulate gonadal regrowth. Under natural light conditions in Stuttgart (48.46degreesN), a photoperiod of 13 h is reached by the beginning of April, which fits well with the finding that the majority of animals kept under a natural light:dark cycle had well-developed gonads by the end of April. Nevertheless, these animals showed a rather variable timing of gonadal regrowth, ranging from early January to late April. This is most likely the result of two processes: first, an endogenous mechanism (photorefractoriness) that induces gonadal recrudescence without any photoperiodic information while the animals are still in their hibernation burrows, and second, a direct stimulatory effect of long photoperiods.</t>
  </si>
  <si>
    <t>10.1095/biolreprod.103.023002</t>
  </si>
  <si>
    <t>MONFORT, SL; BROWN, JL; BUSH, M; WOOD, TC; WEMMER, C; VARGAS, A; WILLIAMSON, LR; MONTALI, RJ; WILDT, DE</t>
  </si>
  <si>
    <t>CIRCANNUAL INTERRELATIONSHIPS AMONG REPRODUCTIVE HORMONES, GROSS MORPHOMETRY, BEHAVIOR, EJACULATE CHARACTERISTICS AND TESTICULAR HISTOLOGY IN ELDS DEER STAGS (CERVUS-ELDI-THAMIN)</t>
  </si>
  <si>
    <t>Blood samples, morphometric measurements and behavioural data were collected weekly for 52 weeks from six adult Eld's deer stags exposed to natural fluctuations in photoperiod (38-degrees-N latitude). Mean (+/- SEM) serum LH concentrations reached peak values in the autumn (October), three months before FSH and testosterone concentrations reached peak values in early winter (January). Prolactin concentrations were inversely related (r = -0.733, P &lt; 0.001) to LH and directly related to daylength, and maximal concentrations were observed during mid-summer (July) and minimal concentrations during early winter (January). The temporal pattern of circulating inhibin was positively correlated with FSH (r = 0.88, P &lt; 0.001), but lagged behind the seasonal FSH increase by 1-3 weeks. Antler length, body weight and chest girth were maximal during pre-rut (December-January). Maximal scrotal circumference and combined testes volume were observed in mid-winter (February), whereas peak neck girth and behavioural aggression occurred 1-3 months later (March-May). On the basis of quarterly electroejaculation results, motile spermatozoa were produced in all seasons. However, the greatest number of motile spermatozoa per ejaculate was observed during the winter and spring, whereas the highest incidence of sperm pleiomorphisms (&gt; 80%) was detected in the autumn. Histological assessments of the regressed testis (July) revealed fewer germ cells undergoing spermatogenesis and an increased incidence of degenerating and abnormal cell types. In summary, Eld's deer exhibit a circannual hypothalamic-pituitary-gonadal cycle with onset of pituitary activation occurring during the autumn and winter, whereas gonadal activity peaks during the winter and spring as daylengths are increasing. Marked circannual variations in circulating prolactin suggest that Eld's deer may use photoperiodic cues to modulate seasonal fertility; however, the existence of an endogenous seasonal rhythm operating independently of photoperiod cannot be excluded.</t>
  </si>
  <si>
    <t>Montesino-San Martin, M; Olesen, JE; Porter, JR</t>
  </si>
  <si>
    <t>A genotype, environment and management (GxExM) analysis of adaptation in winter wheat to climate change in Denmark</t>
  </si>
  <si>
    <t>Wheat yields in Europe have shown stagnating trends during the last two decades, partly attributed to climate change. Such developments challenge the needs for increased production, in particular at higher latitudes, to meet increasing global demands and expected productivity reductions at lower latitudes. Climate change projections from three General Circulation Models or GCMs (UKMO-HadGEM1, INM-GM3.0 and CSIRO-Mk3.1) for the A1FI SIZES emission scenario for 2000 to 2100 were downscaled at a northern latitude location (Foulum, Denmark) using LARS-WG5.3. The scenarios accounted for changes in temperature, precipitation and atmospheric CO2 concentration. In addition, three temperature-variability scenarios were included assuming different levels of decreased temperature variability in winter and increased in summer. Crop yield was simulated for the different climate change scenarios by a calibrated version of AFRCWHEAT2 to model several combinations of genotypes (varying in crop growth, development and tolerance to water and nitrogen scarcity) and management (sowing dates and nitrogen fertilization rate). The simulations showed a slight improvement of grain yields (0.3-1.2 Mg ha(-1)) in the medium-term (2030-2050), but not enough to cope with expected increases in demand for food and feed. Optimum management added up to 1.8 Mg ha(-1). Genetic modifications regarding winter wheat crop development exhibit the greatest sensitivity to climate and larger potential for improvement (+3.8 Mg ha(-1)). The results consistently points towards need for cultivars with a longer reproductive phases (2.9-7.5% per 1 degrees C) and lower photoperiod sensitivities. Due to the positive synergies between several genotypic characteristics, multiple-target breeding programmes would be necessary, possibly assisted by model-based assessments of optimal phenotypic characteristics. (C) 2013 Elsevier B.V. All rights reserved.</t>
  </si>
  <si>
    <t>10.1016/j.agrformet.2013.11.009</t>
  </si>
  <si>
    <t>Moore, IT; Bentley, GE; Wotus, C; Wingfield, JC</t>
  </si>
  <si>
    <t>Photoperiod-independent changes in immunoreactive brain gonadotropin-releasing hormone (GnRH) in a free-living, tropical bird</t>
  </si>
  <si>
    <t>BRAIN BEHAVIOR AND EVOLUTION</t>
  </si>
  <si>
    <t>Timing of seasonal reproduction in high latitude vertebrates is generally regulated by photoperiodic cues. Increasing day length in the spring is associated with changes in the brain that are responsible for mediating reproductive activities. A primary example of this is the increased content of gonadotropin-releasing hormone (GnRH) in the preoptic area of the hypothalamus in birds as they enter the spring breeding season. Increased GnRH activity stimulates the release of luteinizing hormone and follicle-stimulating hormone from the anterior pituitary. These gonadotropins induce growth of the gonads and release of sex steroids which act on the brain to mediate reproductive behaviors. By contrast, seasonal breeding in the tropics can occur in the absence of significant changes in photoperiod. To our knowledge, no studies have investigated whether seasonal breeding in free-living tropical vertebrates is associated with seasonal changes in the GnRH system. We studied two populations of rufous-collared sparrows (Zonotrichia capensis) at the equator, separated by only 25 km, but with asynchronous reproductive phenologies associated with local climate and independent of photoperiodic cues. We collected brains and measured GnRH immunoreactivity (GnRH-ir) during each population's breeding and non-breeding periods. Breeding males had larger, but not more, GnRH-ir cells than non-breeding birds. The plasticity of the GnRH system was associated with local climate, such that the two populations exhibited asynchronous changes in GnRH-ir despite experiencing identical photoperiod conditions. Our results demonstrate that tropical birds can exhibit neural changes similar to those exhibited in higher latitude birds. However, these tropical populations appear to be using supplementary cues (e.g., rainfall, temperature, food availability) in a similar way to higher latitude species using an initial predictive cue (photoperiod). These results raise questions about the evolution of reliance upon photoperiodism and the strength of reproductive responses to other environmental cues in congeners from higher latitudes. The ability to respond to a multitude of environmental cues might be part of the ancestral condition, and the subsequent obligate photoperiodism in high-latitude congeners could reflect a loss of flexibility in response to environmental signals.</t>
  </si>
  <si>
    <t>10.1159/000093059</t>
  </si>
  <si>
    <t>Moore, IT; Bonier, F; Wingfield, JC</t>
  </si>
  <si>
    <t>Reproductive asynchrony and population divergence between two tropical bird populations</t>
  </si>
  <si>
    <t>High-latitude vertebrates generally breed seasonally and synchronously as the primary environmental cue used to time seasonal processes is photoperiod. Investigations of tropical vertebrates have also documented seasonal reproduction, but it is unclear how synchronous reproduction is, both within and between populations. In this study, we investigated whether seasonal reproduction in a tropical species is synchronous between two populations in close proximity and, if not, whether asynchrony is correlated with genetic and cultural differentiation. We describe two equatorial populations of rufous-collared sparrows (Zonotrichia capensis), at the same latitude and separated by 25 km, that each breed seasonally but out of phase with each other. This asynchronous reproductive phenology is associated with local weather patterns and is independent of photoperiod. At a finer scale, reproductive timing is more highly synchronized within monogamous pairs than within the population as a whole. Associated with the difference in reproductive phenologies, we document that males in each population sing different song dialects. Using microsatellite DNA analysis, we found limited gene flow and significant genetic differentiation between the two populations. From these results we hypothesize that Cultural and genetic differentiation between populations, which can be greater in tropical populations than temperate ones, can be associated with locally adapted reproductive phenologies.</t>
  </si>
  <si>
    <t>10.1093/beheco/ari049</t>
  </si>
  <si>
    <t>Moore, IT; Wingfield, JC; Brenowitz, EA</t>
  </si>
  <si>
    <t>Plasticity of the avian song control system in response to localized environmental cues in an equatorial songbird</t>
  </si>
  <si>
    <t>A striking feature of the vertebrate brain is its plasticity. In high-latitude vertebrates, seasonal plasticity of the brain is driven by ubiquitous photoperiod cues and therefore is highly predictable and synchronous across extensive geographic ranges. A pronounced example of seasonal brain plasticity occurs in the nuclei that regulate song behavior in songbirds. These nuclei are larger in breeding than in nonbreeding birds. In the tropics, photoperiod varies little annually, and other environmental cues important for breeding can show considerable local geographic variability. We investigated whether localized patterns of seasonal breeding in tropical birds are associated with brain plasticity. We studied two populations of rufous-collared sparrows ( Zonotrichia capensis) that breed, only 25 km apart, on the equator but out of phase with each other. We measured gonadal activity and the size of song nuclei ( high vocal center, robust nucleus of the arcopallium, and area X) during each population's breeding and nonbreeding periods. Breeding males had larger song nuclei and greater gonadal activity than did nonbreeding birds. This plasticity was associated with local environmental cues, such that the two populations exhibit asynchronous changes in brain structure. These results demonstrate the sensitivity of the brain and its ability to use a variety of environmental cues to coordinate seasonal plasticity and reproduction.</t>
  </si>
  <si>
    <t>10.1523/JNEUROSCI.3475-04.2004</t>
  </si>
  <si>
    <t>Morales, JU; Nieto, CAR; Avila, HRV; Manjarres, EVA</t>
  </si>
  <si>
    <t>Resumption of ovarian activity is modified by non-photoperiodic environmental cues in Criollo goats in tropical latitudes</t>
  </si>
  <si>
    <t>The reproductive activity of female goats under tropical latitude is modulated by photoperiod; however other non-photoperiodic cues may play a role in this modulation. We assessed the relationships among circulating concentrations of progesterone and environmental cues (photoperiod, atmospheric pressure, precipitation, absolute humidity, maximum environmental and soil temperatures, and wind speed). For two consecutive years, environmental data were collected every 10 min, while 8 female goats, separated from bucks, were individually fed a maintenance diet and were kept under natural conditions of photoperiod and climate (22 degrees N). Female goats were weighed and body mass index (BMI) determined every week and were bled bi-weekly to monitor circulating patterns of progesterone. Environmental data was not similar in both years (P&lt;0.001). Live weight rose from 37.4 +/- 1.3 kg (mean +/- SEM) to 53.7 +/- 2.2 kg, and BMI from 8.3 +/- 0.3 to 12.2 +/- 0.4 over the course of the experiment. The mean date when resumption of ovarian activity occurred differed between years (17 October vs. 27 September; P &lt; 0.001) and it was negatively associated with live weight and BMI (P &lt; 0.01). We observed that resumption of ovarian activity occurred when the ambient temperature averaged below 26 degrees C. The concentration of progesterone was positively associated with live weight and BMI (P &lt; 0.05), absolute humidity and atmospheric pressure (P &lt; 0.001); but it was negatively associated with photoperiod, precipitation, and also maximum environmental and soil temperatures (P&lt;0.001). The concentration of progesterone was not associated with wind speed (P &gt; 0.05). In conclusion, criollo goats from the semi-arid region of central-northern Mexico exhibited a clearly defined reproductive seasonality. This reproductive seasonality is not only modulated by photoperiod but also by non-photoperiodic environmental cues which may play an important role on this modulation. Temperature above 28 degrees C affects productivity by causing a decrease of the concentration of progesterone resulting in anoestrus. An understanding of the interactions between climatic variables and the seasonal reproductive activity in goats, may lead environmental manipulations that aid to their reproductive management. (C) 2016 Elsevier B.V. All rights reserved.</t>
  </si>
  <si>
    <t>10.1016/j.smallrumres.2016.02.016</t>
  </si>
  <si>
    <t>Morgan-Kiss, RM; Lizotte, MP; Kong, W; Priscu, JC</t>
  </si>
  <si>
    <t>Photoadaptation to the polar night by phytoplankton in a permanently ice-covered Antarctic lake</t>
  </si>
  <si>
    <t>Photosynthetic microorganisms are a primary source of new organic carbon production in polar ecosystems. Despite their importance, relatively little is known about how they adapt to the bimodal solar cycles that exist at high latitudes. To understand how phytoplankton adapt to the extreme seasonal change in photoperiod, we transplanted cultures of a well-studied laboratory model for photosynthetic cold adaptation, Chlamydomonas raudensis UWO241, back to the water column of Lake Bonney (McMurdo Dry Valleys, Antarctica) at the depth from which it was originally cultured. The organism was suspended at this depth in dialysis tubing to allow the microalga to respond to the in situ light, temperature and dissolved ions. We then integrated in situ biological and chemical measurements with environmental molecular analyses and compared the responses of transplanted C. raudensis cultures with the natural phytoplankton community over the 6-week transition from Antarctic summer (24-h daylight) to polar night (24-h darkness). As solar radiation declined, natural communities exhibited a cessation of inorganic carbon fixation which was accompanied by a downregulation of expression of genes encoding for essential carbon fixation and photochemistry proteins. Transplanted C. raudensis cultures matched natural community trends in the regulation of photochemistry and carbon fixation gene expression, and shifted photochemical function to a shade adapted state in response to the polar night transition. We present a conceptual model for seasonal shifts in microbial community energy and carbon acquisition which integrates past cultivation-based studies in this model photopsychrophile with a body of recent work on adaptation of natural populations to polar night.</t>
  </si>
  <si>
    <t>10.1002/lno.10107</t>
  </si>
  <si>
    <t>Morley, NJ; Adam, ME; Lewis, JW</t>
  </si>
  <si>
    <t>The effects of host size and temperature on the emergence of Echinoparyphium recurvatum cercariae from Lymnaea peregra under natural light conditions</t>
  </si>
  <si>
    <t>JOURNAL OF HELMINTHOLOGY</t>
  </si>
  <si>
    <t>The production of cercariae from their snail host is a fundamental component of transmission success in trematodes. The emergence of Echinoparyphium recurvatum (Trematoda: Echinostomatidae) cercariae from Lymnaea peregra was studied under natural sunlight conditions, using naturally infected snails of different sizes (10-17 mm) within a temperature range of 10-29 degrees C. There was a single photoperiodic circadian cycle of emergence with one peak, which correlated with the maximum diffuse sunlight irradiation. At 21 degrees C the daily number of emerging cercariae increased with increasing host snail size, but variations in cercarial emergence did occur between both individual snails and different days. There was only limited evidence of cyclic emergence patterns over a 3-week period, probably due to extensive snail mortality, particularly those in the larger size classes. Very few cercariae emerged in all snail size classes at the lowest temperature studied (10 degrees C), but at increasingly higher temperatures elevated numbers of cercariae emerged, reaching an optimum between 17 and 25 degrees C. Above this range emergence was reduced. At all temperatures more cercariae emerged from larger snails. Analysis of emergence using the Q(10) value, a measure of physiological processes over temperature ranges, showed that between 10 and 21 degrees C (approximate to 15 degrees C) Q(10) values exceeded 100 for all snail size classes, indicating a substantially greater emergence than would be expected for normal physiological rates. From 14 to 25 degrees C (approximate to 20 degrees C) cercarial emergence in most snail size classes showed little change in Q(10), although in the smallest size class emergence was still substantially greater than the typical Q(10) increase expected over this temperature range. At the highest range of 21-29 degrees C (approximate to 25 degrees C), Q(10) was much reduced. The importance of these results for cercarial emergence under global climate change is discussed.</t>
  </si>
  <si>
    <t>10.1017/S0022149X09990666</t>
  </si>
  <si>
    <t>Mortensen, LM</t>
  </si>
  <si>
    <t>Growth responses of seedlings of six Betula pubescens Ehrh. provenances to six ozone exposure regimes</t>
  </si>
  <si>
    <t>Seedlings of six provenances of Betula pubescens Ehrh. from different latitudes (59-70 degrees N) were grown under six ozone exposure regimes by combining different concentrations and daily exposure periods. The different treatments at increasing O-3 exposure over 40 nmol mol-(1) (AOT40 given in parentheses) were: 19 nmol mol(-1)/24 h day(-1) (0.1 mu mol mol(-1)-h), 42 nmol mol(-1)/12 h day(-1) (2.5 mu mol mol(-1)-h), 44 nmol mol(-1)/24 h day(-1) (7.1 mu mol mol(-1)-h), 76 nmol mol(-1)/6 h day(-1) (9.4 mu mol mol(-1)-h), 75 nmol mol(-1)/12 h day(-1) (17.8 mu mol mol(-1)) and 116 nmol mol(-1)/6 h day(-1) (19.8 mu mol mol(-1)) for 40 days at a 24 h day(-1) photoperiod in growth chambers placed in a greenhouse. The effect of increasing the O-3 exposure from 19 nmol mol(-1)/24 h (0.1 mu mol mol(-1)-h AOT40) to 42 nmol mol(-1)/12 h (2.5 mu mol mol(-1)-h AOT40) was a decrease in root but not shoot dry weight. A further increase in the exposure to 44 nmol mol(-1)/24 h (7.1 mu mol mol(-1)-h AOT40) also decreased the shoot dry weight. An increase in the O-3 concentration to 75 (9.4-17.8 mu mol mol(-1)-h AOT40) and 116 nmol mol(-1) (19.8 mu mol mol(-1)-h AOT40) further decreased shoot and root dry weights. A moderate O-3 exposure (42 nmol mol(-1)/12 h = 2.5 mu mol mol(-1)-h AOT40) increased the plant height and leaf size, while a further increase in O-3 concentration and exposure time decreased both of these variables. The birch provenances generally had a similar response to the O-3 treatments. The accumulated O-3 exposure over the 0, 10, 20, 30, 40 and 50 nmol mol(-1) concentrations (AOT0, AOT10, AOT20, AOT30, AOT40 and AOT50, respectively) was calculated for all O-3 treatments. The shoot and root dry weights were correlated best with AOT40 and AOT30, and were estimated to decrease by 10% at an AOT40 of 7.0 and 5.5 mu mol mol(-1)-h, respectively. The development of O-3 injury (yellow stipples/chlorosis) was most marked when correlated with AOT40.</t>
  </si>
  <si>
    <t>10.1080/02827589809382976</t>
  </si>
  <si>
    <t>Moscovici, L</t>
  </si>
  <si>
    <t>Bright light therapy for seasonal affective disorder in Israel (latitude 32.6 degrees N): a single case placebo-controlled study</t>
  </si>
  <si>
    <t>ACTA PSYCHIATRICA SCANDINAVICA</t>
  </si>
  <si>
    <t>Introduction: We describe a patient diagnosed as having seasonal affective disorder (SAD, winter depression), an unlikely condition in Israel (latitude 32.6 degrees N), a country with relatively minor daylight photoperiodic changes between seasons. Method: Case report. Results: A 46-year-old woman with a clinical picture of depression (Diagnostic and Statistical Manual of Mental Disorders diagnostic criteria for 'major depression with seasonal pattern') reacted positively to 3 weeks of daily bright light therapy of 10 000 lux/wide spectrum. She was asked to wear dark sunglasses during placebo sessions to accommodate an A-B-C single-case-design. The intervention resulted in an improvement of 74-80% in the Hamilton anxiety and depression scales (clinician-rated) and the Beck depression inventory, similar to results obtained in high latitude regions. The depression and anxiety levels returned close to baseline levels following 1 week of the placebo intervention. Conclusion: Seasonal affective disorder is apparently not limited to certain latitudes. The effect of light therapy was short-lived after discontinuation of the treatment, with rapid relapse occurring in the placebo phase.</t>
  </si>
  <si>
    <t>10.1111/j.1600-0447.2006.00844.x</t>
  </si>
  <si>
    <t>Mourtzinis, S; Conley, SP</t>
  </si>
  <si>
    <t>Delineating Soybean Maturity Groups across the United States</t>
  </si>
  <si>
    <t>Photoperiod and in-season temperature are the primary factors that dictate the region where a soybean [Glycine max (L.) Merr.] variety is adapted. The first study that defined hypothetical maturity groups (MGs) zones across the US was 45 yr ago, and the most recent used data up to 2003. Although, photoperiod remains constant, climatic conditions, management practices, and soybean genetics have changed during the past decades. Therefore, the objective of this study was to re-delineate soybean MGs across the US using recent genetics. Soybean MG specific yield data from variety trials conducted in 2005-2015 were aggregated from 312 locations across the United States. Seven MG zones were identified starting from MG = 0 in North Dakota to MG = 6 in southern Georgia and South Carolina. The width of MG = 4 and 5 zones cover the largest geographic region extending from north of latitude 28 degrees N to 39 degrees N. Additionally, in contrast to previous studies, the MG zones were defined by a downward deflection of the MG lines moving from East to West rather than convex parallel lines. Due to the strong effect of planting date on MG selection, a multi-location-year experiment should be conducted across the United States using multiple MGs evaluated in several planting dates. Such study could provide further insight on location-specific optimum MG. Overall results, update current knowledge by providing valuable information for decision making and regional modeling. This work highlights the need to continuously monitor and adjust the MG zones due to the constantly changing climate, management, and genetics.</t>
  </si>
  <si>
    <t>10.2134/agronj2016.10.0581</t>
  </si>
  <si>
    <t>Moyers, BT; Kane, NC</t>
  </si>
  <si>
    <t>The genetics of adaptation to novel environments: selection on germination timing in Arabidopsis thaliana</t>
  </si>
  <si>
    <t>When studying selection during adaptation to novel environments, researchers have often paid little attention to an organism's earliest developmental stages. Despite this lack of attention, early life history traits may be under strong selection during colonization, as the expression of adaptive phenotypes at later points is contingent upon early survival. Moreover, the timing of early developmental transitions can constrain the timing of later transitions, with potentially large effects on fitness. In this issue, Huang et al. (2010) underscore the importance of early life history traits in the adaptation of Arabidopsis thaliana to old-field sites in North America. Using a new population of mapped recombinant inbred lines, the authors examined germination timing and total lifetime fitness of A. thaliana while varying site latitude, dispersal season, and maternal photoperiod. Huang et al. (2010) discovered several Quantitative Trait Loci (QTL) with large effects on fitness that colocalized with QTL for field germination timing and seed dormancy-demonstrating that fitness is genetically associated with these early life history traits, and that these loci are likely under strong selection during adaptation to novel environments. In the epistatic interactions of some loci, recombinant genotypes outperformed parental genotypes, supporting the potentially adaptive role of recombination. This study provides elegant evidence that traits expressed early in an organism's development can play an important role during adaptive evolution.</t>
  </si>
  <si>
    <t>10.1111/j.1365-294X.2010.04558.x</t>
  </si>
  <si>
    <t>Muller, D; Hauer, J; Schottner, K; Fritzsche, P; Weinert, D</t>
  </si>
  <si>
    <t>Seasonal adaptation of dwarf hamsters (Genus Phodopus): differences between species and their geographic origin</t>
  </si>
  <si>
    <t>The genus Phodopus consists of three species-P. campbelli (Pc), P. sungorus (Ps), and P. roborovskii (Pr). They inhabit steppes, semi-deserts, and deserts in continental Asia with a climate changing from a moderate to a hard Continental one with extreme daily and seasonal variations. These different environmental challenges are likely to have consequences for hamsters' morphology, physiology, and behavior. Hamsters of all three species were investigated during the course of the year in the laboratory though using natural lighting and temperature conditions. Motor activity and body temperature were measured continuously, and body mass, testes size, and fur coloration every 1-2 weeks. With regard to the pattern of activity, nearly twice as many Pc as Ps hamsters (25 vs. 14 %) failed to respond to changes of photoperiod, whereas all Pr hamsters did. Body mass and testes size were high in summer and low in winter, with the biggest relative change in Ps and the lowest in Pr hamsters. Changes of fur coloration were found in Ps hamsters only. All responding animals (that is excluding Pr), exhibited regular torpor bouts during the short winter days. In autumn, seasonal changes started considerably earlier in Ps hamsters. To investigate the putative causes of these different time courses, a further experiment was performed, to identify the critical photoperiod. Hamsters were kept for 10 weeks under different photoperiods, changing from 16 to 8 h light per day. Motor activity was recorded continuously, to identify responding and non-responding animals. Body mass was measured at the beginning and the end of the experiment, testes mass only at the end. The critical photoperiod was found to be similar in all three species. Though in a further experiment, Pc and Pr hamsters showed a delayed response, whereas the changes in Ps hamsters started immediately following transfer to short-day conditions. The results show that interspecific differences in seasonal adaptation exist, even between the closely related Ps and Pc hamsters, possibly due to different conditions in their natural habitat. Also, the impact of environmental factors like climatic conditions and food resources may differ between species.</t>
  </si>
  <si>
    <t>10.1007/s00360-015-0926-4</t>
  </si>
  <si>
    <t>MUONA, O; LUMME, J</t>
  </si>
  <si>
    <t>GEOGRAPHICAL VARIATION IN THE REPRODUCTIVE-CYCLE AND PHOTOPERIODIC DIAPAUSE OF DROSOPHILA-PHALERATA AND DROSOPHILA-TRANSVERSA (DROSOPHILIDAE, DIPTERA)</t>
  </si>
  <si>
    <t>10.1111/j.1558-5646.1981.tb04868.x</t>
  </si>
  <si>
    <t>Mura, MC; Luridiana, S; Bodano, S; Daga, C; Cosso, G; Diaz, ML; Bini, PP; Carcangiu, V</t>
  </si>
  <si>
    <t>Influence of melatonin receptor 1A gene polymorphisms on seasonal reproduction in Sarda ewes with different body condition scores and ages</t>
  </si>
  <si>
    <t>In several species, circadian changes in melatonin concentrations play a key role in the photoperiodic control of seasonality. In sheep, two silent mutations in the melatonin receptor 1A gene (MTNR1A) at positions 606 and 612 of the exon II are associated with seasonal reproduction. However, in some sheep breeds, no relationships have been found between MTNR1A polymorphisms and reproductive seasonality. This lack of relationship could be due to effects of breed, body condition, age, and/or environmental conditions. Thus, the present study was conducted with the Sarda sheep breed with the aim of documenting the effect of MTNR1A gene polymorphisms on reproductive resumption and to evaluate whether such this effect was modified by differences in body condition score (BCS) and age. Six hundred three- to six-year-old multiparous ewes with BCSs between 2.5 and 3.5 were selected. Genomic DNA was extracted and subjected to PCR to amplify the ovine exon II of the MTNR1A gene. The amplicons were subjected to digestion with the restriction enzymes RsaI and MnII to detect the T606C and A612G polymorphisms, respectively. Ewes carrying the GIG, G/A, C/C, and C/T genotypes exhibited higher fertility rates (P &lt; 0.05) and fewer numbers of days between the introduction of rams and parturition (P &lt; 0.05) than did the A/A and TIT genotypes. The data revealed that the MTNR1A gene polymorphisms influenced spring reproductive resumption in the Sarda sheep breed. Moreover, the data also indicated that, over the limited ranges evaluated in this study, BCS and age had no significant influence on reproductive activity.</t>
  </si>
  <si>
    <t>10.1016/j.anireprosci.2014.07.022</t>
  </si>
  <si>
    <t>Murakami, M; Tago, Y; Yamashino, T; Mizuno, T</t>
  </si>
  <si>
    <t>Comparative overviews of clock-associated genes of Arabidopsis thaliana and Oryza sativa</t>
  </si>
  <si>
    <t>In higher plants, circadian rhythms are highly relevant to a wide range of biological processes. To such circadian rhythms, the clock (oscillator) is central, and recent intensive studies on the model higher plant Arabidopsis thaliana have begun to shed light on the molecular mechanisms underlying the functions of the central clock. Such representative clock-associated genes of A. thaliana are the homologous CCA1 and LHY genes, and five PRR genes that belong to a small family of pseudo-response regulators including TOC1. Others are GI, ZTL, ELF3, ELF4, LUX/PCL1, etc. In this context, a simple question arose as to whether or not the molecular picture of the model Arabidopsis clock is conserved in other higher plants. Here we made an effort to answer the question with special reference to Oryza sativa, providing experimental evidence that this model monocot also has a set of highly conserved clock-associated genes, such as those designated as OsCCA1, OsPRR-series including OsTOC1/OsPRR1, OsZTLs, OsPCL1 as well as OsGI. These results will provide us with insight into the general roles of plant circadian clocks, such as those for the photoperiodic control of flowering time that has a strong impact on the reproduction and yield in many higher plants.</t>
  </si>
  <si>
    <t>10.1093/pcp/pcl043</t>
  </si>
  <si>
    <t>Murray, GW; Hay, DA</t>
  </si>
  <si>
    <t>Seasonal affective disorder in Australia: is photoperiod critical?</t>
  </si>
  <si>
    <t>AUSTRALIAN AND NEW ZEALAND JOURNAL OF PSYCHIATRY</t>
  </si>
  <si>
    <t>Objectives: Seasonal affective disorder (SAD) is a variant of recurrent depression in which episodes are linked to a particular season, typically winter. SAD is understood as the extreme end of a continuum of seasonality in the general population. Photoperiod (the timing and duration of daylight) has been assumed to be aetiologically critical. The present research used a survey design to investigate the assumed centrality of photoperiod for SAD/seasonality in Australia, Two hypotheses were tested: that self-reported seasonality does not increase further from the equator and that seasonality does not stand alone from non-seasonal neurotic complaints. Method: The sampling frame used was adult females on the Australian Twin Registry roll. A sample of 526 women residing across the latitudes of Australia responded to a survey based around the Seasonal Pattern Assessment Questionnaire (SPAQ). The SPAQ asks respondents to retrospectively report on season-related changes in mood and behaviour. The survey also contained three questionnaire measures of neurotic symptoms of anxiety and depression: the General Health Questionnaire (GHQ), the Community Epidemiological Survey for Depression (CES-D) and the State-Trait Anxiety Inventory-Trait (STAI-T). Results: Self-reported seasonality did not correlate with latitude (r=0.01, NS). On the other hand, a substantial relationship was found between seasonality and each of the measures of non-seasonal complaints: GHQ (r=0.35, p&lt;0.001); CES-D (r=0.35, p&lt;0.001); and STAI-T (r=0.30, p&lt;0.001). Conclusions: Within the limitations of a design based on retrospective self-report, the findings of the present study suggest that the diathesis for SAD/seasonality may not be photoperiod-specific. At least in Australia, there is provisional support for the proposal that human seasonality may have a broader psychological component. The findings are discussed in terms of established research into normal mood, trait personality and non-seasonal depression.</t>
  </si>
  <si>
    <t>10.3109/00048679709073832</t>
  </si>
  <si>
    <t>Musolin, DL</t>
  </si>
  <si>
    <t>Surviving winter: diapause syndrome in the southern green stink bug Nezara viridula in the laboratory, in the field, and under climate change conditions</t>
  </si>
  <si>
    <t>The southern green stink bug Nezara viridula (L.) (Heteroptera: Pentatomidae) has long attracted attention not only as a serious pest of numerous agricultural crops, but also as a species expanding its range in many parts of the world. Nezara viridula has also been widely used as a model in different experimental studies. The present review focuses on reproductive (i.e. adult) winter diapause, which is the pivotal element of the species' seasonal cycle. Results from numerous field experiments and observations, as well as laboratory ecophysiological investigations conducted during the few last decades, are analyzed and interpreted. Experimental findings are used to describe in detail the dynamics of physiological changes during overwintering. Reproductive diapause in N. viridula is controlled in both sexes by photoperiodic conditions. The induction of diapause is associated with a reversible change of body colour from green or yellow to russet (or brown). The proper timing of adult emergence and the induction of diapause, as well as the size of adults, is vitally important for successful overwintering. Nezara viridula has been shown to respond strongly to the current trend in climate change by shifting the limit of its northern range, particularly in central Japan. Analysis of historic climate data suggests that the environmental conditions during the last few decades have become more favourable for the overwintering survival of N. viridula in many locations in central Japan. This has likely promoted the northward spread of the species. The relationships between reproductive diapause, reversible body colour change, overwintering success and the recent range expansion are analyzed. Perspectives of the range dynamics of the species are discussed in light of further predicted climate change.</t>
  </si>
  <si>
    <t>10.1111/j.1365-3032.2012.00846.x</t>
  </si>
  <si>
    <t>Insects in a warmer world: ecological, physiological and life-history responses of true bugs (Heteroptera) to climate change</t>
  </si>
  <si>
    <t>Focusing on the southern green stink bug, Nezara viridula (Pentatomidae), in central Japan the effects of climate change on true bugs (Insecta: Heteroptera) are reviewed. In the early 1960s, the northern edge of the species's distribution was in Wakayama Prefecture (34.1 degrees N) and distribution was limited by the +5 degrees C coldest month (January) mean temperature isothermal line. By 2000, N. viridula was recorded 70 km further north (in Osaka, 34.7 degrees N). Historical climate data were used to reveal possible causes of the northward range expansion. The increase of mean and lowest winter month temperatures by 1-2 degrees C in Osaka from the 1950s to the 1990s improved potential overwintering conditions for N. viridula. This promoted northward range expansion of the species. In Osaka, adult diapause in N. viridula is induced after mid-September, much later than in other local seed-feeding heteropterans. This late diapause induction results in late-season ineffective reproduction: some females start oviposition in autumn when the progeny have no chance of attaining adulthood and surviving winter. Both reproductive adults and the progeny die. A period from mid-September to early November represents a phenological mismatch: diapause is not yet induced in all adults, but it is already too late to start reproduction. Females that do not start reproduction but enter diapause in September have reduced postdiapause reproductive performance: they live for a shorter period, have a shorter period of oviposition and produce fewer eggs in smaller egg masses compared with females that emerge and enter diapause later in autumn. To some extent, N. viridula remains maladapted to Osaka environmental conditions. Ecological perspectives on establishment in recently colonized areas are discussed. A review of available data suggests that terrestrial and aquatic Heteroptera species respond to climate change by shifting their distribution ranges, changing abundance, phenology, voltinism, physiology, behaviour, and community structure. Expected responses of Heteroptera to further climate warming are discussed under scenarios of slight (&lt; 2 degrees C) and substantial (&gt; 2 degrees C) temperature increase.</t>
  </si>
  <si>
    <t>10.1111/j.1365-2486.2007.01395.x</t>
  </si>
  <si>
    <t>Musolin, DL; Fujisaki, K; Numata, H</t>
  </si>
  <si>
    <t>Photoperiodic control of diapause termination, colour change and postdiapause reproduction in the southern green stink bug, Nezara viridula</t>
  </si>
  <si>
    <t>The effects of day length on adult diapause development, associated with diapause body colour change as well as postdiapause reproduction are studied in Nezara viridula from Japan. Facultative diapause spontaneously terminates under three constant short-day and near-critical photoperiods at 25 degrees C without low temperature treatment. The period required for body colour change from russet to green and the precopulation and preoviposition periods differ significantly between the photoperiodic treatments, being shortest under LD 13 : 11 h, intermediate under LD 12 : 12 h and longest under LD 10 : 14 h. Photoperiodic conditions do not affect postdiapause reproductive performance: the total egg production, duration of the period of oviposition and other reproductive indices do not differ significantly between the photoperiodic conditions. The total egg production depends on the duration of the period of oviposition but not on how long females remained russet during diapause. It is concluded that diapause in N. viridula does not require low temperature for its successful completion and diapause duration affects winter survival but not postdiapause reproductive performance or longevity. Such independence of the postdiapause reproductive performance from the duration of diapause may have contributed to the continuous worldwide range expansion of this species into temperate zone.</t>
  </si>
  <si>
    <t>10.1111/j.1365-3032.2006.00542.x</t>
  </si>
  <si>
    <t>Musolin, DL; Ito, K</t>
  </si>
  <si>
    <t>Photoperiodic and temperature control of nymphal development and induction of reproductive diapause in two predatory Orius bugs: interspecific and geographic differences</t>
  </si>
  <si>
    <t>The effects of day-length and temperature on pre-adult growth and induction of reproductive diapause are studied in Orius sauteri and Orius minutus (Heteroptera: Anthocoridae) from northern (43.0 degrees N, 141.4 degrees E) and central (36.1 degrees N, 140.1 degrees E) Japan. In the north, at 20 degrees C, pre-adult growth is slower under an LD 14 : 10 h photoperiod than under shorter or longer photophases. At 24 and 28 degrees C, the longer photophases result in shorter pre-adult periods. Acceleration of nymphal growth by short days in autumn appears to be adaptive. In the central region, this response is less pronounced, suggesting that timing of adult emergence is less critical than in the north. Day length also influences the thermal requirements for pre-adult development. The slope of the regression line representing temperature dependence of pre-adult development is significantly smaller and the lower development threshold (LDT) is significantly lower under an LD 12 : 12 h photoperiod than under long-day conditions. The weaker dependence of nymphal growth on temperature and the lower LDT in autumn might be adaptive. In the north, increased temperature shifts the critical day length of diapause induction and suppresses the photoperiodic response in O. sauteri but not in O. minutus. Further south, the incidence of diapause in both species is low even under short-day conditions but the same interspecific difference is observed (i.e. increase of temperature affects the response in O. sauteri but not in O. minutus). This suggests seasonally earlier diapause induction with weaker temperature dependence in O. minutus than in O. sauteri.</t>
  </si>
  <si>
    <t>10.1111/j.1365-3032.2008.00628.x</t>
  </si>
  <si>
    <t>Musolin, DL; Numata, H</t>
  </si>
  <si>
    <t>Timing of diapause induction and its life-history consequences in Nezara viridula: is it costly to expand the distribution range?</t>
  </si>
  <si>
    <t>1. From the early 1960s to 2000 Nezara viridula (Heteroptera: Pentatomidae) expanded its range northwards in Japan and reached Osaka following climate warming recorded in the region. 2. The timing of diapause induction and its effect on life-history traits were studied under quasi-natural conditions in Osaka. Egg masses were placed outdoors in six series in July-November 1999. Developmental events were monitored until September 2000. 3. Adult diapause was induced in September-October in agreement with the photoperiodic response obtained under laboratory conditions. Induction of diapause in early October ensured the highest winter survival. Nymphs that hatched after late September died by December-April showing that the species cannot survive winter in the nymphal stage. 4. Life-history traits varied between the early (non-diapause reproduction) and late (post-diapause reproduction) series. Thus, non-diapause females produced significantly fewer egg masses than did females that reproduced only after diapause. The timing of diapause induction strongly affected overwintering success and post-diapause performance: females that became adults and entered diapause in October lived longer, had a longer period of oviposition, and produced more eggs in larger egg masses than females that attained adulthood and entered diapause in September. 5. Females from the early series reproduced until late November, although progeny from the late September eggs were destined to die during the winter. Pre-winter reproduction of adults that emerged in mid-September or later was a result of the imperfect timing of diapause induction. It is an ineffective allocation of resources and may be considered the ecological cost of range expansion. 6. To establish in the region, N. viridula will probably evolve a lengthening of the critical photoperiod of the diapause induction response. This will allow the species to enter diapause earlier and, thus, avoid maladaptive late-autumn reproduction but, perhaps, increase the cost of diapause because of a possible adverse impact of pre-winter high temperature conditions on overwintering.</t>
  </si>
  <si>
    <t>10.1111/j.1365-2311.2003.00559.x</t>
  </si>
  <si>
    <t>Photoperiodic and temperature control of diapause induction and colour change in the southern green stink bug Nezara viridula</t>
  </si>
  <si>
    <t>The effect of photoperiod and temperature on the duration of the nymphal period, diapause induction and colour change in adults of Nezara viridula (L.) (Heteroptera: Pentatomidae) from Japan was studied in the laboratory. At 20 degreesC, the developmental period for nymphs was significantly shorter under LD 10 : 14 h (short day) and LD 16 : 8 h (long day) than under intermediate photoperiods, whereas at 25 degreesC it was slightly shorter under intermediate than short- and long-day conditions. It is assumed that photoperiod-mediated acceleration of nymphal growth takes place in autumn when day-length is short and it is unlikely that nymphal development is affected by day-length under summer long-day and hot conditions. Nezara viridula has an adult diapause controlled by a long-day photoperiodic response. At 20 degreesC and 25 degreesC in both sexes, photoperiodic responses were similar and had thresholds close to 12.5 h, thus suggesting that the response is thermostable within this range of temperatures and day-length plays a leading role in diapause induction. Precopulation and preoviposition periods were significantly longer under near-critical regimes than under long-day ones. Short-day and near-critical photoperiods induced a gradual change of adult colour from green to brown/russet. The rate of colour change was significantly higher under LD 10 : 14 h than under LD 13 : 11 h, suggesting that the colour change is strongly associated with diapause induction. The incidences of diapause or dark colour did not vary among genetically determined colour morphs, indicating that these morphs have a similar tendency to enter diapause and change colour in response to short-day conditions.</t>
  </si>
  <si>
    <t>10.1046/j.1365-3032.2003.00307.x</t>
  </si>
  <si>
    <t>Musolin, DL; Numata, H; Saulich, AH</t>
  </si>
  <si>
    <t>Timing of diapause induction outside the natural distribution range of a species: an outdoor experiment with the bean bug Riptortus clavatus</t>
  </si>
  <si>
    <t>The phytophagous bug Riptortus clavatus (Thunberg) (Heteroptera: Alydidae) produces two or three generations per year in Central Japan and overwinters in the adult stage. In bugs from the Kyoto population (35 degrees 00' N, 135 degrees 45' E), we studied (1) the effects of day-length on the nymphal and preoviposition periods under constant photoperiod at 20.5 degreesC, and (2) photoperiodic induction of adult diapause at 20.5 degreesC and under a combination of constant photoperiod and natural daily rhythm of temperature in the forest-steppe zone of Russia (50 degrees 38' N, 35 degrees 58' E). Then, we examined (3) the timing of diapause induction under quasi-natural conditions in the same region, far outside the species' natural geographical range. At 20.5 degreesC, the nymphal period in both males and females was significantly longer under regimes with shorter photophases than under those with longer photophases. The preoviposition period in females was significantly longer under the near-critical long-day regime L14:D10 than under typical long-day regimes (L15:D9, L16:D8, and L17:D7). The critical day-length for diapause induction was shorter under conditions of natural daily rhythm of temperature than those reported at constant 20, 25, and 30 degreesC. Under quasi-natural conditions in the forest-steppe zone, R. clavatus entered diapause in September, much later than the local populations of true bugs studied to date. This experiment showed that R. clavatus was maladapted to new environmental conditions: diapause was induced too late with the result that all or most nymphs hatched in late August or early September will die.</t>
  </si>
  <si>
    <t>10.1046/j.1570-7458.2001.00866.x</t>
  </si>
  <si>
    <t>Musolin, DL; Tougou, D; Fujisaki, K</t>
  </si>
  <si>
    <t>Photoperiodic response in the subtropical and warm-temperate zone populations of the southern green stink bug Nezara viridula: why does it not fit the common latitudinal trend?</t>
  </si>
  <si>
    <t>The photoperiodic response of diapause induction is studied in females of five subtropical and warm-temperate zone populations of Nezara viridula (L.) (Heteroptera: Pentatomidae) in Japan (26.4-34.7 degrees N; 127.4-135.7 degrees E). Laboratory tests at 25 degrees C demonstrate that both warm-temperate and subtropical populations have pronounced photoperiodic responses of adult diapause induction. Under short-day conditions (LD 10 : 14 h), 73-100% of females enter diapause, whereas, under long-day conditions (LD 15 : 9 h), 87-100% of females are nondiapause and reproduce. When the critical photoperiod for diapause induction is plotted against the latitude of origin of each population, the data points do not show the expected tendency of increasing critical photoperiod northwards but, instead, vary between 12 h 15 min and 13 h 30 min. It is suggested that adults from different populations of such a highly migratory species move often among subtropical islands (by themselves or being assisted by typhoons), thus constantly destabilizing the photoperiodic responses. Although important for general synchronization of seasonal development in the tropics and subtropics, winter diapause might not be so critical for survival in mild winters in these zones. Such circumstances might make the selective pressure over the photoperiodic response less severe in the tropics and subtropics than in the temperate zone. It is suggested that the current climate warming might contribute to this situation as well by promoting polewards migrations and lessening the selective pressure of overwintering conditions.</t>
  </si>
  <si>
    <t>10.1111/j.1365-3032.2011.00797.x</t>
  </si>
  <si>
    <t>Musolin, DL; Tsytsulina, K; Ito, K</t>
  </si>
  <si>
    <t>Photoperiodic and temperature control of reproductive diapause induction in the predatory bug Orius strigicollis (Heteroptera : Anthocoridae) and its implications for biological control</t>
  </si>
  <si>
    <t>The effect of day-length and temperature on the duration of the egg to adult period and reproductive diapause in Orius strigicollis (Poppius) (Heteroptera: Anthocoridae) from central Japan (36degreesN; 140degreesE) was studied in the laboratory. At 20 degreesC, the egg to adult period tended to increase with lengthening of photoperiod from short day [10:14 (L:D) h] to long day [14:10 (L:D) h], but slightly decreased with further lengthening of photoperiod, whereas at 24 degreesC, an opposite trend was recorded. At 28 degreesC, the developmental period was much shorter and there were no obvious trends. It is assumed that photoperiod-mediated acceleration of nymphal growth takes place in autumn when ambient temperature and natural day-length are decreasing, thus promoting earlier emergence of adults prior to the deterioration of environmental conditions. The species showed a long-day photoperiodic response of reproductive diapause induction: at 20 and 24 degreesC, 83-100% females entered diapause under short-day conditions [10:14 (L:D), 11:13 (L:D), and 12:12 (L:D) h], whereas 82-91% of females were reproductive under long-day conditions [14:10 (L:D), 15:9 (L:D), and 16:8 (L:D) h]. The critical day-length was close to 13h at 20 degreesC and to 12.5h at 24 degreesC. Diapause induction was strongly suppressed at 28 degreesC: its incidence did not exceed 50% even at 10: 14 (L:D) h. It is estimated that O. strigieollis produces four or five generations in central Japan. The seasonal cycle and tendency to enter diapause are compared with other Orius species and other geographical populations of O. strigicollis. Implications of diapause-related traits for biological control are discussed. (C) 2004 Elsevier Inc. All rights reserved.</t>
  </si>
  <si>
    <t>10.1016/j.biocontrol.2004.04.001</t>
  </si>
  <si>
    <t>Myking, T</t>
  </si>
  <si>
    <t>Winter dormancy release and budburst in Betula pendula Roth and B-pubescens Ehrh. ecotypes</t>
  </si>
  <si>
    <t>PHYTON-ANNALES REI BOTANICAE</t>
  </si>
  <si>
    <t>Winter dormancy reduces or inhibits totally the growth ability of buds. Dormancy release and budburst in Scandinavian Betula pendula Roth. and B. pubescens Ehrh. ecotypes were studied in controlled environments. There was a gradual decline in the heat-sum requirement for budburst with increasing chilling time. Two main dines in time of dormancy release appeared in ecotypes of different geographic origin, a latitudinal dine and a coastal-inland dine in which the duration of dormancy increased southwards and towards the coast. In addition, dormancy was later alleviated in high-altitude than in lowland B. pubescens ecotypes. In late autumn, after 44 chilling days, time to budburst at 15 degrees C was less in plants chilled at 0 degrees C than in plants chilled at 10 degrees C, indicating that 0 degrees C was most effective for dormancy release. In January, after 105 chilling days, however, dormancy release was completed, and budburst was earliest in plants chilled at 10 degrees C. At this stage there were no detectable differences in effectiveness between fluctuating and corresponding constant temperatures (6 to 21 degrees C) in promoting growth and budburst in B. pubescens. Long photoperiods significantly reduced time to budburst in partly dormant buds, but had no effect when dormancy was fully released.</t>
  </si>
  <si>
    <t>MYKING, T; HEIDE, OM</t>
  </si>
  <si>
    <t>DORMANCY RELEASE AND CHILLING REQUIREMENT OF BUDS OF LATITUDINAL ECOTYPES OF BETULA-PENDULA AND B-PUBESCENS</t>
  </si>
  <si>
    <t>Bud burst and dormancy release of latitudinal ecotypes of Betula pendula Roth and B. pubescens Ehrh. from Denmark (approximate to 56 degrees N), mid-Norway (approximate to 64 degrees N) and northern Norway (approximate to 69 degrees N) were studied in controlled environments. Dormant seedlings were chilled at 0, 5 or 10 degrees C from October 4 onward and then, at monthly intervals from mid-November to February, batches of seedlings were held at 15 degrees C in an 8-h (SD) or 24-h (LD) photoperiod to permit flushing. A decline in days to bud burst occurred with increasing chilling time in all ecotypes. In November, after 44 chilling days, time to bud burst was least in plants chilled at 0 and 5 degrees C. The difference diminished with increasing chilling time, and in February, after 136 chilling days, bud burst was earliest in plants chilled at 10 degrees C. Long photoperiods during flushing significantly reduced thermal time after short chilling periods (44 and 74 days), but had no effect when the chilling requirement was fully met after 105 or more chilling days. No significant difference in these responses was found between the two species. In both species, chilling requirement decreased significantly with increasing latitude of origin. Bud burst was normal in seedlings overwintered at 12 degrees C, but was erratic and delayed in seedlings overwintered at 15 and especially at 21 degrees C, indicating that the critical overwintering temperature is between 12 and 15 degrees C. We conclude that there is little risk of a chilling deficit in birch under Scandinavian winter conditions even with a climatic warming of 7-8 degrees C. The likely effects of a climatic warming include earlier bud burst, a longer growing season and increased risk of spring frost injury, especially in high latitude ecotypes.</t>
  </si>
  <si>
    <t>10.1093/treephys/15.11.697</t>
  </si>
  <si>
    <t>Myking, T; Skroppa, T</t>
  </si>
  <si>
    <t>Variation in phenology and height increment of northern Ulmus glabra populations: Implications for conservation</t>
  </si>
  <si>
    <t>Variation in budburst, height increment and growth cessation within and among five Norwegian Ulmus glabra (Huds.) populations was recorded in an experimental trial during the fourth and fifth growing seasons. Budburst occurred first in inland populations and last in coastal populations, and latitude of origin was less important for timing of budburst than distance from the coast. Height increment and date of growth cessation were correlated to latitude, height increment decreased with increasing latitude of origin, whereas growth cessation occurred first in northern populations and later with increasing southern origin. Thus, the phenological traits vary in accordance with the climate from where the populations have been derived. There was a general large within-population variation in phenological traits. The results are discussed in relation to conservation of adaptive trait variation of the species.</t>
  </si>
  <si>
    <t>10.1080/02827580701672121</t>
  </si>
  <si>
    <t>Nagalingum, NS; Cantrill, DJ</t>
  </si>
  <si>
    <t>Early Cretaceous Gleicheniaceae and Matoniaceae (Gleicheniales) from Alexander Island, Antarctica</t>
  </si>
  <si>
    <t>REVIEW OF PALAEOBOTANY AND PALYNOLOGY</t>
  </si>
  <si>
    <t>The first Cretaceous representatives of Matoniaceae and Gleicheniaceae in the Antarctic are described from the Albian flora of Alexander Island. Two new species are recognized, one is assigned to Matonia, and another to the emended gleicheniaceous form-genus Gleicheniaceaephyllum. The taxonomy of fossil genera assigned to Gleicheniaceae is problematic, and as an alternative to the invalid genus Gleichenites, we propose that Microphyllopteris be utilised as a form-genus for species that have either an unknown branching pattern or pseudo-dichotomous branching without resting buds; Microphyllopteris is reserved for ferns that cannot be ascribed conclusively to Gleicheniaceae. Alternatively, Gleicheniaceaephyllum actum should be used for gleicheniaceous material that has a resting bud amongst two to four primary branches. Gleicheniaceaephyllum acutum sp. nov. is preserved as sterile and fertile fronds, pinnae and pinnules. The other new species, Matonia jeffersonii sp. nov., occurs as sterile and fertile pinnae and pinnules, and is aligned to Matoniaceae based on the presence of circular-oval sort with peltate indusia. The two taxa are inferred to have either a pedate or scrambling habit. These morphologies are relatively common at Alexander Island, compared to other high latitude fossil floras, and are interpreted as an adaptation to the high disturbance, polar conditions and unusual photoperiod experienced at Alexander Island during the Early Cretaceous. The theory that angiosperms caused the demise of ferns is discussed in relation to the Matoniaceae and Gleicheniaceae, and there does not appear to be association between angiosperm expansion and the decline of these two fern families. (c) 2005 Elsevier B.V. All rights reserved.</t>
  </si>
  <si>
    <t>10.1016/j.revpalbo.2005.11.001</t>
  </si>
  <si>
    <t>Nagano, H; Clark, LV; Zhao, H; Peng, JH; Yoo, JH; Heo, K; Yu, CY; Anzoua, KG; Matsuo, T; Sacks, EJ; Yamada, T</t>
  </si>
  <si>
    <t>Contrasting allelic distribution of CO/Hd1 homologues in Miscanthus sinensis from the East Asian mainland and the Japanese archipelago</t>
  </si>
  <si>
    <t>The genus Miscanthus is a perennial C-4 grass native to eastern Asia and is a promising candidate bioenergy crop for cool temperate areas. Flowering time is a crucial factor governing regional and seasonal adaptation; in addition, it is also a key target trait for extending the vegetative phase to improve biomass potential. Homologues of CONSTANS (CO)/Heading date 1(Hd1) were cloned from Miscanthus sinensis and named MsiHd1. Sequences of MsiHd1 homologues were compared among 24 wild M. sinensis accessions from Japan, 14 from China, and three from South Korea. Two to five MsiHd1 alleles in each accession were identified, suggesting that MsiHd1 consists of at least three loci in the Miscanthus genome. Verifying the open reading frame in MsiHd1, they were classified as putative functional alleles without mutations or non-functional alleles caused by indels. The Neighbor-Joining tree indicated that one of the multiple MsiHd1 loci is a pseudogene locus without any functional alleles. The pseudogene locus was named MsiHd1b, and the other loci were considered to be part of the MsiHd1a multi-locus family. Interestingly, in most Japanese accessions 50% or more of the MsiHd1a alleles were non-functional, whereas accessions from the East Asian mainland harboured only functional alleles. Five novel miniature inverted transposable elements (MITEs) (MsiMITE1-MsiMITE5) were observed in MsiHd1a/b. MsiMITE1, detected in exon 1 of MsiHd1a, was only observed in Japanese accessions and its revertant alleles derived from retransposition were predominantly in Chinese accessions. These differences in MsiHd1a show that the dependency on functional MsiHd1a alleles is different between accessions from the East Asian mainland and Japan.</t>
  </si>
  <si>
    <t>10.1093/jxb/erv292</t>
  </si>
  <si>
    <t>NAGY, TR; GOWER, BA; STETSON, MH</t>
  </si>
  <si>
    <t>ENDOCRINE CORRELATES OF SEASONAL BODY-MASS DYNAMICS IN THE COLLARED LEMMING (DICROSTONYX GROENLANDICUS)</t>
  </si>
  <si>
    <t>Many winter-active temperate rodent species show seasonal, photoperiod-mediated changes in body mass that correlate with changes in food availability, gaining mass when food is abundant. The collared lemming (Dicrostonyx groenlandicus), an arctic species, also undergoes a seasonal transition in body mass, but one that is temporally out of phase with that observed in species from lower latitudes; whereas temperate species increase in mass when exposed to relatively long day lengths, collared lemmings do so under long but decreasing day lengths. This adaptation may be in response to the timing of peak above-ground biomass in the arctic. Validation of this hypothesis requires a more thorough examination of both collared lemmings and other arctic species. In the collared lemming, photoperiod-mediated changes in body mass are correlated with changes in serum concentrations of prolactin, thyroid hormones, corticosterone, and growth hormone, and pineal concentrations of melatonin. These observations are compared to those obtained with temperate small mammals, and possible cause-and-effect relationships between body mass and hormonal parameters are discussed.</t>
  </si>
  <si>
    <t>NAIR, NG; PANT, K; CHANDOLASAKLANI, A</t>
  </si>
  <si>
    <t>ENVIRONMENTAL AND HORMONAL-CONTROL OF VERNAL MIGRATION IN REDHEADED BUNTING (EMBERIZA BRUNICEPS)</t>
  </si>
  <si>
    <t>This paper reviews the factors and mechanisms which result in the development of the metabolic state characteristic of migration with special reference to a palaeotropic migrant the redheaded bunting, Emberiza bruniceps. Changes in climatic conditions and food supply act as proximate triggers of migratory behaviour in partial migrants. Typical migrants like buntings use daylength as a cue but the exact mechanism of how photoperiodic information is translated in terms of migratory events is still not known. Almost entirely the photoperiodic effects have been explained on the basis of the involvement of hypothalamo/hypophyseal system. We feel mechanism(s) other than those acting through neuroendocrine system may be equally important. Furthermore the role of temperature has not been adequately explored so far. Our observations indicate the possibility that redheaded buntings might integrate the information received from photoperiod with environmental temperature (and other factors?) resulting in the development of migratory state. The physiological control of avian migration is much less understood. Majority of papers have centered around the 'gonadal hypothesis' of Rowan supporting or contradicting it without providing conclusive evidence. Pituitary prolactin has also been shown to be implicated although the mechanism of action is only speculative. Conclusive evidence for the involvement of thyroid hormones (thyroxine, T4; triiodothyronine, T3) in the physiological timing of migration has been produced attributing independent roles to T4 and T3. It is suggested that seasonal variation in peripheral conversion of T4 to T3 could serve as an effective strategy to render available the required thyroid hormones T4 and/or T3 during different phases of the year thus accounting for the metabolic switch over from T4-dependent moult to TS-dependent migratory fat deposition and zugunruhe and also ensuring preclusion of simultaneous occurrence of these mutually incompatible events. Considering that the number of environmental and physiological factors influence this mechanism and considering that thyroid hormone molecule has been put to a wide range of usage during the course of evolution the mechanism(s) of peripheral conversion of T4-T3 may assume great flexibility and have selective value-especially in migration which is known to have evolved several times in diverse avian families. The attractiveness of this hypothesis lies in the fact that it has potential to explain the both physiological development of the metabolic state of migration and at the same time the physiological timing of migration not only with respect to the cycle of environment but also with respect to other conflicting seasonal events (moult and reproduction).</t>
  </si>
  <si>
    <t>10.1007/BF02703181</t>
  </si>
  <si>
    <t>Nakamichi, N</t>
  </si>
  <si>
    <t>Adaptation to the Local Environment by Modifications of the Photoperiod Response in Crops</t>
  </si>
  <si>
    <t>Flowering plants produce a meristem at the shoot tip where specialized tissue generates shoot apical meristems at the appropriate time to differentiate into reproductive structures, pollinate and efficiently generate seeds. The complex set of molecular and phenological events culminating in development of a flowering meristem is referred to as 'flowering time'. Flowering time affects plant productivity because plants dedicate energy to produce flowers and seeds rather than vegetative tissue once the molecular decision to initiate flowering has been taken. Thus, initiation of flowering time is an important decision in plants, especially in annual plants including crops. Humans have introduced crops into latitudes and climate areas far from their origin or natural ecosystem, requiring in many cases modification of native flowering times. Recent molecular-genetic studies shed light on the genetic basis related to such introductions. In this review, recent progress regarding crop introductions and their genetic bases are summarized, as well as the potential of other agricultural plants to be introduced into different climatic zones.</t>
  </si>
  <si>
    <t>10.1093/pcp/pcu181</t>
  </si>
  <si>
    <t>Nakamura, K; Numata, H</t>
  </si>
  <si>
    <t>Environmental regulation of adult diapause of Graphosoma rubrolineatum (Westwood) (Heteroptera : Pentatomidae) in southern and northern populations of Japan</t>
  </si>
  <si>
    <t>dEffects of photoperiod and temperature on the induction of adult diapause were examined in Graphosoma rubrolineatum (Westwood) collected in Osaka (warm temperate region) and Hokkaido (subfrigid region), Japan. Many insects of the Osaka population entered diapause even under a long-day photoperiod at all temperatures used. Less than half of the insects showed a long-day photoperiodic response for the induction of diapause. In contrast, the higher the temperature, the greater the incidence of reproductive insects under a long-day photoperiod in the Hokkaido population. In Osaka where host plants of G. rubrolineatum produce seeds for only a limited period, an absence of suitable food is the primary factor which determines the timing of diapause induction. In contrast, temperature plays an important role in regulation of the life cycle of this species in Hokkaido.</t>
  </si>
  <si>
    <t>10.1303/aez.34.323</t>
  </si>
  <si>
    <t>Nakamura, K; Takashima, K</t>
  </si>
  <si>
    <t>Geographical variation in diapause development in eggs of Sympetrum frequens (Odonata: Libellulidae)</t>
  </si>
  <si>
    <t>Geographical differences causing variations in the egg period and the effects of environmental factors on diapause development were examined in Sympetum frequens (Selys), a univoltine species with an obligatory egg diapause for overwintering. Eggs were obtained from females collected from 11 localities in Japan and incubated under six different combinations of photoperiod and temperature. No clear geographical trends were found in the average egg period under any experimental treatment. Average hatch period (i.e., period from the date when 10 % of the eggs were hatched to the date when 90 % of the eggs were hatched) did not display any geographical trend at 25 and 20 degrees C. However, at 15 degrees C, a significant negative correlation was observed between the hatch period and the latitude of the collection site. Similarly, a significant correlation was also detected between the coefficient of variation in the egg period and the average annual temperature near the collection site, but only at 15 degrees C. Because each egg batch was divided into six groups which were then incubated under different experimental conditions, it was possible to discern that the rate of diapause development at 15 degrees C varies among eggs from southern populations. The large variations in the egg period in the southern populations at 15 degrees C were considered to be a risk-spreading strategy: a certain proportion of the eggs were able to maintain diapause until winter, even if the adults laid the eggs early in the season. These differences in the rate of diapause development within a population may be an adaptation to the unpredictable length of the summer-autumn period.</t>
  </si>
  <si>
    <t>10.1007/s13355-015-0332-0</t>
  </si>
  <si>
    <t>Nakao, S</t>
  </si>
  <si>
    <t>Geographical variation of photoperiodic wing form determination and genetic background of reproductive diapause in arrhenotokous populations of Thrips nigropilosus Uzel (Thysanoptera: Thripidae) in Japan</t>
  </si>
  <si>
    <t>To determine the level of inter-population variation in wing form and the induction of reproductive diapause as affected by photoperiod, females of five populations of arrhenotokous Thrips nigropilosus Uzel were reared under four different photoperiodic conditions at 18 degrees C. The experimental populations originated from Nakijin-son, Motobu-cho, and Uruma-shi in Okinawa Island, Amami-shi in Amami-Oshima Island, and Wakayama-shi on Honshu Island. In all five populations, only macropterae were observed when the photoperiod was 13 h light/11 h dark. Brachypterae were observed as the light period was reduced to 11.5 or 12 h in the Wakayama population, and to 10 or 11.5 h in the Nakijin, Motobu, and Uruma populations. Brachypterous females were observed in the Amami population only when the light period was 10 h. With the same photoperiod, only brachypterae were observed in the Wakayama and Uruma populations. Short-day conditions also induced reproductive diapause in the Wakayama population but not in the Amami and Okinawa Island populations. Under 10 h light/14 h dark, almost all hybrids obtained from crossing Wakayama with Amami populations entered reproductive diapause. Some populations in Okinawa Island may have been originated in northern localities.</t>
  </si>
  <si>
    <t>10.1007/s13355-010-0016-8</t>
  </si>
  <si>
    <t>Nanda, R; Bhargava, SC; Tomar, DPS; Rawson, HM</t>
  </si>
  <si>
    <t>Phenological development of Brassica campestris, B-juncea, B-napus and B-carinata grown in controlled environments and from 14 sowing dates in the field</t>
  </si>
  <si>
    <t>This paper describes two studies of phenological development in plants of four Brassica species, The controlled environment study at 27/17 degrees C and under low light showed that all species flowered earlier with increasing daylength and had greatest sensitivity between 12 and 14 h photoperiod though with no change in response at photoperiods shorter than 12 h. Virtually all the response to photoperiod occurred between plant emergence and visible flower buds. The field study, conducted at latitude 28.7 degrees N, considered the same lines of the same species over two years with seven planting dates in each year. All species completed their life cycles in less calendar time as planting date was delayed after October 13 with the time to maturity reducing on average by 0.62 day for every day's delay, There was no apparent response to photoperiod, but because photoperiod in the field during the period to the bud visible stage was always between 10.2 h and 11.3 h, this lack of response was in accord with the first study. The duration of the phase from plant emergence to the bud visible stage measured in thermal time was, however, progressively reduced as mean temperature declined from 24 to 12 degrees C. Depending on species, these reductions in thermal time ranged from 22 to 41 degrees Cd &gt; 0 degrees C for every 1 degrees C reduction in mean temperature. It is shown that the response was akin to a vernalisation response being also correlated with summations of the reciprocal of daily minimum temperature. At equivalent mean temperature, thermal time accumulation to budding was B. campestris &lt; = B. juncea &lt; B, napus &lt; B carinata; minimum observed accumulations between plant emergence and budding were approximately 200, 200, 350 and 600 degrees Cd &gt; 0 degrees C respectively. Durations of the developmental phases after budding were apparently determined solely by temperature, and so, within a species, required the same thermal time for completion regardless of planting date. The results are discussed in relation to the determination of phenological development by photoperiod, temperature, vernalisation, radiation and the impact of development on growth.</t>
  </si>
  <si>
    <t>10.1016/0378-4290(95)00090-9</t>
  </si>
  <si>
    <t>Naranjo, L; Talon, M; Domingo, C</t>
  </si>
  <si>
    <t>Diversity of floral regulatory genes of japonica rice cultivated at northern latitudes</t>
  </si>
  <si>
    <t>BMC GENOMICS</t>
  </si>
  <si>
    <t>Background: Rice is considered a short day plant. Originally from tropical regions rice has been progressively adapted to temperate climates and long day conditions in part by modulating its sensitivity to day length. Heading date 3a (Hd3a) and RICE FLOWERING LOCUS T 1 (RFT1) that code for florigens, are known as major regulatory genes of floral transition in rice. Both Hd3a and RFT1 are regulated by Early heading date 1 (Ehd1) and Days to heading on chromosome 2 (DTH2) while Heading date 1 (Hd1) also governs Hd3a expression. To investigate the mechanism of rice adaptation to temperate climates we have analyzed the natural variation of these five genes in a collection of japonica rice representing the genetic diversity of long day cultivated rice. Results: We have investigated polymorphisms of Hd3a, RFT1, Ehd1, Hd1 and DTH2 in a collection of 57 japonica varieties. Hd3a and RFT1 were highly conserved, displaying one major allele. Expression analysis suggested that RFT1 rather than Hd3a could be the pivotal gene controlling flowering under long day conditions. While few alleles were found in the Ehd1 promoter and DTH2 coding region, a high degree of variation in Hd1, including non-functional alleles, was observed. Correlation analysis between gene expression levels and flowering periods suggested the occurrence of other factors, additionally to Ehd1, affecting RFT1 regulation in long day adapted cultivars. Conclusions: During domestication, rice expansion was accompanied by changes in the regulatory mechanism of flowering. The existence of non-functional Hd1 alleles and the lack of correlation of their presence with flowering times in plants grown under long day conditions, indicate a minor role of this branch in this process and the existence of an alternative regulatory pathway in northern latitudes. Expression analysis data and a high degree of conservation of RFT1 suggested that this gene could be the main factor regulating flowering among japonica cultivars adapted to northern areas. In the absence of inhibition exerted by Hd1 through repression of Hd3a expression, the role of Ehd1 as a regulator of RFT1 and Hd3a appears to be reinforced. Data also indicated the occurrence of additional regulatory factors controlling flowering.</t>
  </si>
  <si>
    <t>10.1186/1471-2164-15-101</t>
  </si>
  <si>
    <t>Naurzbaev, MM; Hughes, MK; Vaganov, EA</t>
  </si>
  <si>
    <t>Tree-ring growth curves as sources of climatic information</t>
  </si>
  <si>
    <t>QUATERNARY RESEARCH</t>
  </si>
  <si>
    <t>Regional growth curves (RGCs) have been recently used to provide a new basis for removing nonclimatic trend from tree-ring data. Here we propose a different use for RGCs and explore their properties along two transects, one meridional and the other elevational. RGCs consisting of mean ring width plotted against cambial age were developed for larch samples from 34 sites along a meridional transect (55-72degreesN) in central Siberia, and for 24 sites on an elevational gradient (1120 and 2350 in a.s.l.) in Tuva and neighboring Mongolia at approximately 51degreesN. There are systematic gradients of the parameters of the RGCs, such as I-0-maximum tree-ring width near pith, and I-min, the asymptotic value of tree-ring width in old trees. They are smaller at higher latitude and elevation. Annual mean temperature and mean May-September temperature are highly correlated with latitude here, and hence RGC parameters are correlated with these climatic variables. Correlations with precipitation are more complex, and contradictory between meridional and elevational transects. The presence of a similar gradient in the elevational transect is consistent with temperature being the causal factor for both gradients, rather than, for example, latitude-dependent patterns of seasonal photoperiod change. Taking ring measurements from collections of relict and subfossil wood, the RGC-latitude and RGC-temperature relationships are used to estimate paleo-temperatures on centennial time scales. These estimates are consistent with earlier "traditional" dendroclimatic approaches, and with independent information on the northern extent of forest growth in the early mid-Holocene. It may be possible to use this same approach to make estimates of century-scale paleo-temperatures in other regions where abundant relict wood is present. (C) 2004 Univesity of Washington. All rights reserved.</t>
  </si>
  <si>
    <t>10.1016/j.yqres.2004.06.005</t>
  </si>
  <si>
    <t>Navara, KJ</t>
  </si>
  <si>
    <t>Humans at tropical latitudes produce more females</t>
  </si>
  <si>
    <t>BIOLOGY LETTERS</t>
  </si>
  <si>
    <t>Skews in the human sex ratio at birth have captivated scientists for over a century. The accepted average human natal sex ratio is slightly male biased, at 106 males per 100 females or 51.5 per cent males. Studies conducted on a localized scale show that sex ratios deviate from this average in response to a staggering number of social, economical and physiological variables. However, these patterns often prove inconsistent when expanded to other human populations, perhaps because the nature of the influences themselves exhibit substantial cultural variation. Here, data collected from 202 countries over a decade show that latitude is a primary factor influencing the ratio of males and females produced at birth; countries at tropical latitudes produced significantly fewer boys (51.1% males) annually than those at temperate and subarctic latitudes (51.3%). This pattern remained strong despite enormous continental variation in lifestyle and socio-economic status, suggesting that latitudinal variables may act as overarching cues on which sex ratio variation in humans is based.</t>
  </si>
  <si>
    <t>10.1098/rsbl.2009.0069</t>
  </si>
  <si>
    <t>Navarro, C; Abelenda, JA; Cruz-Oro, E; Cuellar, CA; Tamaki, S; Silva, J; Shimamoto, K; Prat, S</t>
  </si>
  <si>
    <t>Control of flowering and storage organ formation in potato by FLOWERING LOCUS T</t>
  </si>
  <si>
    <t>Seasonal fluctuations in day length regulate important aspects of plant development such as the flowering transition or, in potato (Solanum tuberosum), the formation of tubers. Day length is sensed by the leaves, which produce a mobile signal transported to the shoot apex or underground stems to induce a flowering transition or, respectively, a tuberization transition. Work in Arabidopsis, tomato and rice (Oryza sativa) identified the mobile FLOWERING LOCUS T (FT) protein as a main component of the long-range 'florigen', or flowering hormone, signal(1-3). Here we show that expression of the Hd3a gene, the FT orthologue in rice, induces strict short-day potato types(4) to tuberize in long days. Tuber induction is graft transmissible and the Hd3a-GFP protein is detected in the stolons of grafted plants, transport of the fusion protein thus correlating with tuber formation. We provide evidence showing that the potato floral and tuberization transitions are controlled by two different FT-like paralogues (StSP3D and StSP6A) that respond to independent environmental cues, and show that an autorelay mechanism involving CONSTANS modulates expression of the tuberization-control StSP6A gene.</t>
  </si>
  <si>
    <t>10.1038/nature10431</t>
  </si>
  <si>
    <t>NDUKUBA, PI; RAMACHANDRAN, AV</t>
  </si>
  <si>
    <t>EFFECT OF DIFFERENT PHOTOPERIODIC LENGTHS ON TAIL REGENERATION IN GEKKONID LIZARD HEMIDACTYLUS-FLAVIVIRIDIS</t>
  </si>
  <si>
    <t>INDIAN JOURNAL OF EXPERIMENTAL BIOLOGY</t>
  </si>
  <si>
    <t>The tail of H. flaviviridis was autotomized and the animals subjected to eight different photoperiodic regimes during tail regeneration. The regeneration process was significantly affected by the length of exposure to light and its intensity. Animals exposed to continuous light reached the blastemic stage 7 days before those exposed to continuous darkness. Lizards exposed to other photoperiods reached the blastemic stage at time periods ranging in between. Maximal difference in regenerative outgrowth due to either increased or decreased light exposure from the normal photoperiodic regimen of 12 hr of light and 12 hr of darkness (LD 12:12) was evidenced during the first 10-20 days. While 6 hr of illumination had no stimulatory effect, the opposite long-day photoperiod of 18 hr of light and 6 hr of darkness stimulated the regneration process.</t>
  </si>
  <si>
    <t>NEAL, BR</t>
  </si>
  <si>
    <t>THE ECOLOGY AND REPRODUCTION OF THE SHORT-SNOUTED ELEPHANT-SHREW, ELEPHANTULUS-BRACHYRHYNCHUS, IN ZIMBABWE WITH A REVIEW OF THE REPRODUCTIVE ECOLOGY OF THE GENUS ELEPHANTULUS</t>
  </si>
  <si>
    <t>MAMMAL REVIEW</t>
  </si>
  <si>
    <t>The reproductive ecology of Elephantulus brachyrhynchus was studied in an area of mixed woodland in the Sengwa Wildlife Research Area, Zimbabwe (18 degrees 10'S, 28 degrees 10'E). The year may be divided into three seasons: a cool dry season from mid-May to mid-August, a hot dry season from September to November, and a warm wet season from December to April. No seasonal changes were observed in body mass and male reproductive activity. Reproduction occurred throughout the year, but conceptions and litter size were significantly reduced during the cool season. The average litter size of 51 pregnancies was 1.6 (SD 0.49). Adult females had the capacity to produce five to six litters each year for a total annual production of 8.3 young per female. Information on the ecology and reproductive biology of other members of the genus was reviewed to determine latitudinal trends in various life-history parameters. The pregnancy rate and litter size are not influenced by rainfall and exhibit no seasonal variation close to the equator. At intermediate latitudes (15-20 degrees) both parameters are reduced during the cooler period of the year, and at higher latitudes breeding ceases during the period of declining photoperiod. Thus, most young are produced during the warm season when insects are likely to be most available. Litter size increases with latitude, particularly above 15 degrees. This increase does not totally compensate for the reduced period of breeding at higher latitudes and so the annual production of young per female is reduced at the northern and southern limits of the range of the genus. There is a particular need to study the general habits of species living at higher latitudes to assess how they adapt during the cold winter months.</t>
  </si>
  <si>
    <t>10.1111/j.1365-2907.1995.tb00438.x</t>
  </si>
  <si>
    <t>Neely, HL; Koenig, RT; Miles, CA; Koenig, TC; Karlsson, MG</t>
  </si>
  <si>
    <t>Diurnal Fluctuation in Tissue Nitrate Concentration of Field-grown Leafy Greens at Two Latitudes</t>
  </si>
  <si>
    <t>Tissue nitrate (NO(3)) concentration (TNC) in leafy greens generally decreases with increasing light intensity and photoperiod in controlled environment studies. Harvesting late in the day has been recommended as a way to produce leafy greens with lower TNC, although data from field research do not support this recommendation. This study investigated the effect of time of day of harvest on TNC in lettuce (Lactuca saliva L.) and spinach (Spinacia oleracea L.) grown in the field during the summer at Pullman, WA (lat. 46 degrees N) and Fairbanks, AK (lat. 64 degrees N). Whole plants were sampled every 2 h on three separate, 24-h harvest dates at each latitude. Plants were dried, ground, and analyzed for NO(3)-N. At the high-latitude location, TNC decreased linearly during the day (1000 to 2300 HR) on all three dates for spinach and one for lettuce. At the low-latitude location, TNC decreased linearly during the day (1000 to 1900 HR) on one date and increased linearly during the night (2000 to 0400 HR) on two dates for lettuce. The TNC (average 287 to 607 mg NO(3)-N/kg fresh weight for lettuce and 141 to 189 mg NO(3)-N/kg fresh weight for spinach) and magnitude of diurnal fluctuation (generally less than 25%) should not pose a human health risk regardless of when plants are harvested.</t>
  </si>
  <si>
    <t>Neven, LG</t>
  </si>
  <si>
    <t>Effects of Short Photoperiod on Codling Moth Diapause and Survival</t>
  </si>
  <si>
    <t>The potential presence of codling moth, Cydia pomonella L., in apples shipped to countries within the 30th latitudes has raised concerns that this pest could establish and spread in these countries. Previous research demonstrated that codling moth in apples handled under simulated commercial cold storage conditions and held under short day lengths could not break diapause and emerge in sufficient numbers to establish a minimum viable population. This study expands the in-fruit work by examining the ability of codling moth to establish a laboratory population under a short photoperiod of 12: 12 ( L: D) h, as compared with a long photoperiod of 16: 8 ( L: D) h. Codling moth larvae were collected from field infested fruits in 2010 and 2011. Moths were collected from the infested fruits and separated into two groups representing the two daylength conditions. In total, 1,004 larvae were monitored for adult emergence and ability to generate a subsequent population. Larvae held under the photoperiod of 12: 12 ( L: D) h generated only one moth in the 2 yr period, whereas larvae held under the photoperiod of 16: 8 ( L: D) h generated 186 females and 179 males, that sustained subsequent generations on artificial diet under laboratory conditions. These results indicate that under controlled environmental conditions, codling moth cannot complete diapause and emerge in sufficient numbers to sustain a viable population when held under a short photoperiod.</t>
  </si>
  <si>
    <t>10.1603/EC12366</t>
  </si>
  <si>
    <t>Newaz, MS; Dang, QL; Man, RZ</t>
  </si>
  <si>
    <t>Jack pine becomes more vulnerable to cavitation with increasing latitudes under doubled CO2 concentration</t>
  </si>
  <si>
    <t>BOTANY</t>
  </si>
  <si>
    <t>Trees may migrate northward in response to climate change and become exposed to new photoperiod and soil moisture regimes. This study assessed the impacts of photoperiod and its interaction with soil moisture and carbon dioxide concentration ([CO2]) on the hydraulic conductivity in jack pine (Pinus banksiana Lamb.) and its vulnerability to xylem embolism. Seedlings were exposed to 400 vs. 950 mu mol.mol(-1) [CO2], 60%-70% vs. 30%-40% (of field capacity) soil moisture, and photoperiods of seed origin and 5 degrees and 10 degrees north of seed origin in greenhouses. Cavitation vulnerability curves were measured for determining the xylem pressure at which 50% hydraulic conductivity was lost (Psi(PLC50)). It was found that elevated [CO2] significantly increased hydraulic conductivity, whereas low soil moisture decreased it. Under elevated [CO2], the xylem became progressively more vulnerable to embolism with changes in photoperiod regime from the seed origin to 10 degrees north of the seed origin, as indicated by the progressively less negative Psi(PLC50). However, no such a trend was detected under the ambient [CO2]. The results suggest that the species may become less resistant to drought as the atmospheric [CO2] increases, hindering the northward migration or seed transfers. Even within its current natural distribution range, trees near its northern boundary of the range may be more vulnerable to embolism as the atmospheric [CO2] increases even without any change in moisture conditions.</t>
  </si>
  <si>
    <t>10.1139/cjb-2017-0142</t>
  </si>
  <si>
    <t>Newaz, S; Dang, QL; Man, RZ</t>
  </si>
  <si>
    <t>Eco-physiological potential of jack pine (Pinus banksiana) for assisted northward migration: interactions among photoperiod, [CO2] and moisture stress</t>
  </si>
  <si>
    <t>NORDIC JOURNAL OF BOTANY</t>
  </si>
  <si>
    <t>Climate change will cause northward shifts of climate envelopes for boreal plants, however, the different photoperiod and soil moisture regimes at higher latitudes will likely influence the success of species migrations (natural and assisted). The objective of this study was to assess the effects of photoperiod regime and its interactions with soil moisture and carbon dioxide concentration ([CO2]) on the morpho-physiological processes in jack pine Pinus banksiana. One-year old seedlings were exposed to two [CO2] (400 and 950 mol mol(-1)), two soil moistures (60-70% and 30-40% of field water capacity) and three photoperiod regimes (photoperiods at seed origin, 5 degrees and 10 degrees north of the seed origin) in environment controlled greenhouses. The impacts of photoperiod, soil moisture and elevated [CO2] on growth and physiological processes in the seedlings were examined. The results suggest that the response of jack pine to climate change will be complex under the interactive effects of northward migration associated longer photoperiod, soil moisture stress and elevated [CO2]. The longer photoperiod associated with higher latitudes under elevated [CO2] significantly advanced the budburst at both high and low soil moisture regimes, which may likely increase the risk of late spring frosts damage prior to and during budburst. The interactive effects of longer photoperiod and low soil moisture significantly increased the water use efficiency under elevated [CO2]. However, the significant 2- and 3-way interactions suggest that drought and longer photoperiods with northward migration will limit the positive effects of elevated [CO2] on growth and physiological processes in the species. These results might have important implications in assisted migration/seed transfer of the species following climate change.</t>
  </si>
  <si>
    <t>10.1111/njb.01325</t>
  </si>
  <si>
    <t>Newman, RE; McConnell, SJ; Weston, RH; Reeves, M; Bernasconi, C; Baker, PJ; Wynn, PC</t>
  </si>
  <si>
    <t>The relationship between plasma testosterone concentrations and the seasonal variation in voluntary feed intake in fallow bucks (Dama dama)</t>
  </si>
  <si>
    <t>In two experiments conducted at Badgery's Creek, NSW (Latitude 34 degrees S) the roles of testosterone and the thyroid hormones triiodothyronine (T-3) and thyroxine (T-4) as possible initiators of the change in voluntary feed intake (VFI) associated with the seasonal reproductive behaviour (rut) in male fallow deer were investigated. In Expt 1, the association between changes in these hormones with the onset of the rut was assessed in deer in which the timing of this event was manipulated by changing the photoperiod, or by melatonin administration. Groups were maintained under either natural photoperiod (n = 6; control), a constant long daylength (16 h light:8 h dark; n = 9; LD group) or a constant long daylength and implanted with melatonin capsules (n = 5; LD + M group) for 7 months from December until the following July. Blood samples were obtained weekly and VFI recorded. Feed intake decreased by 94% from the last week of March for 3 weeks in the control group. Changes of a similar magnitude were measured in the LD and LD + M groups but these changes were advanced by 1 and 9 weeks respectively in these groups. In all groups, circulating testosterone concentrations increased markedly at a time corresponding with the decrease in VFI. The concentrations returned to basal levels with the resumption in VFI. A distinct decrease in plasma concentrations of T-3 and T-4 in all three groups was associated with the decrease in VFI, however, the relationship with T-3 was less apparent. In Expt 2, the role of testosterone in the regulation of the decline in VFI was investigated. Fallow bucks were treated with testosterone enanthate every 4 or 5 days for 28 days up to 6 weeks prior to the expected onset of the rut. Plasma testosterone concentrations, which were increased 13-fold, resulted in a decline in VFI which was comparable to that observed in the subsequent rut. Plasma free fatty acid concentrations were correlated negatively with the decline in VFI. Thus, the seasonal increase in circulating testosterone concentrations plays an important role in initiating the fall in VFI associated with the rut. As the rut was still apparent in animals maintained under an extended photoperiod, it is possible that factors other than decreasing daylength act as the cue for the timing of the rut.</t>
  </si>
  <si>
    <t>10.1017/S0021859698005279</t>
  </si>
  <si>
    <t>Newman, YC; Sinclair, TR; Blount, AS; Lugo, ML; Valencia, E</t>
  </si>
  <si>
    <t>Forage production of tropical grasses under extended daylength at subtropical and tropical latitudes</t>
  </si>
  <si>
    <t>Decreased growth of warm-season forage grasses during subtropical winters has been shown to be a response to short-daylength during those months. The objective of this research was to evaluate the influence of short-daylength on growth of forage grasses in low latitude locations. Three grasses (Argentine bahiagrass, Paspalum notatum Flugge; Common guineagrass, Panicum maximum Jacq.; Tifton-85 bermudagrass, Cynodon spp. Pers.) were grown at three locations (south Florida, Puerto Rico, and St. Croix) under extended (15h) and natural daylength during 2 years. Plots were harvested at 5-week (October-February) and 4-week (March-April) intervals to measure dry matter (DM) yield and nutritive value of the herbage. Daylength effects were found on DM harvested for all grasses in south Florida (P &lt; 0.01). At that location, grasses exposed to increased daylength averaged a 44% increase in DM harvested compared to those grown under natural daylength. Daylength effects were consistent for bahiagrass at the other two locations as well. However, guineagrass and bermudagrass did not respond to extended daylength in Puerto Rico and St. Croix. These results showed that bahiagrass is capable of producing additional forage during the cool season at all locations tested if sensitivity to photoperiod is genetically removed or attenuated. (C) 2007 Elsevier B.V. All rights reserved.</t>
  </si>
  <si>
    <t>10.1016/j.envexpbot.2007.02.005</t>
  </si>
  <si>
    <t>Newton, I; Dawson, A</t>
  </si>
  <si>
    <t>Seasonal changes in moult, body mass and reproductive condition in siskins Carduelis spinus exposed to daylength regimes simulating different latitudes</t>
  </si>
  <si>
    <t>Birds use change in daylength during the year to time events during their annual cycles. Individual Eurasian siskins Carduelis spinus can breed and winter in widely separated areas in different years. Birds at different latitudes will experience different changes in photoperiod. So how does latitude affect photoperiodic control? Our aim in this study was to find whether Siskins caught from the wild in Britain and exposed to different photoperiodic regimes, typical of widely separated latitudes, would differ in the subsequent timing and duration of their moults and associated processes. Siskins were caught in late February and early March, and initially kept outside on natural photoperiods. From the spring equinox (21 March), they were divided into three groups kept under photoperiodic regimes that simulated latitudes 40 degrees, 55 degrees and 70 degrees N respectively. All three groups showed highly significant subsequent changes in body mass, fat scores and cloacal protuberance size. Moult of the primary feathers started during June - August (mean 9 July), and lasted 61-99 days (mean 75 days). Birds that started to moult late in the season had shorter moult durations. All individuals showed lower mass and fat levels during moult than before or after moult. Crucially, there were no significant differences in the timing of these events between the three photoperiodic groups. Apparently these birds did not use prevailing absolute photoperiod or the prevailing rate of change in photoperiod to time moult-related seasonal events, but used instead some other feature of the annual photoperiod cycle or some form of interval timer linked to photoperiod.</t>
  </si>
  <si>
    <t>10.1111/j.1600-048X.2010.05249.x</t>
  </si>
  <si>
    <t>Nguyen, AT; Iehisa, JCM; Mizuno, N; Nitta, M; Nasuda, S; Takumi, S</t>
  </si>
  <si>
    <t>Differential contribution of two Ppd-1 homoeoalleles to early-flowering phenotype in Nepalese and Japanese varieties of common wheat</t>
  </si>
  <si>
    <t>Wheat landraces carry abundant genetic variation in heading and flowering times. Here, we studied flowering-related traits of two Nepalese varieties, KU-4770 and KU-180 and a Japanese wheat cultivar, Shiroganekomugi (SGK). These three wheat varieties showed similar flowering time in a common garden experiment. In total, five significant quantitative trait loci (QTLs) for three examined traits, the heading, flowering and maturation times, were detected using an F-2 population of SGK/KU-4770. The QTLs were found at the Ppd-1 loci on chromosomes 2B and 2D and the 2B QTL was also confirmed in another F-2 population of SGK/KU-180. The Ppd-D1 allele from SGK and the Ppd-B1 alleles from the two Nepalese varieties might be causal for early-flowering phenotype. The SGK Ppd-D1 allele contained a 2-kb deletion in the 5' upstream region, indicating a photoperiod-insensitive Ppd-D1a allele. Real-time PCR analysis estimating the Ppd-B1 copy number revealed that the two Nepalese varieties included two intact Ppd-B1 copies, putatively resulting in photoperiod insensitivity and an early-flowering phenotype. The two photoperiod-insensitive Ppd-1 homoeoalleles could independently contribute to segregation of early-flowering individuals in the two F-2 populations. Therefore, wheat landraces are genetic resources for discovery of alleles useful for improving wheat heading or flowering times.</t>
  </si>
  <si>
    <t>10.1270/jsbbs.63.374</t>
  </si>
  <si>
    <t>Nielsen, AL; Fleischer, S; Hamilton, GC; Hancock, T; Krawczyk, G; Lee, JC; Ogburn, E; Pote, JM; Raudenbush, A; Rucker, A; Saunders, M; Skillman, VP; Sullivan, J; Timer, J; Walgenbach, J; Wiman, NG; Leskey, TC</t>
  </si>
  <si>
    <t>Phenology of brown marmorated stink bug described using female reproductive development</t>
  </si>
  <si>
    <t>Temperature-based degree-day models describe insect seasonality and to predict key phenological events. We expand on the use of a temperature-based process defining timing of reproduction through the incorporation of female reproductive physiology for the invasive pentatomid species Halyomorpha halys, the brown marmorated stink bug. A five-stage ranking system based on ovary development was able to distinguish between the reproductive statuses of field-collected females. Application of this ranking method described aspects of H.halys' seasonality, overwintering biology, and phenology across geographic locations. Female H.halys were collected in the US from NJ, WV, NC, OR, and two sites in PA in 2006-2008 (Allentown, PA only) and 2012-2014. Results identify that H.halys enters reproductive diapause in temperate locations in the fall and that a delay occurs in developmental maturity after diapause termination in the spring. Modification of the Snyder method to identify biofix determined 12.7-hr photoperiod as the best fit to define initiation of reproduction in the spring. Applying the biofix, we demonstrated significant differences between locations for the rate at which the overwintering generation transition into reproductive status and the factors contributing to this difference require further study. For example, after including abiotic variables influencing development such as temperature and photoperiod (critical diapause cue), reproduction occurred earlier in OR and for an extended period in NJ. This data describe a method to investigate insect seasonality by incorporating physiological development across multiple regions that can clarify phenology for insects with overlapping generations.</t>
  </si>
  <si>
    <t>10.1002/ece3.3125</t>
  </si>
  <si>
    <t>Nilssen, KJ; Gulseth, OA; Iversen, M; Kjol, R</t>
  </si>
  <si>
    <t>Summer osmoregulatory capacity of the world's northernmost living salmonid</t>
  </si>
  <si>
    <t>AMERICAN JOURNAL OF PHYSIOLOGY-REGULATORY INTEGRATIVE AND COMPARATIVE PHYSIOLOGY</t>
  </si>
  <si>
    <t>Anadromous Arctic charr (Salvelinus alpinus L.) were caught on their way to and from the sea with the use of a fish trap placed in the Dieset watercourse located on the Spitsbergen Island (79 degrees 10' Northern latitude) within the high-Arctic Svalbard archipelago. When subjected to a seawater challenge test (34 parts/thousand at 4-5 degrees C), charr on their way to the sea showed only minor and temporary changes in blood plasma osmolality and Na+ and Mg2+ concentrations. The seawater tests also revealed good hypoosmoregulatory capacity for Arctic charr returning from the marine environment 4 wk later. A progressive decrease in seawater tolerance was first documented 7-11 days after their return to the freshwater habitat. Thus the Svalbard charr, being the northernmost anadromous salmonid and probably a direct descendant from the first Salvelinus immigrants to freshwater systems, undergoes a preparatory increase of hypoosmoregulatory capacity (smoltification) before entering the oceanic water bodies. Furthermore, the termination of their short annual seawater stay is probably elicited by factors controlling body systems other than osmoregulation.</t>
  </si>
  <si>
    <t>Ninomiya-Alarcon, JG; Hudson, R; Reyes-Guerrero, G; Barrera-Mera, B; Guevara-Guzman, R</t>
  </si>
  <si>
    <t>Effect of photoperiod on the mechanical response of the pregnant rabbit uterus to oxytocin</t>
  </si>
  <si>
    <t>We present findings suggesting that photoperiod is important in determining the sensitivity of the late-pregnant rabbit uterus to oxytocin (OT). Longitudinal myometrial strips were taken from term-pregnant and estrous rabbits and mounted in an organ bath for isometric myographic recording at different times during a 16: 8-h light-dark cycle (lights on 0600-2200; n = 5/group), and the strength of contractions was registered in response to the application of OT or KCl. Strength of contractions was dose dependent and was up to 200 times greater at doses three to four orders of magnitude lower in tissue taken from pregnant animals during the light phase (0700 and 1300) than during the dark phase (2400 and 0400). Strips from nonpregnant estrous females also showed greater sensitivity and contractile force when taken in the light (0700) than in the dark (0400), although the differences were not significant. Consistent with the influence of photoperiod on uterine sensitivity to OT, strips taken from two groups of pregnant females (n = 5/group) maintained on a light-dark cycle advanced 12 h showed significantly greater sensitivity and force in response to OT during the new subjective light than during the new subjective dark phase. The photoperiod-dependent contractile response to OT was specific and not simply the result of a change in general mechanical properties of the muscle, because administration of KCl resulted in dose-dependent contractions of similar magnitude in both the light and dark phase. These results are consistent with the fact that rabbits, like other nocturnal mammals, typically give birth during the day.</t>
  </si>
  <si>
    <t>10.1152/ajpregu.00710.2003</t>
  </si>
  <si>
    <t>Nishida, H; Inoue, H; Okumoto, Y; Tanisaka, T</t>
  </si>
  <si>
    <t>A novel gene ef1-h conferring an extremely long basic vegetative growth period in rice</t>
  </si>
  <si>
    <t>A late-heading mutant line, HS169, which was induced by gamma-ray irradiation to seeds of the japonica rice (Oryza sativa L.) cultivar Gimbozu, has an extremely long basic vegetative growth (BVG) period. A genetic analysis using the F-2 poptilation from the crossHS169 x Gimbozu showed that the late heading of HS169 is governed by a recessive mutant gene. The subsequent analysis of heading responses of HS169, Gimbozu, and six heading-time tester lines to five photoperiods (10, 13, 14, 15, and 16 h) revealed that the mutant gene confers an extremely long BVG period by itself. A recessive allele, ef1, at the heading-time locus Ef1 has been considered to confer an extremely long BVG period, but experimental results showed that the effect of ef1 is modified by the allelic constitution at the photoperiod sensitivity locus Se1. The allele ef1 increases the BVG period markedly only when coexisting with the nonfunctional allele Se1-e at the Se1 locus. As a result of allelism test and subsequent trisomic analysis, the mutant gene was found to he a nonfunctional allele at the Ef1 locus on chromosome 10. We designated this mutant gene ef1-h. On the basis of the results, causal genetic pathways to flowering in rice and the significance of ef1-h in recent rice breeding in the low latitudes were discussed.</t>
  </si>
  <si>
    <t>10.2135/cropsci2002.0348</t>
  </si>
  <si>
    <t>Nishiwaki-Ohkawa, T; Yoshimura, T</t>
  </si>
  <si>
    <t>Molecular basis for regulating seasonal reproduction in vertebrates</t>
  </si>
  <si>
    <t>Animals that inhabit mid- to high-latitude regions exhibit various adaptive behaviors, such as migration, reproduction, molting and hibernation in response to seasonal cues. These adaptive behaviors are tightly regulated by seasonal changes in photoperiod, the relative day length vs night length. Recently, the regulatory pathway of seasonal reproduction has been elucidated using quail. In birds, deep brain photoreceptors receive and transmit light information to the pars tuberalis in the pituitary gland, which induces the secretion of thyroid-stimulating hormone. Thyroid-stimulating hormone locally activates thyroid hormone via induction of type 2 deiodinase in the mediobasal hypothalamus. Thyroid hormone then induces morphological changes in the terminals of neurons that express gonadotropin-releasing hormone and facilitates gonadotropin secretion from the pituitary gland. In mammals, light information is received by photoreceptors in the retina and neurally transmitted to the pineal gland, where it inhibits the synthesis and secretion of melatonin, which is crucial for seasonal reproduction. Importantly, the signaling pathway downstream of light detection and signaling is fully conserved between mammals and birds. In fish, the regulatory components of seasonal reproduction are integrated, from light detection to neuroendocrine output, in a fish-specific organ called the saccus vasculosus. Various physiological processes in humans are also influenced by seasonal environmental changes. The findings discussed herein may provide clues to addressing human diseases, such as seasonal affective disorder.</t>
  </si>
  <si>
    <t>10.1530/JOE-16-0066</t>
  </si>
  <si>
    <t>Nissinen, AI; Pinto-Zevallos, DM; Jauhiainen, L; Vanninen, I</t>
  </si>
  <si>
    <t>The effect of photoperiod and light quality on Macrolophus pygmaeus Rambur (Hemiptera: Miridae) nymphal development, fecundity and longevity</t>
  </si>
  <si>
    <t>Development time of immatures, fecundity, longevity and egg hatching of the predatory bug Macrolophus pygmaeus were studied over three years under artificial lighting in growth chambers to assess if light quality and photoperiod could explain its poor establishment in winter tomato crops at northern latitudes. In the first year, the effect of photoperiod was assessed using fluorescent lamps (FLs) at 16L:8D, 13L:11D, 11L:13D and 8L:16D. In the second year, the effect of light quality was assessed by producing the 16L:8D photoperiod with FLs, high pressure sodium lamps (HPSLs) and HPSLs complemented with red (R) light emitting diodes (LEDs) (11 + 5 h, HPSLs + R). In the third year, 16L:8D, 11L:13D, 8L:16D photoperiods were produced by HPSLs and 16L:8D with FLs. In all the treatments, females from the first, second and third generation oviposited, and their eggs hatched pointing that M. pygmaeus does not undergo reproductive diapause. In general, shorter photoperiods prolonged the development time of immatures regardless the light source, whereas fecundity increased with decreasing photoperiod irrespectively of light quality. In FLs, fecundity was significantly lower than in HPSLs alone or in HPSLs + R in one experiment, whereas light quality (FLs and HPSLs) did not affect fecundity in the other experiment. The results suggest that HPSLs as such do not adversely affect reproductive biology of the bug except for the pre-adult development time, and that part of the long photoperiod could be replaced with red LEDs without negatively affecting the bug's biology. The 16-h light period produced by artificial lighting in year-round tomato production, however, is not optimal for the fecundity of M. pygmaeus, and fertility may also decrease. Further research is needed from greenhouse winter conditions where the bugs perceive and may respond also to the natural short photoperiod. (C) 2017 Elsevier Inc. All rights reserved.</t>
  </si>
  <si>
    <t>10.1016/j.biocontrol.2017.02.001</t>
  </si>
  <si>
    <t>NIWA, M</t>
  </si>
  <si>
    <t>EFFECT OF SHORT-DAY TREATMENT ON FLOWERING TIME AS AFFECTED BY PLANT AGES AND ITS VARIETAL DIFFERENCES IN SOYBEAN (GLYCINE-MAX (L) MERR)</t>
  </si>
  <si>
    <t>JAPANESE JOURNAL OF BREEDING</t>
  </si>
  <si>
    <t>Soybean plants belonging to eight varieties originating from Japan and from low latitude regions of South America were exposed to short photoperiods at different ages for varietal comparison of the effect of short photoperiods on flowering in relation to plant age. Thirteen to 33 day-old plants were exposed to a 12.5h photoperiod. The number of days to flowering and number of trifoliate leaves on the main stem which increased during the period of the treatment decreased linearly with the plant age at the onset of the treatment, and significant differences were observed in the rate of the decrease with age among the varieties. Thirteen to 33 day-old plants which were defoliated except for the uppermost two leaves, as well as intact plants at the same age, were exposed to photoperiods of 12h and 12.5h. Although the number of days to flowering varied with the plant age and photoperiod, no significant differences were observed between the defoliated plants and intact ones. Seven day-old sedlings were grafted onto one of the branches which had developed from the axils of primary leaves of stock plants. The grafted plants were exposed to a 12h photoperiod after defoliation of either scions or stocks. The number of days to flowering of the scions was the same as or smaller than that of the stocks. Thus, it was suggested that the enhancement of the flower induction effects of short photoperiods with plant age was not due to the increase of the sensitivity of the growing points to the floral stimulus but to the increase of the response of the uppermost leaves to short phtotoperiods. Thirteen and 33 day-old plants were exposed to photoperiods ranging from 11 to 12.5h. Under a 12h or shorter photoperiod, plants at the same age and of the same variety came to flower at almost the same time, but the flowering was somewhat delayed under a 12.5h photoperiod. The differences in the number of days to flowering with the age was more conspicuous under a 12.5h photoperiod than a 12h or shorter photoperiod, and also in the varieties from low latitude regions than in the Japanese varieties. It is concluded that the low response of plants at early growth stages to short photoperiods which was observed in the varieties from low latitude regions is beneficial as it secures vegetative growth under the short day conditions prevailing in those regions.</t>
  </si>
  <si>
    <t>PHOTOPERIODIC RESPONSE OF SOYBEAN VARIETIES OF LOW LATITUDE REGIONS AS COMPARED WITH JAPANESE VARIETIES</t>
  </si>
  <si>
    <t>Niwa, Y; Yamashino, T; Mizuno, T</t>
  </si>
  <si>
    <t>The Circadian Clock Regulates the Photoperiodic Response of Hypocotyl Elongation through a Coincidence Mechanism in Arabidopsis thaliana</t>
  </si>
  <si>
    <t>The plant circadian clock generates rhythms with a period close to 24h, and it controls a wide range of physiological and developmental oscillations in habitats under natural lightdark cycles. Among clock-controlled developmental events, the best characterized is the photoperiodic control of flowering time in Arabidopsis thaliana. Recently, it was also reported that the clock regulates a daily and rhythmic elongation of hypocotyls. Here, we report that the promotion of hypocotyl elongation is in fact dependent on changes in photoperiods in such a way that an accelerated hypocotyl elongation occurs especially under short-day conditions. In this regard, we provide genetic evidence to show that the circadian clock regulates the photoperiodic (or seasonal) elongation of hypocotyls by modulating the expression profiles of the PIF4 and PIF5 genes encoding phytochrome-interacting bHLH (basic helixloophelix) factors, in such a manner that certain short-day conditions are necessary to enhance the expression of these genes during the night-time. In other words, long-day conditions are insufficient to open the clock-gate for triggering the expression of PIF4 and PIF5 during the night-time. Based on these and other results, the photoperiodic control of hypocotyl elongation is best explained by the accumulation of PIF4 and PIF5 during the night-time of short days, due to coincidence between the internal (circadian rhythm) and external (photoperiod) time cues. This mechanism is a mirror image of the photoperiod-dependent promotion of flowering in that plants should experience long-day conditions to initiate flowering promptly. Both of these clock-mediated coincidence mechanisms may coordinately confer ecological fitness to plants growing in natural habitats with varied photoperiods.</t>
  </si>
  <si>
    <t>10.1093/pcp/pcp028</t>
  </si>
  <si>
    <t>NODA, H</t>
  </si>
  <si>
    <t>GEOGRAPHIC-VARIATION OF NYMPHAL DIAPAUSE IN THE SMALL BROWN PLANTHOPPER IN JAPAN</t>
  </si>
  <si>
    <t>JARQ-JAPAN AGRICULTURAL RESEARCH QUARTERLY</t>
  </si>
  <si>
    <t>Photoperiodic stimuli which induce and terminate nymphal diapause in the small brown planthopper, Laodelphax striatellus, were examined with the nine local populations in Japan to identify geographic differences in their diapause pattern. The nymphal diapause was induced by short-day photoperiod. The population from Kamikawa, the northern region, diapaused even under 14L-10D photoperiod, while the population from the southernmost region, Ishigaki, did not diapause. There was a geographic cline in critical photoperiod for diapause: the populations from the higher latitude had longer critical daylength. The diapausing nymphs became adults in a certain period of time after being transferred to a long-day photoperiod. The period for the Kamikawa population, however, was longer than that for the other populations. This difference was caused mainly by retardation of the first moult after diapause in the Kamikawa population. The geographic differences in diapause termination were also observed among the local populations. The absolute photoperiod was unlikely to be an important factor for the diapause termination, while extension of daylength appeared to act as a terminating stimulus.</t>
  </si>
  <si>
    <t>NONGKYNRIH, P; SHARMA, VK</t>
  </si>
  <si>
    <t>BIOLOGICAL CLOCKS - MECHANISMS AND DEVELOPMENTS</t>
  </si>
  <si>
    <t>Almost all organisms ranging from unicellular protists to mammals were found to show biological rhythms. Many workers have performed various kinds of experiment to understand the mechanism as well as to find the origin of the clock responsible for these rhythms. However, there is no doubt about the existence of a biologically controlled clock in almost all organisms; yet its origin and mechanism still remain a mystery. Many theories have been put forward to explain the mechanism of these biological clocks and it seems that the cell membrane may play a key role. The existence of a very high electric field of the order of 10(5) V cm-1 across the cell membrane may have some role in the mechanism of the biological clock. Of all the factors which have the effects on biological rhythms, light and temperature are found to be the most common. Also, the study of these biological clocks can help to solve the sleeping problems of international travellers and shift workers as well as to improve diagnosis, cure and prevention from diseases.</t>
  </si>
  <si>
    <t>10.1016/1011-1344(92)85061-X</t>
  </si>
  <si>
    <t>Nord, A; Folkow, LP</t>
  </si>
  <si>
    <t>Seasonal variation in the thermal responses to changing environmental temperature in the world's northernmost land bird</t>
  </si>
  <si>
    <t>Arctic homeotherms counter challenges at high latitudes using a combination of seasonal adjustments in pelage/plumage, fat deposition and intricate thermoregulatory adaptations. However, there are still gaps in our understanding of their thermal responses to cold, particularly in Arctic birds. Here, we have studied the potential use of local heterothermy (i.e. tissue cooling that can contribute to significantly lower heat loss rate) in Svalbard ptarmigan (Lagopus muta hyperborea) - the world's northernmost land bird. We exposed birds kept under simulated Svalbard photoperiod to low ambient temperatures (T-a; between 0 and -30 degrees C) during three seasons (early winter, late winter, summer), whilst recording resting metabolic rate (RMR), core temperature (T-c) and several cutaneous temperatures. Leg skin temperature varied the most, but still only by up to similar to 15 degrees C, whereas body trunk skin temperature changed &lt; 1 degrees C when T-a decreased from 0 to -30 degrees C. At the same time, Tc increased by 0.9 degrees C, concomitant with increased RMR. This was probably driven by the triggering of cerebral thermosensors in response to cooling of the poorly insulated head, the skin of which was 5.4 degrees C colder at -30 degrees C than at 0 degrees C. Thermal conductance in winter was higher in yearlings, probably because they were time/resource constrained from acquiring a high-quality plumage and sufficient fat reserves as a result of concomitant body growth. In conclusion, Svalbard ptarmigan do not employ extensive local heterothermy for cold protection but instead rely on efficient thermogenesis combined with excellent body insulation. Hence, cold defence in the world's northernmost land bird is not mechanistically much different from that of its lower latitude relatives.</t>
  </si>
  <si>
    <t>10.1242/jeb.171124</t>
  </si>
  <si>
    <t>Nordheim-Viken, H; Volden, H; Jorgensen, M</t>
  </si>
  <si>
    <t>Effects of maturity stage, temperature and photoperiod on growth and nutritive value of timothy (Phleum pratense L.)</t>
  </si>
  <si>
    <t>ANIMAL FEED SCIENCE AND TECHNOLOGY</t>
  </si>
  <si>
    <t>The aim of this experiment was to investigate effects of temperature and photoperiod on growth characteristics, chemical composition and indigestible fibre (IaNDF) in timothy harvested at three defined maturity stages. Two cultivars of timothy, Engmo (69 degrees N) and Grindstad (59 degrees N) were grown in a controlled environment using a phytotron, and were exposed to two different temperature regimes (21/15 degrees C and 15/9 degrees C, 12h/12h)and photoperiods (18 and 24h). Plants were harvested at beginning of heading (BH), full heading (FH) and anthesis (AN). Leaves and stems were separated prior to chemical analyses and ruminal in situ incubation for 288 h was used to determine indigestible aNDF (IaNDF) content. Plants grown at low temperature used almost twice the number of days to reach AN, compared to the highest temperature regime. This explained the lower leaf:stem ratio (LSR), higher aNDF content and lower crude protein (CP) content in low temperature plants. The effect of temperature was often dependent on maturity stage. However, the content of IaNDF and lignin(sa) was only affected by maturity stage at harvest. The content of IaNDF and lignin increased by 70% and 35% respectively from BH to AN. The lack of response in IaNDF and lignin(sa) content and dry matter digestibility to temperature was probably caused by a combination of direct and indirect temperature effects. Photoperiod affected growth characteristics, but had minor effects on chemical composition and IaNDF. Due to the lower LSR, Engmo had higher IaNDF and lignin(sa) content than Grindstad. This study showed a high positive correlation (0.93) between IaNDF and lignin(sa). Interactions between temperature and maturity stage affect the growth and nutritive characteristics of timothy. However, only maturity stage affected IaNDF and lignin(sa) content. (C) 2009 Elsevier B.V. All rights reserved.</t>
  </si>
  <si>
    <t>10.1016/j.anifeedsci.2009.04.012</t>
  </si>
  <si>
    <t>Noren, L; Kindgren, P; Stachula, P; Ruhl, M; Eriksson, ME; Hurry, V; Strand, A</t>
  </si>
  <si>
    <t>Circadian and Plastid Signaling Pathways Are Integrated to Ensure Correct Expression of the CBF and COR Genes during Photoperiodic Growth</t>
  </si>
  <si>
    <t>The circadian clock synchronizes a wide range of biological processes with the day/night cycle, and correct circadian regulation is essential for photosynthetic activity and plant growth. We describe here a mechanism where a plastid signal converges with the circadian clock to fine-tune the regulation of nuclear gene expression in Arabidopsis (Arabidopsis thaliana). Diurnal oscillations of tetrapyrrole levels in the chloroplasts contribute to the regulation of the nucleus-encoded transcription factors C-REPEAT BINDING FACTORS (CBFs). The plastid signal triggered by tetrapyrrole accumulation inhibits the activity of cytosolic HEAT SHOCK PROTEIN90 and, as a consequence, the maturation and stability of the clock component ZEITLUPE (ZTL). ZTL negatively regulates the transcription factor LONG HYPOCOTYL5 (HY5) and PSEUDO-RESPONSE REGULATOR5 (PRR5). Thus, low levels of ZTL result in a HY5- and PRR5-mediated repression of CBF3 and PRR5-mediated repression of CBF1 and CBF2 expression. The plastid signal thereby contributes to the rhythm of CBF expression and the downstream COLD RESPONSIVE expression during day/night cycles. These findings provide insight into how plastid signals converge with, and impact upon, the activity of well-defined clock components involved in circadian regulation.</t>
  </si>
  <si>
    <t>10.1104/pp.16.00374</t>
  </si>
  <si>
    <t>Norheim, E; Klevjer, TA; Aksnes, DL</t>
  </si>
  <si>
    <t>Evidence for light-controlled migration amplitude of a sound scattering layer in the Norwegian Sea</t>
  </si>
  <si>
    <t>The oceanic sound scattering layer (SL) is an ubiquitous acoustic signature of mesopelagic fishes and invertebrates that are important food sources for the oceanic macrofauna and players in the biological carbon pump. We investigated the relationship between SL migration amplitude and light in the Norwegian Sea. Incoming surface irradiance was measured continuously during night and day. The increasing latitude of the cruise track facilitated a field experiment wherein night light increased 2 to 3 orders of magnitude during the study period. Concurrent with increased night light, the diel vertical migration amplitude of the SL decreased several hundred meters. The variations in irradiance at the sea surface spanned 6 orders of magnitude during the study period, while the ambient irradiance of the SL mean depth was relatively constant during both day- and nighttime. For the deepest penetrating wavelength (486 nm), the average ambient light was estimated to be 2 x 10(-6) mW m(-2) nm(-1), which corresponded to a total irradiance of 1.9 x 10(-7) mu mol quanta m(-2) s(-1). The observed variation in migration amplitude is consistent with a behavior whereby the SL organisms keep their ambient light intensities within a particular range. We also observed that SL total backscattering, a proxy for biomass, decreased along with the decrease in migration amplitude. We speculate whether this decrease might, in part, relate to a previously proposed 'photoperiod constraint hypothesis' suggesting that high night light intensities in summer at high latitudes limit options for safe foraging in upper layers at night.</t>
  </si>
  <si>
    <t>10.3354/meps11731</t>
  </si>
  <si>
    <t>Noriyuki, S; Akiyama, K; Nishida, T</t>
  </si>
  <si>
    <t>Life-history traits related to diapause in univoltine and bivoltine populations of Ypthima multistriata (Lepidoptera: Satyridae) inhabiting similar latitudes</t>
  </si>
  <si>
    <t>In most temperate insects, diapause strategies and voltinism generally exhibit latitudinal clines, supporting the concept that they represent adaptations to climate. In contrast, in the satyrine butterfly Ypthima multistriata Butler, local populations with different voltinism patterns are geographically intermingled, suggesting that life-history traits related to diapause may differ even between geographically and phylogenetically close populations. In this study, we experimentally examined the critical photoperiod for diapause induction and the larval developmental period in two univoltine and two bivoltine populations of Y. multistriata, all of which inhabit virtually the same latitude ( 34.652-34.750 degrees N). We found that the critical photoperiod for diapause induction was longer in the univoltine populations than in the bivoltine populations. Moreover, the larval period under the long day length treatment was different among populations in both sexes, although significant differences were also detected between populations with the same voltinism. These results indicate that in Y. multistriata, life-history traits related to diapause can not be attributed merely to climatic conditions such as temperature or day length, which depend largely on latitude. Therefore, we suggest that biotic elements, such as leaf toughness, as well as abiotic elements should be taken into account in attempts to explain the enigmatic pattern of geographic variation in the diapause strategies of Y. multistriata.</t>
  </si>
  <si>
    <t>10.1111/j.1479-8298.2011.00447.x</t>
  </si>
  <si>
    <t>Norment, CJ</t>
  </si>
  <si>
    <t>Prebasic (postnuptial) molt in free-ranging Harris' Sparrows, Zonotrichia querula, in the Northwest Territories, Canada</t>
  </si>
  <si>
    <t>CANADIAN FIELD-NATURALIST</t>
  </si>
  <si>
    <t>Harris' Sparrows (Zonotrichia querula) in the Northwest Territories. Canada, in 1989-1991, were single-brooded, although they occasionally replaced a clutch if the loss occured prior to hatching. Harris' Sparrow breeding chronology is highly synchronized, and the fledging period for first nests was 3-14 July. Of 21 adult Harris' Sparrows captured on or after 3 July, no bird captured prior to 13 July was molting; estimated dates for prebasic molt initiation in 10 birds captured after beginning molt ranged from 13 to 18 July. The almost complete separation of the nestling phase and molt initiation support the idea that most Harris' Sparrows at my study site did not begin prebasic molt until after their young fledged. This is similar to most passerines breeding at high latitudes, including White-crowned Sparrows (Zonotrichia leucophrys). However, my results contradict results of previous workers who found that caged Harris' Sparrows exposed to natural photoperiods found on their breeding grounds initiated prebasic molt at the time when breeding Harris' Sparrows should be feeding nestlings. This difference may be attributed to earlier use of birds which had not participated in the reproductive cycle.</t>
  </si>
  <si>
    <t>Nunes, MV; Hardie, J</t>
  </si>
  <si>
    <t>On critical night lengths and temperature compensation in the photoperiodic response of two geographical clones of the black bean aphid, Aphis fabae</t>
  </si>
  <si>
    <t>Photoperiodic response curves were determined for two clones of the black bean aphid, Aphis fabae Scopoli, at three temperatures, 12.5, 15 and 17.5 degreesC. Critical night lengths for the induction of winged females in an English clone (52 degrees N) were 10.5, 11 and 11.5 h, respectively, and 10, 10.5 and 11 h in a Scottish clone (57 degrees N). Critical night lengths for male induction were 10.5, 11 and 11 h at 12.5, 15 and 17.5 degreesC in the English clone, and 10, 10.5 and 10.5 h, respectively, in the Scottish clone. High incidences of winged females and males were observed at all scotophases longer than the critical night length in both clones. In addition, in the English clone, the incidences of winged female and male producers in continuous darkness were 0% at 15 and 17.5 degreesC, and 6% at 12.5 degreesC. In the Scottish clone, however, continuous darkness resulted in high incidences of both winged female and male producers at 12.5 and 15 degreesC, but 0% winged female producers and 6% male producers at 17.5 degreesC. In scotophases shorter than the critical night length, including continuous light, no males or winged females were observed in either clone under the non-crowded rearing conditions used. The results are discussed in terms of the 'double circadian oscillator model' for photoperiodic induction.</t>
  </si>
  <si>
    <t>10.1046/j.1365-3032.2000.00196.x</t>
  </si>
  <si>
    <t>The effect of temperature on the photoperiodic 'clock' and 'counter' of a Scottish clone of the vetch aphid, Megoura viciae</t>
  </si>
  <si>
    <t>Photoperiodic response curves were determined for a Scottish clone of the vetch aphid, Megoura viciae Buckton, at three temperatures: 12.5, 15, and 17.5 degrees C. Critical night lengths (CNLs) for ovipara (sexual female) induction were 6 h, 7 h and 8 h, respectively. High incidences of ovipara production were observed in all night lengths longer than the CNL including continuous darkness (DD), as well as in continuous light (LL) at 12.5 and 15 degrees C. At the same three temperatures, the number of long- or short-night cycles required for half of the experimental aphids to be ovipara producers (i.e. the required day number, RDN) was determined. The RDN for long-night cycles (LD12:12) could not be determined at 12.5 degrees C, but was temperature compensated between 15 and 17.5 degrees C. The RDN for short-night cycles (LD20:4) could not be determined at any temperature. However, as induction of oviparae was always 100% in 12.5 degrees C, 94-100% in 15 degrees C and dropped from 100% to between 47 and 71% in 17.5 degrees C, it seems that short-night accumulation was temperature dependent. When fourth-stadium larvae were transferred from LD20:4 at 20 degrees C to the same light-dark cycle at 15 degrees C, the aphids, when adult, switched to the production of oviparae after about 4 weeks. First-born progeny kept in LD20:4 and 15 degrees C switched to the production of oviparae about 7 days after the moult to adult. Thus, the photoperiodic response can be directly affected by temperature, irrespective of photoperiod. Model-generated response curves using the 'double circadian oscillator model' for photoperiodic time measurement (Vaz Nunes, M., 1998. A double circadian oscillator model for quantitative photoperiodic time measurement in insects and mites. Journal of Theoretical Biology 194, 299-311) closely resembled the observations. Differences between these data and the results of previous experiments with an English clone of M. viciae could be accounted for by differences in the photoperiodic clocks (damping rate and period) as well as the photoperiodic counters. (C) 2000 Elsevier Science Ltd. All rights reserved.</t>
  </si>
  <si>
    <t>Nunes, MV; Saunders, D</t>
  </si>
  <si>
    <t>Photoperiodic time measurement in insects: A review of clock models</t>
  </si>
  <si>
    <t>Based on analyses of responses of insects and mites to a wide range of diel and nondiel experimental light-dark schedules, a variety of models have been developed for the photoperiodic clocks in these species by nearly as many investigators. According to some of these models, the photoperiodic clock is based on a mechanism separate from the circadian system, that is, a so-called "hourglass." According to other models, the clock is based on one or more circadian oscillators that may be coupled to each other and that may or may not show a certain degree of damping. In this context, a rapidly damping oscillator could be regarded as an hourglass. The present article gives an overview of the many different clock models and their philosophies, and it makes comparisons among them to provide a better understanding about how these models are related, if at all, and why the double circadian oscillator model is the most favored model at present.</t>
  </si>
  <si>
    <t>10.1177/074873099129000470</t>
  </si>
  <si>
    <t>Nunes, MV; Young, S; Hardie, J</t>
  </si>
  <si>
    <t>Laboratory-simulated naturally-decreasing day lengths, twilight and aphid photoperiodism</t>
  </si>
  <si>
    <t>Day-length changes, as well as periods of twilight, that occur in the course of each natural day-night cycle, were recreated for two chosen latitudes in a computer-controlled 'natural-day-length simulator'. The photoperiodic responses of two aphid species, Aphis fabae and Megoura viciae, were examined in conditions which mimicked late summer to autumn at two simulated latidudes, 51.5 degrees N (e.g. Ascot, Southern Britain) and 60 degrees N (e.g. southern tip of Shetland Islands, Northern Britain), with temperatures between 16 degrees C ('night') and 18 degrees C ('day'). The responses under simulated natural photoperiodic conditions were similar to those observed under conventional experimental conditions of squarewave light-dark cycles (with abrupt Lights-on and Lights-off and constant Light intensities during the light phase): both aphid species responded to civil twilight as light, and the critical day lengths (including civil twilight) for the induction of sexual morphs by the two aphid species observed in the simulator were the same as those found in squarewave light-dark cycles. Autumn field experiments (51.5 degrees N) with the same clones of A.fabae and M.viciae revealed much longer critical day lengths for gynopara and male induction in A.fabae compared with those in the laboratory, but the same critical day length for ovipara induction in M.viciae. Minimal night temperatures in the field were on average 6 degrees C, whereas maximal day temperatures declined from around 30 degrees C in early September to 12 degrees C at the end of October; it seems that the critical day lengths in A.fabae are temperature dependent, whereas the findings for M.viciae confirm that the critical day length is temperature compensated.</t>
  </si>
  <si>
    <t>10.1111/j.1365-3032.1996.tb00860.x</t>
  </si>
  <si>
    <t>NYLIN, S; WICKMAN, PO; WIKLUND, C</t>
  </si>
  <si>
    <t>LIFE-CYCLE REGULATION AND LIFE-HISTORY PLASTICITY IN THE SPECKLED WOOD BUTTERFLY - ARE REACTION NORMS PREDICTABLE</t>
  </si>
  <si>
    <t>We investigated whether interpopulational variation in life-cycle regulation and life-history plasticity, in response to photoperiod, is predictable from considerations of what would be the adaptive life cycle and life history in a given environment. The investigation war performed on five populations of the speckled wood butterfly, Pararge aegeria (L.) (Lepidoptera: Nymphalidae), from central and south Sweden, England, Spain and Madeira. Insects from all five populations were reared at all daylengths from 10 h to 20 h at 17 degrees C. Larval and pupal development times were noted. Predictions were met regarding the type of life-cycle regulation and the shape of reaction norms. Evidence for diapause (larval summer and winter diapause, pupal winter diapause) was found in the three northern populations (P. a. tircis) but not in the two southern populations (P. a. aegeria). Photoperiodic thresholds for diapause induction followed the predicted latitudinal patterns, and this was also the case regarding quantitative regulation of development time (by photoperiod) among directly developing individuals. Under direct development, development time was progressively shorter in shorter daylengths in the two Swedish populations, where this signals progressively later dates. This was not found in the English, Spanish and Madeiran populations where such a response is likely to be maladaptive, because one or more generations of larvae are present before summer solstice. There were also unexpected results, for which we propose preliminary adaptive explanations.</t>
  </si>
  <si>
    <t>10.1111/j.1095-8312.1995.tb01056.x</t>
  </si>
  <si>
    <t>Obermuller, BE; Truebano, M; Peck, LS; Eastman, JT; Morley, SA</t>
  </si>
  <si>
    <t>Reduced seasonality in elemental CHN composition of Antarctic marine benthic predators and scavengers</t>
  </si>
  <si>
    <t>At all but the lowest latitudes, photoperiod varies through the year, resulting in seasonal variation in coastal primary productivity. This leads to a pronounced seasonality in the physiology of most primary consumers, particularly in the seas around Antarctica, which are amongst the most seasonal on the planet. However, higher trophic levels have a more constant food supply and a recent study showed that a range of Antarctic benthic predators and scavengers had very little seasonal variation in physiology. This study investigated the seasonal signal in tissue elemental composition of these same five common benthic predators and scavengers: the gammarid amphipod Paraceradocus miersii; brittle star Ophionotus victoriae; nemertean Parborlasia corrugatus; nudibranch Doris kerguelenensis and tissues of the notothenioid fish Harpagifer antarcticus. Carbon (C), hydrogen (H) and nitrogen (N) contents and C:N ratios were determined for five to seven time points during one year at Adelaide Island, Antarctic Peninsula. Whilst there were significant differences between species, only P. miersii exhibited seasonal differences, with significantly higher CHN content and C:N ratio in summer than in winter. In the other four species, elemental composition and C:N ratio were very stable throughout the year, supporting the assumption of homeostasis in ecological stoichiometry of benthic consumers and adding to the previously measured lack of seasonal physiological patterns. Recent disruption of the annual patterns of primary productivity, due to reduced occurrence of winter sea ice, may, therefore, not have an immediate impact on higher trophic levels. (C) 2013 Elsevier B.V. All rights reserved.</t>
  </si>
  <si>
    <t>10.1016/j.jembe.2013.06.001</t>
  </si>
  <si>
    <t>O'Brien, C; Bradshaw, WE; Holzapfel, CM</t>
  </si>
  <si>
    <t>Testing for causality in covarying traits: genes and latitude in a molecular world</t>
  </si>
  <si>
    <t>Many traits are assumed to have a causal (necessary) relationship with one another because of their common covariation with a physiological, ecological or geographical factor. Herein, we demonstrate a straightforward test for inferring causality using residuals from regression of the traits with the common factor. We illustrate this test using the covariation with latitude of a proxy for the circadian clock and a proxy for the photoperiodic timer in Drosophila and salmon. A negative result of this test means that further discussion of the adaptive significance of a causal connection between the covarying traits is unwarranted. A positive result of this test provides a point of departure that can then be used as a platform from which to determine experimentally the underlying functional connections and only then to discuss their adaptive significance.</t>
  </si>
  <si>
    <t>10.1111/j.1365-294X.2011.05133.x</t>
  </si>
  <si>
    <t>vi</t>
  </si>
  <si>
    <t>O'Brien, C; Unruh, L; Zimmerman, C; Bradshaw, WE; Holzapfel, CM; Cresko, WA</t>
  </si>
  <si>
    <t>Geography of the circadian gene clock and photoperiodic response in western North American populations of the three-spined stickleback Gasterosteus aculeatus</t>
  </si>
  <si>
    <t>JOURNAL OF FISH BIOLOGY</t>
  </si>
  <si>
    <t>Controlled laboratory experiments were used to show that Oregon and Alaskan three-spined stickleback Gasterosteus aculeatus, collected from locations differing by 18 degrees of latitude, exhibited no significant variation in length of the polyglutamine domain of the clock protein or in photoperiodic response within or between latitudes despite the fact that male and female G. aculeatus are photoperiodic at both latitudes. Hence, caution is urged when interpreting variation in the polyglutamine repeat (PolyQ) domain of the gene clock in the context of seasonal activities or in relationship to photoperiodism along geographical gradients.</t>
  </si>
  <si>
    <t>10.1111/jfb.12024</t>
  </si>
  <si>
    <t>O'Brien, GM</t>
  </si>
  <si>
    <t>Phenotypic plasticity of flying-fox reproduction aligns the genome-encoded rhythm to environmental conditions</t>
  </si>
  <si>
    <t>BIOLOGY AND CONSERVATION OF AUSTRALASIAN BATS</t>
  </si>
  <si>
    <t>Timing of seasonal reproduction by flying-foxes is apparently dependent on an endogenous circannual rhythm, coded in their genome. Ultimately, evolution of an endogenous rhythm aligns an important reproductive stage, such as lactation, with resource availability such as the occurrence of maximum plant productivity; animals then do not have to rely on proximate factors to predict conditions nine months in advance. External influences that re-align reproduction to match a phase-shift in environmental conditions have to either adjust the period of the biological clock, or else induce a phase-shift, to bring breeding back into line with prevailing conditions. These are non-genomic factors: they influence the expression of genes, and therefore phenotype, without altering the DNA. Stages of reproduction relate temporally with the endogenous rhythm, but individual flying-foxes may need to make fine adjustments in their own timing. To do this they probably monitor a suite of environmental conditions. It has been proposed that if a signal changed in isolation from other factors it would be ignored. For example, it is important that a nomadic species be not directly responsive to photoperiod since this differs when they move between latitudes. A reproductive stage would, however, be inhibited if several cues warned against proceeding, e.g. inadequate forage combined with long commuting distances at a time of unfavourable temperatures. What non-genomic factors regulate flying-fox reproduction? It is likely that rainfall is part of the regulation for the overall rhythm, while current energy balance is probably important for individual animals during many stages of their reproduction.</t>
  </si>
  <si>
    <t>Ogiso-Tanaka, E; Tanaka, T; Tanaka, K; Nonoue, Y; Sasaki, T; Fushimi, E; Koide, Y; Okumoto, Y; Yano, M; Saito, H</t>
  </si>
  <si>
    <t>Detection of novel QTLs qDTH4.5 and qDTH6.3, which confer late heading under short-day conditions, by SSR marker-based and QTL-seq analysis</t>
  </si>
  <si>
    <t>Heading date is one of the most important traits in rice breeding. It is governed by multiple genes, including known quantitative trait loci (QTLs). In general, almost all japonica cultivars, including Nipponbare, head early under short-day (SD) conditions, but some indica cultivars, including Kasalath, head late. To explain this difference, we identified QTLs controlling heading date under SD conditions. We used NILs, CSSLs, and BILs from a cross between Nipponbare and Kasalath, and evaluated days to heading (DTH) under SD conditions. No NILs or CSSLs showed late heading, but two BILs (BIL-55 and BIL-78) had almost the same DTH as Kasalath. We developed an F-2 population from a cross between BIL-55 and Nipponbare and performed QTL analysis using SSR markers. The late-heading phenotype was controlled by two known genes and at least two novel QTLs on chromosomes 4 and 6, named qDTH4.5 and qDTH6.3. These QTLs were confirmed by QTL-seq. The QTLs and polymorphisms detected here will provide useful information for further genetic studies and breeding under SD conditions at lower latitudes.</t>
  </si>
  <si>
    <t>10.1270/jsbbs.16096</t>
  </si>
  <si>
    <t>Ogutu, JO; Owen-Smith, N; Piepho, HP; Dublin, HT</t>
  </si>
  <si>
    <t>How Rainfall Variation Influences Reproductive Patterns of African Savanna Ungulates in an Equatorial Region Where Photoperiod Variation Is Absent</t>
  </si>
  <si>
    <t>In high temperate latitudes, ungulates generally give birth within a narrow time window when conditions are optimal for offspring survival in spring or early summer, and use changing photoperiod to time conceptions so as to anticipate these conditions. However, in low tropical latitudes day length variation is minimal, and rainfall variation makes the seasonal cycle less predictable. Nevertheless, several ungulate species retain narrow birth peaks under such conditions, while others show births spread quite widely through the year. We investigated how within-year and between-year variation in rainfall influenced the reproductive timing of four ungulate species showing these contrasting patterns in the Masai Mara region of Kenya. All four species exhibited birth peaks during the putative optimal period in the early wet season. For hartebeest and impala, the birth peak was diffuse and offspring were born throughout the year. In contrast, topi and warthog showed a narrow seasonal concentration of births, with conceptions suppressed once monthly rainfall fell below a threshold level. High rainfall in the previous season and high early rains in the current year enhanced survival into the juvenile stage for all the species except impala. Our findings reveal how rainfall variation affecting grass growth and hence herbivore nutrition can govern the reproductive phenology of ungulates in tropical latitudes where day length variation is minimal. The underlying mechanism seems to be the suppression of conceptions once nutritional gains become insufficient. Through responding proximally to within-year variation in rainfall, tropical savanna ungulates are less likely to be affected adversely by the consequences of global warming for vegetation phenology than northern ungulates showing more rigid photoperiodic control over reproductive timing.</t>
  </si>
  <si>
    <t>10.1371/journal.pone.0133744</t>
  </si>
  <si>
    <t>OKLAND, B</t>
  </si>
  <si>
    <t>LABORATORY STUDIES OF EGG DEVELOPMENT AND DIAPAUSE IN ISOPERLA-OBSCURA (PLECOPTERA) FROM A MOUNTAIN STREAM IN NORWAY</t>
  </si>
  <si>
    <t>1. A laboratory study of egg development of the stonefly Isoperla obscura (Zetterstedt) collected from the stream Flybekken (southern Norway, 61-degrees-25'N, 8-degrees-48'E, 1373 m a.s.l.) showed a short diapause followed by a prolonged period of postdiapause quiescence. 2. Diapause occurred over a wide range of temperatures (-20-degrees-C to +8-degrees-C), but 0-1-degrees-C was the most favourable for fast diapause development and successful hatching. Diapause development required temperatures below 12-degrees-C, but sub-zero diapause temperatures increased mortality during the postdiapause phase, as well as reducing hatching success. 3. The threshold for initiation of postdiapausal development was about 1-2-degrees-C. Development rate increased and variation in development time decreased at higher water temperatures. These may be important characteristics to ensure seasonal and geographical synchrony of development in individual populations. Low postdiapausal temperatures were unfavourable, despite a subsequent increase in water temperature. No response to postdiapausal photoperiod was detected. 4. The results agreed well with conditions noted in the natural environment, and with the abundance of this species at high altitudes and latitudes in Fennoscandia. Nevertheless, Isoperla obscura also occurs in streams in the maritime parts of western Norway. The results of the present study suggest that egg development in these populations will prove to be different.</t>
  </si>
  <si>
    <t>10.1111/j.1365-2427.1991.tb01391.x</t>
  </si>
  <si>
    <t>Olberg, MW; Lopez, RG</t>
  </si>
  <si>
    <t>Bench-top Root-zone Heating Hastens Development of Petunia under a Lower Air Temperature</t>
  </si>
  <si>
    <t>Heating accounts for up to 30% of total operating costs for greenhouse operations in northern latitudes. Growers often lower air temperatures for production to reduce energy costs; however, this causes delays in development even in cold-tolerant crops, such as petunia (Petunia xhybrida). This delay increases production time and can reduce profitability. Recent studies on low air temperature bedding plant production indicate petunia as a strong potential candidate for using lower air temperatures in combination with bench-top root-zone heating (RZH) to avoid or reduce delays in development. The objectives of this study were to 1) quantify time to flower (TTF) of seven petunia cultivars and two recombinant inbred lines (RILs) when the mean daily air temperature (MDT) was lowered by 5 degrees C and bench-top RZH was used and 2) determine if a high-quality petunia crop can be produced on RZH. Petunia 'Sun Spun Burgundy', 'Sun Spun Lavender Star', 'Sanguna Patio Red', 'Potunia Plus Red', 'Potunia Plus Purple', 'Supertunia Red', 'Supertunia Bordeaux', and two RILs, IA160 and IA349, were grown in a greenhouse with an MDT of 15 degrees C without RZH or with a RZH set point of 21, 24, or 27 degrees C. Additionally, a commercial control (CC) was established by growing plants without RZH at an MDT of 20 degrees C. All plants were grown under a 16-hour photoperiod to provide a daily light integral (DLI) of approximate to 12 mol.m(-2) . dL(-1). Time to flower was shorter at higher RZH set points. For example, TTF of 'Potunia Plus Red' was 56, 52, 49, or 47 days for plants grown at an MDT of 15 degrees C without RZH, or with RZH set points of 21, 24, or 27 degrees C, respectively. When a RZH set point of 27 degrees C was employed, TTF of all cultivars and inbred lines, except 'Potunia Plus Red' and 'Sanguna Patio Red', was similar to plants grown in the CC. Shorter stem length, lower growth index, and smaller shoot dry mass (SDM) at flowering were observed for plants grown under lower air temperatures with RZH, resulting in a more compact and high-quality plant. Producing a compact plant in a shorter time period is beneficial for growers; thus, results suggest that MDT can be lowered to 15 degrees C for petunia production when a RZH set point of 27 degrees C is employed.</t>
  </si>
  <si>
    <t>10.21273/HORTSCI10968-16</t>
  </si>
  <si>
    <t>OLEKSYN, J; TJOELKER, MG; REICH, PB</t>
  </si>
  <si>
    <t>WHOLE-PLANT CO2 EXCHANGE OF SEEDLINGS OF 2 PINUS-SYLVESTRIS L PROVENANCES GROWN UNDER SIMULATED PHOTOPERIODIC CONDITIONS OF 50-DEGREES-N AND 60-DEGREES-N</t>
  </si>
  <si>
    <t>Seedlings of Scots pine (Pinus sylvestris L.) from Russia (59-degrees-58'N) and Poland (53-degrees-34'N) were grown for 4 months in controlled environment chambers, simulating the photoperiod conditions of 50-degrees and 60-degrees-N. The Russian population grown at 50-degrees-N showed earlier height growth cessation than the Polish population. Photoperiodic conditions of 60-degrees-N increased proportional allocation of dry mass to shoots and lowered allocation to roots in the Russian population, which also had greater allocation to roots than the Polish population in both treatments. Total non-structural carbohydrate concentrations in roots and secondary needles of both populations were significantly higher at the end of the 4 month growing season at 50-degrees compared to 60-degrees-N. Net photosynthesis rates were similar for both provenances and both treatments. The rate of transpiration was higher and water-use efficiency lower for plants grown in long-day conditions of 60-degrees-N. The mean respiration rate of roots ranged between 30 and 36 nmol CO2 . g-1 dry mass . s-1 and was 2-4 times higher than values observed for needles. Root respiration rates were greater in the Polish than the Russian population. Despite this, the greater allocation to root dry mass of the Russian population resulted in greater root respiratory cost as a proportion of daily carbon gain. Overall, root respiration accounted for between 18 to 34% of the total daily net carbon assimilation of these populations. Root and total respiration as a proportion of net daily carbon assimilation were greater at 50-degrees than 60-degrees-N. Mean net integrated CO2 gains were 2.2-2.5 mmol CO2 . day-1 for seedlings from Russia compared to 3 mmol CO2 . day-1 for Poland.</t>
  </si>
  <si>
    <t>GROWTH AND BIOMASS PARTITIONING OF POPULATIONS OF EUROPEAN PINUS-SYLVESTRIS L UNDER SIMULATED 50-DEGREES AND 60-DEGREES-N DAYLENGTHS - EVIDENCE FOR PHOTOPERIODIC ECOTYPES</t>
  </si>
  <si>
    <t>Seedlings of 24 European populations of Scots pine (Pinus sylvestris L.) were grown from seed for 4 months in controlled environments under photoperiod conditions of 50-degrees or 60-degrees N, but with similar temperatures and total daily quantum flux in both photoperiods. During the experiment the photoperiod was continually changed to simulate the photoperiod from 1 May to 1 September at each latitude. Secondary needle length, plant height and dry mass at harvest were greater at 60-degrees than the 50-degrees N photoperiod. All populations allocated significantly greater proportions of their biomass to roots at 50-degrees than 60-degrees N photoperiod, yet central populations allocated less to roots than northern ones in both photoperiods. Northern populations (origin &gt; 55-degrees N latitude) stopped height growth up to 50 d earlier than the other populations when grown under 50-degrees N photoperiod conditions. Under the 60-degrees N photoperiod, all populations, except the most southern one, developed terminal leader buds and ceased growth in height between 87 and 105 d after sowing. Using cluster analysis, populations with similar growth and photoperiod responses were assigned to two major groups: northern (61-56-degrees N from Sweden and USSR), and central (55-40-degrees N from the USSR, Poland, Germany, Belgium, France, Czechoslovakia, Yugoslavia, and Turkey). The most southern population, from Turkey, was classified independent from the central group based on growth characteristics alone. No single mechanism of height growth cessation can explain the response of all populations of 1-yr-old seedlings of Scots pine. Our findings support the hypothesis that northern plants respond to a combination of increasing night length and accumulated degree-days. However, the evidence suggests that central and southern populations do not respond to increased night length as they all ceased growth earlier in the 60-degrees than the 50-degrees photoperiod. As hypotheses for further testing, we propose that central and southern populations are either photoperiodically insensitive or respond to short nights or to accumulated degree-days at their native latitudes.</t>
  </si>
  <si>
    <t>10.1111/j.1469-8137.1992.tb01806.x</t>
  </si>
  <si>
    <t>Oliva, A</t>
  </si>
  <si>
    <t>Insects of forensic significance in Argentina</t>
  </si>
  <si>
    <t>FORENSIC SCIENCE INTERNATIONAL</t>
  </si>
  <si>
    <t>Records from forensic expertises and trappings with beef baits conducted in Buenos Aires, Argentina (34 degrees 36'S), show that the dominating species are widespread ones (Calliphora vicina and Phaenicia sericata), with different behaviour in each large latitudinal zone. It is suggested that the range of the yearly photoperiod variation has an influence in the behaviour of the blowflies, making up for differences in the succession patterns. The Calliphorid blowflies Cochliomyia macellaria and Chysomya albiceps were found on indoors corpses; the latter also on outdoors corpses when blood was shed, and in that case as primary. Three species of beetles of the genus Dermestes, which had been associated with mummified remains, appeared 10-30 days after death. The Silphid beetle Hyponecrodes sp. cf. erythrura was found on outdoor copses in rural environments. The Nitidulid beetle Carpophilus hemipterus was found in association with the cheese skipper Piophila sp. (Diptera: Piophilidae) in medullar cavities of bones after ca. 30 days; to this association is often added the Clerid Necrobia rufipes. Lepidoptera Tineidae appear on the head of mummified indoors corpses. North of parallel 32 degreesS, the Muscid grave-fly Ophyra sp. was found breeding on a corpse outdoors in summer. A division by latitude and climate is proposed for Argentina, and an extended system is proposed for the world. (C) 2001 Elsevier Science Ireland Ltd. All tights reserved.</t>
  </si>
  <si>
    <t>10.1016/S0379-0738(01)00423-6</t>
  </si>
  <si>
    <t>Olsen, JE</t>
  </si>
  <si>
    <t>Light and temperature sensing and signaling in induction of bud dormancy in woody plants</t>
  </si>
  <si>
    <t>In woody species cycling between growth and dormancy must be precisely synchronized with the seasonal climatic variations. Cessation of apical growth, resulting from exposure to short photoperiod (SD) and altered light quality, is gating the chain of events resulting in bud dormancy and cold hardiness. The relative importance of these light parameters, sensed by phytochromes and possibly a blue light receptor, varies with latitude. Early in SD, changes in expression of light signaling components dominate. In Populus active shoot elongation is linked to high expression of FLOWERING LOCUS T (FT) resulting from coincidence of high levels of CONSTANS and light at the end of days longer than a critical one. In Picea, PaFT4 expression increases substantially in response to SD. Thus, in contrast to Populus-FT, PaFT4 appears to function in inhibition of shoot elongation or promotion of growth cessation. Accordingly, different FT-genes appear to have opposite effects in photoperiodic control of shoot elongation. Reduction in gibberellin under SD is involved in control of growth cessation and bud formation, but not further dormancy development. Coinciding with formation of a closed bud, abscisic acid activity increases and cell-proliferation genes are down-regulated. When dormancy is established very few changes in gene expression occur. Thus, maintenance of dormancy is not dependent on comprehensive transcriptional regulation. In some species low temperature induces growth cessation and dormancy, in others temperature affects photoperiod requirement. The temperature under SD affects both the rate of growth cessation, bud formation and depth of dormancy. As yet, information on the molecular basis of these responses to temperature is scarce.</t>
  </si>
  <si>
    <t>10.1007/s11103-010-9620-9</t>
  </si>
  <si>
    <t>Olsen, JE; Lee, Y; Junttila, O</t>
  </si>
  <si>
    <t>Effect of alternating day and night temperature on short day-induced bud set and subsequent bud burst in long days in Norway spruce</t>
  </si>
  <si>
    <t>Young seedlings of the conifer Norway spruce exhibit short day (SD)-induced cessation of apical growth and bud set. Although different, constant temperatures under SD are known to modulate timing of bud set and depth of dormancy with development of deeper dormancy under higher compared to lower temperature, systematic studies of effects of alternating day (DT) and night temperatures (NT) are limited. To shed light on this, seedlings of different provenances of Norway spruce were exposed to a wide range of DT-NT combinations during bud development, followed by transfer to forcing conditions of long days (LD) and 18 degrees C, directly or after different periods of chilling. Although no specific effect of alternating DT/NT was found, the results demonstrate that the effects of DT under SD on bud set and subsequent bud break are significantly modified by NT in a complex way. The effects on bud break persisted after chilling. Since time to bud set correlated with the daily mean temperature under SD at DTs of 18 and 21 degrees C, but not a DT of 15 degrees C, time to bud set apparently also depend on the specific DT, implying that the effect of NT depends on the actual DT. Although higher temperature under SD generally results in later bud break after transfer to forcing conditions, the fastest bud flush was observed at intermediate NTs. This might be due to a bud break-hastening chilling effect of intermediate compared to higher temperatures, and delayed bud development to a stage where bud burst can occur, under lower temperatures. Also, time to bud burst in un-chilled seedlings decreased with increasing SD-duration, suggesting that bud development must reach a certain stage before the processes leading to bud burst are initiated. The present results also indicate that low temperature during bud development had a larger effect on the most southern compared to the most northern provenance studied. Decreasing time to bud burst was observed with increasing northern latitude of origin in un-chilled as well as chilled plants. In conclusion, being a highly temperature-dependent process, bud development is strongly delayed by low temperature, and the effects of DT is significantly modified by NT in a complex manner.</t>
  </si>
  <si>
    <t>10.3389/fpls.2014.00691</t>
  </si>
  <si>
    <t>O'Malley, KG; Banks, MA</t>
  </si>
  <si>
    <t>A latitudinal cline in the Chinook salmon (Oncorhynchus tshawytscha) Clock gene: evidence for selection on PolyQ length variants</t>
  </si>
  <si>
    <t>A critical seasonal event for anadromous Chinook salmon (Oncorhynchus tshawytscha) is the time at which adults migrate from the ocean to breed in freshwater. We investigated whether allelic variation at the circadian rhythm genes, OtsClock1a and OtsClock1b, underlies genetic control of migration timing among 42 populations in North America. We identified eight length variants of the functionally important polyglutamine repeat motif (PolyQ) of OtsClock1b while OtsClock1a PolyQ was highly conserved. We found evidence of a latitudinal cline in average allele length and frequency of the two most common OtsClock1b alleles. The shorter 335 bp allele increases in frequency with decreasing latitude while the longer 359 bp allele increases in frequency at higher latitudes. Comparison to 13 microsatellite loci showed that 335 and 359 bp deviate significantly from neutral expectations. Furthermore, a hierarchical gene diversity analysis based on OtsClock1b PolyQ variation revealed that run timing explains 40.9 per cent of the overall genetic variance among populations. By contrast, an analysis based on 13 microsatellite loci showed that run timing explains only 13.2 per cent of the overall genetic variance. Our findings suggest that length polymorphisms in OtsClock1b PolyQ may be maintained by selection and reflect an adaptation to ecological factors correlated with latitude, such as the seasonally changing day length.</t>
  </si>
  <si>
    <t>10.1098/rspb.2008.0524</t>
  </si>
  <si>
    <t>O'Malley, KG; Ford, MJ; Hard, JJ</t>
  </si>
  <si>
    <t>Clock polymorphism in Pacific salmon: evidence for variable selection along a latitudinal gradient</t>
  </si>
  <si>
    <t>Seasonal timing of life-history events is often under strong natural selection. The Clock gene is a central component of an endogenous circadian clock that senses changes in photoperiod (day length) and mediates seasonal behaviours. Among Pacific salmonids (Oncorhynchus spp.), seasonal timing of migration and breeding is influenced by photoperiod. To expand a study of 42 North American Chinook salmon (Oncorhynchus tshawytscha) populations, we tested whether duplicated Clock genes contribute to population differences in reproductive timing. Specifically, we examined geographical variation along a similar latitudinal gradient in the polyglutamine domain (PolyQ) of OtsClock1a and OtsClock1b among 53 populations of three species: chum (Oncorhynchus keta), coho (Oncorhynchus kisutch) and pink salmon (Oncorhynchus gorbuscha). We found evidence for variable selection on OtsClock1b that corresponds to latitudinal variation in reproductive timing among these species. We evaluated the contribution of day length and a freshwater migration index to OtsClock1b PolyQ domain variation using regression trees and found that day length at spawning explains much of the variation in OtsClock1b allele frequency among chum and Chinook, but not coho and pink salmon populations. Our findings suggest that OtsClock1b mediates seasonal adaptation and influences geographical variation in reproductive timing in some of these highly migratory species.</t>
  </si>
  <si>
    <t>10.1098/rspb.2010.0762</t>
  </si>
  <si>
    <t>Omanga, PA; Summerfield, RJ; Qi, A</t>
  </si>
  <si>
    <t>Flowering in pigeonpea (Cajanus cajan) in Kenya: Responses of medium- and late-maturing genotypes to location and date of sowing</t>
  </si>
  <si>
    <t>The effects of temperature and photoperiod on times From sowing to flowering (f) were investigated in medium- and late-maturing pigeonpea (Cajanus cajan). Twelve genotypes were sown in two seasons at seven sites in Kenya, covering latitudes 0-4 degrees S and a wide range of altitudes (50-2000 m), as well as under polythene enclosures constructed at six sites to create warmer temperature regimes (a total of 26 environments). The same genotypes were also sown at monthly intervals and in an artificially extended photoperiod (in the open as well as under polythene) created by incandescent lamps suspended above the plots at Katumani (1 degrees 30'S). Times from sowing to flowering varied from 70 to more than 300 days and were associated with variations in mean pre-flowering values of temperature and photoperiod which ranged from 15.2 degrees to 32.7 degrees C and from 12.6 to 15.0 h d(-1). Genotypic variation in f in the most inductive regimes (a mean pre-flowering temperature of 24.3 degrees C for the medium- and 20.8 degrees C for the late-maturing genotypes, combined with a mean pre-flowering photoperiod of 12.6 and 12.8 h d(-1)) ranged from 70 and 76 days and from 85 to 112 days, respectively. There were no photoperiodic effects on f over the range from 12.6 to 13.1 h d(-1), but the artificially extended day delayed flowering, especially in the late-maturing genotypes. The relation between 1/f and the mean pre-flowering temperature was linear below and above an optimum temperature, T-o. The genotype-specific parameters derived from these thermal linear rate models based on flowering responses in 26 environments closely predicted 1/f and therefore f in in an independent sequence of monthly sowings. It was thus responses to temperature below and above T-o, and not responses to daylength which modulated flowering throughout the wide range of natural environments tested within this vast country, even in the late-maturing and most photoperiod-sensitive genotypes.</t>
  </si>
  <si>
    <t>10.1017/S001447970002603X</t>
  </si>
  <si>
    <t>OMANGA, PA; SUMMERFIELD, RJ; QI, A</t>
  </si>
  <si>
    <t>FLOWERING OF PIGEONPEA (CAJANUS-CAJAN) IN KENYA - RESPONSES OF EARLY-MATURING GENOTYPES TO LOCATION AND DATE OF SOWING</t>
  </si>
  <si>
    <t>The effects of temperature and daylength on durations from sowing to flowering (f) were studied in six short-duration genotypes of pigeonpea (Cajanus cajan) which had been classified as extra-early or early to mature at ICRISAT Center (17 degrees N). Plants were grown in seven locations in Kenya covering a wide range of altitudes (50-2000 m) at latitudes ranging from 0 degrees to 4 degrees S. Experiments spanned two seasons, and were conducted in normal field conditions as well as under clear polythene enclosures constructed at six of the sites in order to provide warmer than ambient temperatures. All genotypes were also sown at monthly intervals as well as under an artificially extended daylength, both at Katumani (1 degrees 30'S). Mean pre-flowering values of temperature (T) and photoperiod (P) varied from 15.6 degrees to 34.0 degrees C and from 12.6 to 15.0 h, respectively. These photothermal conditions resulted in values of f between 53 and 118 d. Rates of progress from sowing to flowering (1/f) were mostly unaffected by but were sometimes slightly responsive to photoperiod, whereas they responded consistently strongly to mean pre-flowering temperature ( T) below and above an optimum value close to 24 degrees C. In the sub-optimal range the effects of T were positive and in the supra-optimal range they were negative, such that 1/f=a+bT and 1/f=a'-b'T, respectively. The genotype-specific parameters a, b, a' and b' from these linear-rate models based on flowering responses in 27 environments were validated with independent data. Predicted values in f in 12 monthly sowings (range 62-99 d) did not differ significantly from those observed, i.e. for practical purposes within Kenya, the flowering responses of genotypes classified as extra-early or early to mature are insensitive to photoperiod. At more extreme latitudes (e.g. in India), and given the slight photoperiod sensitivity of some early-maturing genotypes, longer days can combine with supra-optimal temperatures to delay flowering.</t>
  </si>
  <si>
    <t>10.1016/0378-4290(94)00106-M</t>
  </si>
  <si>
    <t>Onaolapo, OJ; Onaolapo, AY</t>
  </si>
  <si>
    <t>Melatonin, adolescence, and the brain: An insight into the period-specific influences of a multifunctional signaling molecule</t>
  </si>
  <si>
    <t>BIRTH DEFECTS RESEARCH</t>
  </si>
  <si>
    <t>Melatonin is a neurohormone that is involved in the modulation of a wide range of physiological processes, including maintenance of the circadian rhythm, mediation of photoperiodic information, regulation of the sleep-wake cycle, synchronization of cell physiology, antioxidant defense, and immune-modulation. Although there are reports of increasing use of melatonin in the management of a number of health conditions, evidence exists that is suggestive of deleterious effects of melatonin administration on brain and reproductive development in the prepubertal and pubertal periods that are within the teenage years. In this review, we examine the influences of endogenous and exogenous melatonin on the adolescent brain, with specific reference to its involvement in the evolution of brain functions, brain structure, sleep regulation, and modulation of behaviors in health or disease.</t>
  </si>
  <si>
    <t>10.1002/bdr2.1171</t>
  </si>
  <si>
    <t>Opstad, N; Sonsteby, A; Myrheim, U; Heide, OM</t>
  </si>
  <si>
    <t>Seasonal timing of floral initiation in strawberry: Effects of cultivar and geographic location</t>
  </si>
  <si>
    <t>It was previously shown that nitrogen fertilization immediately after commencement of SD exposure enhanced the floral induction effect of SD in June-bearing strawberries (Sonsteby et al., 2009). In order to optimize the timing of such fertilization under field conditions, seasonal timing of floral initiation in the strawberry cultivars 'Frida', 'Polka', 'Korona' and Florence' was studied in the field at five contrasting latitudinal and attitudinal geographic locations in Norway and, for comparison, under controlled environment conditions with 12 h photoperiod and temperatures ranging from 9 to 18 degrees C. Serial collections and dissections of crowns from the various locations revealed that floral initiation was successively delayed with increasing latitude and altitude of the location, and with decreasing temperature under controlled environment conditions. Both in the field and in the phytotron, floral initiation was earliest in 'Frida' closely followed by 'Polka' and in due course by 'Korona' and finally 'Florence' which was particularly slow to respond. Floral initiation in the phytotron was progressively advanced with increasing temperature and was optimal at 15-18 degrees C. Flowering time in the field was mainly determined by thermal relations in the spring and early summer, and accordingly, it was strongly delayed with increasing latitude and altitude of the location. In addition, late floral initiation in autumn also delayed flowering in the spring. Based on these observations, optimal timing of autumn fertilization for the various locations and cultivars are suggested. (C) 2011 Elsevier B.V. All rights reserved.</t>
  </si>
  <si>
    <t>10.1016/j.scienta.2011.03.022</t>
  </si>
  <si>
    <t>Or, E; Hovav, R; Abbo, S</t>
  </si>
  <si>
    <t>A major gene for flowering time in chickpea</t>
  </si>
  <si>
    <t>Water availability is a major yield-limiting factor in semi-arid regions, Hence, efficient utilization of soil water for grain production depends on correct timing of flowering. Following winter (December-January) sowing, modern Israeli chickpea (Cicer arietinum L.) cultivars begin flowering during the last week of March and their reproductive period extends throughout April to June. In the Middle East, April, May, and June are often dry and hot months. The objectives of this study were (i) to assess the potential range of chickpea germplasm as a source for early flowering, and (ii) to study the inheritance of the time to flowering trait, Germplasm evaluation was carried out by measuring days from germination to flowering and calculating phenotypic correlations between days to first newer, grain weight, and pod number along main branches. A number of early-flowering genotypes were identified, and weak association between flowering time genes and seed weight loci was observed. Crosses were made between types of contrasting photoperiod response. In FZ populations derived from crosses between an early-flowering breeding line (desi) with weak photoperiodic response and a late-flowering high-yielding (kabuli) cultivar with a strong photoperiod response, a 3:1 ratio of late-flowering: early-flowering types was observed. This segregation is consistent with action of a major photoperiod response gene (Ppd) affecting time to flowering. Considerable genotype x environment interaction was observed among Fl progeny of these crosses. The relatively simple inheritance of the photoperiodic response observed in this study suggests that the early-flowering trait may be easily introduced into popular late-flowering genetic backgrounds.</t>
  </si>
  <si>
    <t>Orlandi, F; Garcia-Mozo, H; Ben Dhiab, A; Galan, C; Msallem, M; Romano, B; Abichou, M; Dominguez-Vilches, E; Fornaciari, M</t>
  </si>
  <si>
    <t>Climatic indices in the interpretation of the phenological phases of the olive in mediterranean areas during its biological cycle</t>
  </si>
  <si>
    <t>CLIMATIC CHANGE</t>
  </si>
  <si>
    <t>The present study implemented a regional phenological model that was derived through the growing season index and adapted to a widespread Mediterranean species, the olive (Olea europaea L.). This model considers not only individual phenological events, but also the main vegetative and reproductive phenological phases of the species, in an integrated biological approach. The regional model generally does not need to include specific meteorological variables calculated as weekly or monthly averages which could limit the extrapolation over large areas. The main climatic limitations of the olive cultivation areas in the south Mediterranean at latitudes around 10A degrees (practically speaking, the geographical limits of the olive) are estimated here. This analysis uses information relating to local climatic changes over the last two decades (1990-1999, 2000-2009) to provide interpretations of the temperature, solar radiation rate, and evapotranspiration trends. This has allowed creation of a Mediterranean phenological model adapted to the olive, which presents the contemporary climate requirements during winter and the warm summer season. The climate analysis and comparisons of these two decades has allowed us to reveal a reduction in the index according to the minimum temperature, which has particular consequences in the northern monitoring areas. This phenomenon appears to present new positive scenarios for the future regarding a northward shift of olive cultivation areas, due to the potential enlargement of the growing season in winter. However, negative scenarios can also be foreseen in consideration of the failure to satisfy the minimum chilling requirements in the traditional southern cultivation areas of the olive.</t>
  </si>
  <si>
    <t>10.1007/s10584-012-0474-9</t>
  </si>
  <si>
    <t>Orlandi, F; Vazquez, LM; Ruga, L; Bonofiglio, T; Fornaciari, M; Garcia-Mozo, H; Dominguez, E; Romano, B; Galan, C</t>
  </si>
  <si>
    <t>Bioclimatic requirements for olive flowering in two Mediterranean Regions located at the same latitude (Andalucia, Spain, and Sicily, Italy)</t>
  </si>
  <si>
    <t>ANNALS OF AGRICULTURAL AND ENVIRONMENTAL MEDICINE</t>
  </si>
  <si>
    <t>The Mediterranean Region is the major area devoted to olive tree crop, and therefore a study of olive flowering is of great interest for the European Community. On the other hand, olive pollen is one of the main causes of pollen allergy in the Mediterranean area. Olive flowering is affected by climatic factors such as temperature and photoperiod, which vary geographically in latitude and altitude. Temperature has been used to study those processes that lead to flowering in the olive tree. The aim of the present paper is firstly the comparison of the flowering full bloom dates in two Mediterranean areas, Sicily (Italy) and Cordoba (Spain), located in the same latitudinal band (37-38 degrees N) and to calculate the heat requirement until flowering by determination of different threshold temperatures and methods of heat accumulation. A delay of the full flowering dates in the Spanish compared with the Italian olive groves was observed. The most suitable threshold temperatures were carried out in a 7 degrees-15 degrees C range by considering the heat accumulation start on 1 January in each olive grove. In particular, some causes were indicated as responsible for the different threshold temperatures recorded in the 2 study areas: First, the different climatic conditions (continental and insular climate) secondly the different cultivars present in the olive groves.</t>
  </si>
  <si>
    <t>Ortega-Pacheco, A; Concha-Guillermo, H; Segura-Correa, J; Jimenez-Coello, M</t>
  </si>
  <si>
    <t>Seasonal Reproductive Activity of Domestic Queens (Felis catus) in the Tropics of Mexico</t>
  </si>
  <si>
    <t>Contents The objective of this study was to determine the seasonal ovarian activity of domestic queens under the tropical conditions of southern Mexico (19 degrees 30' and 21 degrees 35' N latitude). A total of 250 reproductive tracts were evaluated, and the frequencies of queens with ovarian activity (oestrus, dioestrus or pregnant), anoestrus, pregnancies and ovulation rate by season of the year (spring, summer, autumn and winter) were calculated. Ovarian activity was observed throughout the year, but a significant reduction occurred during the winter; conversely, anoestrous cases were lower during spring and showed an increase during summer, autumn and winter. Pregnancies were most common during spring and decreased during summer, autumn and winter. Ovulation rate varied from 2.5 to 2.8 during the four seasons. Cystic endometrial hyperplasia, pyometra and ovarian follicular cysts were the most common lesions found. The results demonstrate that domestic queens are not seasonal in tropical conditions, but a clear effect of the season of the year reducing ovarian activity is present.</t>
  </si>
  <si>
    <t>10.1111/rda.12051</t>
  </si>
  <si>
    <t>Ostrem, L; Rapacz, M; Larsen, A; Dalmannsdottir, S; Jorgensen, M</t>
  </si>
  <si>
    <t>Influences of growth cessation and photoacclimation on winter survival of non-native Lolium-Festuca grasses in high-latitude regions</t>
  </si>
  <si>
    <t>Autumnal growth cessation in non-native grass species is inadequate for sufficient cold acclimation. Cold acclimation is influenced to various degrees by growth cessation and photoacclimation. The effects of both factors on winter survival were investigated by measuring photosynthetic activity with Handy Pea fluorimeter and leaf elongation growth rate (LER) and their effects on winter survival. Triplicate field trials were established at two locations in Norway: Fureneset (61 degrees N) and Vagones (67 degrees N). In total, ten entries of perennial ryegrass (Lolium perenne), Festulolium hybrids and introgression lines, and meadow fescue (Festuca pratensis) were investigated weekly by measuring selected leaves (n = 3 x 10) of the regrowth after the third harvest taken in late August in two successive years. The results showed that the relationship between photosynthetic performance in autumn, LER and winter survival differed between the locations. In the south (Fureneset), there was a positive correlation between photosynthetic activity before winter and winter survival. In the north (Vagones), there was no correlation or even a negative correlation between photosynthetic activity before winter and winter survival. Low photosynthetic activity in autumn was associated with a higher level of winter survival in the north for E pratensis cv. Norild and two northern-adapted cultivars of L perenne. Northern-adapted forage grasses can be assumed to have an alternative mechanism for growth inhibition, since in the north the amount of light seems to be insufficient to trigger the changes in photosynthetic apparatus that are responsible for growth cessation in the south. Moreover, with progressing climate change, this adaptation pattern will increasingly be required in more southerly areas of the Nordic region because the light intensity decrease and temperature increase predicted for these areas will delay cold acclimation. (C) 2014 The Authors. Published by Elsevier B.V.</t>
  </si>
  <si>
    <t>10.1016/j.envexpbot.2014.10.008</t>
  </si>
  <si>
    <t>Otero, M; Rossi, V; Baltanas, A; Menozzi, P</t>
  </si>
  <si>
    <t>Effect of genotype and photoperiod on diapause strategies in Eucypris virens (Jurine, 1820) (Crustacea : Ostracoda)</t>
  </si>
  <si>
    <t>ADVANCES IN LIMNOLOGY, VOL 52: EVOLUTIONARY AND ECOLOGICAL ASPECTS OF CRUSTACEAN DIAPAUSE</t>
  </si>
  <si>
    <t>The effect of photoperiod on the diapause egg production of four clones of Eucypris virens from localities at different latitudes was tested in a laboratory experiment carried out at a temperature of 16 degrees C. The clones from southern localities (two from Italy and one from Spain) seem to use long day photoperiod as an environmental cue of the approaching unfavourable season, and show a complete shift to the production of resting eggs, while the northern clone (from the United Kingdom) continues to produce subitaneous eggs under long-day conditions, with only a slightly higher proportion of resting eggs being produced under long-day than under short-day conditions.</t>
  </si>
  <si>
    <t>Ouyang, JQ; de Jong, M; van Grunsven, RHA; Matson, KD; Haussmann, MF; Meerlo, P; Visser, ME; Spoelstra, K</t>
  </si>
  <si>
    <t>Restless roosts: Light pollution affects behavior, sleep, and physiology in a free-living songbird</t>
  </si>
  <si>
    <t>The natural nighttime environment is increasingly polluted by artificial light. Several studies have linked artificial light at night to negative impacts on human health. In free-living animals, light pollution is associated with changes in circadian, reproductive, and social behavior, but whether these animals also suffer from physiologic costs remains unknown. To fill this gap, we made use of a unique network of field sites which are either completely unlit (control), or are artificially illuminated with white, green, or red light. We monitored nighttime activity of adult great tits, Parus major, and related this activity to within-individual changes in physiologic indices. Because altered nighttime activity as a result of light pollution may affect health and well-being, we measured oxalic acid concentrations as a biomarker for sleep restriction, acute phase protein concentrations and malaria infection as indices of immune function, and telomere lengths as an overall measure of metabolic costs. Compared to other treatments, individuals roosting in the white light were much more active at night. In these individuals, oxalic acid decreased over the course of the study. We also found that individuals roosting in the white light treatment had a higher probability of malaria infection. Our results indicate that white light at night increases nighttime activity levels and sleep debt and affects disease dynamics in a free-living songbird. Our study offers the first evidence of detrimental effects of light pollution on the health of free-ranging wild animals.</t>
  </si>
  <si>
    <t>10.1111/gcb.13756</t>
  </si>
  <si>
    <t>Ovchinnikova, AA; Ovchinnikov, AN; Dolgovskaya, MY; Reznik, SY; Belyakova, NA</t>
  </si>
  <si>
    <t>Trophic induction of diapause in native and invasive populations of Harmonia axyridis (Coleoptera: Coccinellidae)</t>
  </si>
  <si>
    <t>Ovipositing females from invasive (Krasnodar Territory of Russia) and native (Far East of Russia) populations of Harmonia axyridis were fed one of a set of diets ranging from 50 Myzus persicae aphids every day to 1 aphid every 10 days and all were also provided with a 10% sugar solution. The experiment was conducted at 20 degrees C under short (12 h) and long (18 h) day conditions. Most of the females from the native population that consumed 50 or 10 aphids per day continued to oviposit under both long and short day conditions. Females that consumed 1 aphid per day or every 2 days practically stopped laying eggs but under long day conditions their ovaries were still active, whereas under short day conditions ca 50% of them were reproductively inactive (only germaria present) and had a well-developed fat body. Further reduction in diet resulted in an increase in the proportion of reproductively inactive females. However, about half of the females that terminated oogenesis under long day conditions had poorly developed fat bodies, which indicates that diapause was not induced. For the females from the invasive population, both photoperiodic and trophic effects were weak: under short day conditions, some females entered diapause when prey was abundant, whereas about 50% (independent of photoperiod) did not enter diapause when starved. This risk-spreading strategy, possibly, facilitates the adaptation of this invasive ladybird to unpredictable environmental conditions.</t>
  </si>
  <si>
    <t>10.14411/eje.2016.061</t>
  </si>
  <si>
    <t>Owen-Ashley, NT; Hasselquist, D; Raberg, L; Wingfield, JC</t>
  </si>
  <si>
    <t>Latitudinal variation of immune defense and sickness behavior in the white-crowned sparrow (Zonotrichia leucophrys)</t>
  </si>
  <si>
    <t>BRAIN BEHAVIOR AND IMMUNITY</t>
  </si>
  <si>
    <t>There is a general trend that parasitism risk declines as latitude increases. Host populations breeding at high latitudes should therefore invest less in costly immune defenses than populations breeding in temperate or tropical zones, although it is unknown if such an effect is mediated by environmental (photoperiodic) or genetic factors or both. Acquired immune function (humoral, cell-mediated) and behavioral sickness responses to lipopolysaccharide (LPS; mimics bacterial infection) were assessed in two subspecies of white-crowned sparrow (Zonotrichia leucophrys) that breed at different latitudes in western North America. Zonotrichia l. gambelii (GWCS) is a high-latitude breeder (47-68 degrees N) while Z. l. pugetensis (PWCS) breeds at temperate latitudes (40-49 degrees N). Captive males of each subspecies were acclimated to (1) a short day (non-breeding) photoperiod (8L:16D), (2) the breeding photoperiod of PWCS (16L:8D), or (3) the breeding photoperiod of GWCS (20L:4D). Photoperiod was manipulated because shorter day lengths may enhance immune function. In support of a genetic effect, humoral responses to diphtheria-tetanus vaccination were significantly higher in PWCS compared to GWCS, regardless of photoperiod. There were no differences in cell-mediated responses to phytohemagglutinin (PHA) between subspecies or among photoperiods. For sickness responses to LPS, a significant interaction between photoperiod and subspecies was found, with long day GWCS producing stronger sickness responses (losing more weight, eating less) than short day GWCS and PWCS on all day lengths. However, these effects were influenced by photoperiodic changes in body condition. In conclusion, we find evidence for genetic control of immune responses across latitude, but no support for environmental (photoperiodic) regulation. (c) 2008 Elsevier Inc. All rights reserved.</t>
  </si>
  <si>
    <t>10.1016/j.bbi.2007.12.005</t>
  </si>
  <si>
    <t>Owen-Smith, N; Ogutu, JO</t>
  </si>
  <si>
    <t>Controls over reproductive phenology among ungulates: allometry and tropical-temperate contrasts</t>
  </si>
  <si>
    <t>Ungulates inhabiting high latitudes schedule the timing of conceptions so that offspring are born during the most favourable nutritional conditions for reproductive success. The optimal period for births is less reliably predictable in tropical and subtropical savanna environments where plant growth is governed by rainfall, suggesting that reproductive phenology could be influenced more proximately by resources affecting the body condition of females around the time of conceptions. To assess how these controls operate, we compared the timing of births and conceptions among tropical and subtropical savanna ungulates with the patterns shown by ungulates in northern temperate or subarctic latitudes. The association between the timing of births and the onset of plant growth early in the growing season is less consistent among tropical savanna ungulates than among ungulates inhabiting northern temperate environments, and apparently subject to other influences affecting vegetation phenology. Nevertheless, birth peaks seem to coincide with the time of the year when forage quality is expected to be best for offspring survival and growth for most tropical or subtropical ungulates with gestation periods shorter than a year. When gestation time exceeds one year, proximal effects of nutritional conditions around the time of conceptions apparently become overriding and birth synchrony with early season plant growth is no longer effective. Proximate nutritional influences on conceptions may also govern the somewhat diffuse spread of births shown by ungulate populations in equatorial latitudes where photoperiod cues controlling oestrus and mating cannot be used to schedule the later timing of births.</t>
  </si>
  <si>
    <t>10.1111/j.1600-0587.2012.00156.x</t>
  </si>
  <si>
    <t>Pan, JH; Jacobs, DF; Li, GL</t>
  </si>
  <si>
    <t>Combined effects of short-day treatment and fall fertilization on growth, nutrient status, and spring bud break of Pinus tabulaeformis seedlings</t>
  </si>
  <si>
    <t>IFOREST-BIOGEOSCIENCES AND FORESTRY</t>
  </si>
  <si>
    <t>Although effects of short-day treatment and fall fertilization on seedling development have been studied independently, their combined influences are not well elucidated. We explored growth, nutrient concentration, and spring bud break of Chinese pine (Pinus tabulaeformis Carr.) seedlings exposed to two photoperiod treatments (short-day consisting of 3 weeks of 18-hr nights in late summer and ambient day length) and three rates of fall N fertilization (0, 12 and 24 mg N per seedling). Seedlings were assessed before fall fertilization and at the end of the growing season. Bud break timing was evaluated the following spring. Increased foliar P concentration concurrent with reduced root P and K concentration occurred in short-day treated seedlings at the conclusion of photoperiod treatment. By the end of the growing season, short-day treatment resulted in greater N and P concentration in the stems, and P concentration in the foliage. It also induced smaller foliage and stem dry mass in both stages. Fall fertilization consistently enhanced tissue N concentration, but interaction effects with short- day treatment were generally non-significant. Short-day treatment curtailed shoot growth, induced terminal bud set, and hastened spring bud break (by only one day) for this mid-latitude seed source (41 degrees N). Thus, short-day treatment or fall fertilization each promoted an increased nutrient concentration, while having only a minor effect on spring bud break.</t>
  </si>
  <si>
    <t>10.3832/ifor2178-009</t>
  </si>
  <si>
    <t>Pan, YP; Qu, SP; Bo, KL; Gao, ML; Haider, KR; Weng, YQ</t>
  </si>
  <si>
    <t>QTL mapping of domestication and diversifying selection related traits in round-fruited semi-wild Xishuangbanna cucumber (Cucumis sativus L. var. xishuangbannanesis)</t>
  </si>
  <si>
    <t>QTL analysis revealed 11 QTL underlying flowering time and fruit size variation in the semi-wild Xishuangbanna cucumber, of which, FT6.2 and FS5.2 played the most important roles in determining photoperiod-dependent flowering time and round-fruit shape, respectively. Flowering time and fruit size are two important traits in domestication and diversifying selection in cucumber, but their genetic basis is not well understood. Here we reported QTL mapping results on flowering time and fruit size with F-2 and F-2:3 segregating populations derived from the cross between WI7200, a small fruited, early flowering primitive cultivated cucumber and WI7167, a round-fruited, later flowering semi-wild Xishuangbanna (XIS) cucumber. A linkage map with 267 microsatellite marker loci was developed with 138 F-2 plants. Phenotypic data of male and female flowering time, fruit length and diameter and three other traits (mature fruit weight and number, and seedling hypocotyl length) were collected in multiple environments. Three flowering time QTL, FT1.1, FT5.1 and FT6.2 were identified, in which FT6.2 played the most important role in conferring less photoperiod sensitive early flowering during domestication whereas FT1.1 seemed more influential in regulating flowering time within the cultivated cucumber. Eight consensus fruit size QTL distributed in 7 chromosomes were detected, each of which contributed to both longitudinal and radial growth in cucumber fruit development. Among them, FS5.2 on chromosome 5 exhibited the largest effect on the determination of round fruit shape that was characteristic of the WI7167 XIS cucumber. Possible roles of these flowering time and fruit size QTL in domestication of cucumber and crop evolution of the semi-wild XIS cucumber, as well as the genetic basis of round fruit shape in cucumber are discussed.</t>
  </si>
  <si>
    <t>10.1007/s00122-017-2908-2</t>
  </si>
  <si>
    <t>Pandi-Perumal, SR; Srinivasan, V; Maestroni, GJM; Cardinali, DP; Poeggeler, B; Hardeland, R</t>
  </si>
  <si>
    <t>Melatonin - Nature's most versatile biological signal?</t>
  </si>
  <si>
    <t>FEBS JOURNAL</t>
  </si>
  <si>
    <t>Melatonin is a ubiquitous molecule and widely distributed in nature, with functional activity occurring in unicellular organisms, plants, fungi and animals. In most vertebrates, including humans, melatonin is synthesized primarily in the pineal gland and is regulated by the environmental light/dark cycle via the suprachiasmatic nucleus. Pinealocytes function as 'neuroendocrine transducers' to secrete melatonin during the dark phase of the light/dark cycle and, consequently, melatonin is often called the 'hormone of darkness'. Melatonin is principally secreted at night and is centrally involved in sleep regulation, as well as in a number of other cyclical bodily activities. Melatonin is exclusively involved in signaling the 'time of day' and 'time of year' (hence considered to help both clock and calendar functions) to all tissues and is thus considered to be the body's chronological pacemaker or 'Zeitgeber'. Synthesis of melatonin also occurs in other areas of the body, including the retina, the gastrointestinal tract, skin, bone marrow and in lymphocytes, from which it may influence other physiological functions through paracrine signaling. Melatonin has also been extracted from the seeds and leaves of a number of plants and its concentration in some of this material is several orders of magnitude higher than its night-time plasma value in humans. Melatonin participates in diverse physiological functions. In addition to its timekeeping functions, melatonin is an effective antioxidant which scavenges free radicals and up-regulates several antioxidant enzymes. It also has a strong antiapoptotic signaling function, an effect which it exerts even during ischemia. Melatonin's cytoprotective properties have practical implications in the treatment of neurodegenerative diseases. Melatonin also has immune-enhancing and oncostatic properties. Its 'chronobiotic' properties have been shown to have value in treating various circadian rhythm sleep disorders, such as jet lag or shift-work sleep disorder. Melatonin acting as an 'internal sleep facilitator' promotes sleep, and melatonin's sleep-facilitating properties have been found to be useful for treating insomnia symptoms in elderly and depressive patients. A recently introduced melatonin analog, agomelatine, is also efficient for the treatment of major depressive disorder and bipolar affective disorder. Melatonin's role as a 'photoperiodic molecule' in seasonal reproduction has been established in photoperiodic species, although its regulatory influence in humans remains under investigation. Taken together, this evidence implicates melatonin in a broad range of effects with a significant regulatory influence over many of the body's physiological functions.</t>
  </si>
  <si>
    <t>10.1111/j.1742-4658.2006.05322.x</t>
  </si>
  <si>
    <t>Panizzi, AR; Vivan, LM</t>
  </si>
  <si>
    <t>Seasonal abundance of the neotropical brown stink bug, Euschistus heros, in overwintering sites, and the breaking of dormancy</t>
  </si>
  <si>
    <t>The seasonal abundance of the neotropical brown stink bug, Euschistus heros (Heteroptera: Pentatomidae), in overwintering sites in northern Parana state, Brazil (latitude 23 degrees 11' S, longitude 51 degrees 11' W) was monitored from September 1994 to August 1995. The breaking of dormancy (oligopause) was studied in the laboratory by comparing the feeding activity and reproduction of adults collected in the held under different physiological conditions (i.e., dormant and non-dormant). No bugs were found in overwintering sites during the summer (December to February) and during early autumn (March). From mid-autumn to winter (April - August), the number of E. her-os captured in these sites gradually increased, decreasing thereafter with the start of spring in September. Dormant and nondormant E. heros taken to the laboratory and maintained at 25 +/- 1 degrees C, 65 +/- 5% rh., and L14:D10 photoperiod, and given suitable food (soybean pods or seeds), began feeding immediately. The number of stylet sheaths deposited/day on the food was greater for non-dormant than for dormant adults. Feeding activity was greater on immature pods than on mature seeds of soybean. Dormant females placed under suitable biotic and abiotic conditions took ca. 2 weeks to start reproduction, in contrast to non-dormant females, which reproduced immediately.</t>
  </si>
  <si>
    <t>10.1046/j.1570-7458.1997.00132.x</t>
  </si>
  <si>
    <t>Pankhurst, NW; Porter, MJR</t>
  </si>
  <si>
    <t>Cold and dark or warm and light: variations on the theme of environmental control of reproduction</t>
  </si>
  <si>
    <t>Seasonality is a common feature of teleost reproduction and is most marked at higher latitudes. Seasonal cycles are principally entrained by photoperiod and temperature but a range of other variables including lunar phase and social interaction may also operate. Photoperiod information is transduced through the light inhibition of pineal melatonin synthesis but the mechanism by which this regulates the reproductive endocrine system is not clear. There is less information on the specific effects of temperature but these are likely to involve effects on expression and activity of regulatory proteins. Environmental regulation of high latitude species appears to operate across a hierarchy of variables with photoperiod then temperature as primary drivers, whereas in tropical habitats, the hierarchy may be inverted.</t>
  </si>
  <si>
    <t>10.1023/B:FISH.0000030602.51939.50</t>
  </si>
  <si>
    <t>Paolucci, S; Salis, L; Vermeulen, CJ; Beukeboom, LW; van de Zande, L</t>
  </si>
  <si>
    <t>QTL analysis of the photoperiodic response and clinal distribution of period alleles in Nasonia vitripennis</t>
  </si>
  <si>
    <t>In seasonal environments, organisms synchronize their life cycle with the annual cycle of environmental factors. In many insect species, this includes a diapause response: a timed dormant stage that allows to survive harsh winter conditions. Previously, we have shown that larval diapause in the parasitic wasp Nasonia vitripennis is induced by the mother upon exposure to a threshold number of short photoperiods (named switch point) and diapause response follows a latitudinal cline in natural populations. Here, we present a QTL analysis using two lines derived from the extremes of this clinal distribution: a northern line from Oulu, Finland and a southern line from Corsica, France. A genomic region on chromosome 1 and one on chromosome 5 were found to be associated with photoperiodic diapause induction. Interestingly, these regions contain the putative clock genes period, cycle (chromosome 1) and cryptochrome (chromosome 5). An analysis of period polymorphisms in seven European populations showed a clinal distribution of two main haplotypes that correlate with the latitudinal cline for diapause induction.</t>
  </si>
  <si>
    <t>10.1111/mec.13802</t>
  </si>
  <si>
    <t>Paolucci, S; van de Zande, L; Beukeboom, LW</t>
  </si>
  <si>
    <t>Adaptive latitudinal cline of photoperiodic diapause induction in the parasitoid Nasonia vitripennis in Europe</t>
  </si>
  <si>
    <t>Living in seasonally changing environments requires adaptation to seasonal cycles. Many insects use the change in day length as a reliable cue for upcoming winter and respond to shortened photoperiod through diapause. In this study, we report the clinal variation in photoperiodic diapause induction in populations of the parasitoid wasp Nasonia vitripennis collected along a latitudinal gradient in Europe. In this species, diapause occurs in the larval stage and is maternally induced. Adult Nasonia females were exposed to different photoperiodic cycles and lifetime production of diapausing offspring was scored. Females switched to the production of diapausing offspring after exposure to a threshold number of photoperiodic cycles. A latitudinal cline was found in the proportion of diapausing offspring, the switch point for diapause induction measured as the maternal age at which the female starts to produce diapausing larvae, and the critical photoperiod for diapause induction. Populations at northern latitudes show an earlier switch point, higher proportions of diapausing individuals and longer critical photoperiods. Since the photoperiodic response was measured under the same laboratory conditions, the observed differences between populations most likely reflect genetic differences in sensitivity to photoperiodic cues, resulting from local adaptation to environmental cycles. The observed variability in diapause response combined with the availability of genomic tools for N. vitripennis represent a good opportunity to further investigate the genetic basis of this adaptive trait.</t>
  </si>
  <si>
    <t>10.1111/jeb.12113</t>
  </si>
  <si>
    <t>Paradiso, R; Aronne, G; De Pascale, S</t>
  </si>
  <si>
    <t>Thermal and Light Requirements for Flower Differentiation of Snapdragon</t>
  </si>
  <si>
    <t>PROCEEDINGS OF THE INTERNATIONAL SYMPOSIUM ON HIGH TECHNOLOGY FOR GREENHOUSE SYSTEM MANAGEMENT, VOLS 1 AND 2</t>
  </si>
  <si>
    <t>in order to define critical thermal and light requirements for flower differentiation, 4 cultivars of Snapdragon: Mistral, Monaco, Vincenot and Potomac, were tested under 4 thermal-photoperiodic regimes obtained by combining 2 thermal treatments [(night/day) 22/28 and 16/22 degrees C] and 2 photoperiods [Short Day = 8 hours and Long Day = 14 hours]. The research was carried out on potted plants in a growth chamber. The effects of treatments were studied in terms of plant growth, cut stem production and flowering time. The time of transition from vegetative to floral meristem was assessed by transmitted light microscopy on longitudinal sections of apical meristems. Floral transition at the meristematic stage was related to morphological parameters at the whole plant level (height, number of leaves, leaf area). The cut stem yield did not change among the cultivars and was unaffected by thermal and photoperiodic treatments. The number of days from transplanting to flowering increased from 59 (Mistral) to 87 (Potomac). Long-day conditions anticipated flowering of 40 days compared to the short-day treatment and reduced both stem length and leaf number at the anthesis. Thermal treatments did not affect the flowering time and the main cut stems characteristics. Microscopy analyses revealed that while it is possible to control the floral induction by choosing specific genotypes and modulating environmental parameters, the time between meristem induction and flower opening appears to be unaffected by thermal and light regimes. This time corresponded, in our experimental conditions, to approximately 20 days. A critical size of the plant, in terms of leaf area, seems to be required for the flower induction.</t>
  </si>
  <si>
    <t xml:space="preserve">10.17660/ActaHortic.2008.801.172                                                </t>
  </si>
  <si>
    <t>Pare, P; Barrette, C; Prescott, J</t>
  </si>
  <si>
    <t>Seasonal reproduction of captive Himalayan tahrs (Hemitragus jemlahicus) in relation to latitude</t>
  </si>
  <si>
    <t>We obtained 1,117 birth dates of captive Himalayan tahrs held in 25 zoological institutions located between 43 degrees 32'S and 60 degrees 10'N, from the International Species Information System. The birth season was not longer near the equator, and it did not begin earlier at higher latitudes. As expected, the birth seasons in northern and southern hemispheres occurred 6 months apart. We suggest that photoperiod, environmental, and physiological factors, could influence the onset and duration of the mating season of captive Himalayan tahrs.</t>
  </si>
  <si>
    <t>10.2307/1382688</t>
  </si>
  <si>
    <t>Parker, DJ; Ritchie, MG; Kankare, M</t>
  </si>
  <si>
    <t>Preparing for Winter: The Transcriptomic Response Associated with Different Day Lengths in Drosophila montana</t>
  </si>
  <si>
    <t>At northern latitudes, the most robust cue for assessing the onset of winter is the shortening of day lengths. Many species use day length as a cue to increase their cold tolerance and/or enter into diapause, but little is known about changes in gene expression that occur under different day lengths. We investigate the gene expression changes associated with differences in light/dark cycles in Drosophila montana, a northerly distributed species with a strong adult photoperiodic reproductive diapause. To examine gene expression changes induced by light both prior to and during diapause, we used both nondiapausing and diapausing flies. We found that the majority of genes that are differentially expressed between different day lengths in nondiapausing and diapausing flies differ. However, the biological processes involved were broadly similar. These included neuron development and metabolism, which are largely consistent with an increase in cold tolerance previously observed to occur in these flies. We also found that many genes associated with reproduction change in expression level between different day lengths, suggesting that D. montana use changes in day length to cue changes in reproduction both before and after entering into diapause. Finally, we also identified several interesting candidate genes for lightinduced changes including Lsp2, para, and Ih.</t>
  </si>
  <si>
    <t>10.1534/g3.116.027870</t>
  </si>
  <si>
    <t>Parrish, DJ; Fike, JH</t>
  </si>
  <si>
    <t>The biology and agronomy of switchgrass for biofuels</t>
  </si>
  <si>
    <t>CRITICAL REVIEWS IN PLANT SCIENCES</t>
  </si>
  <si>
    <t>Switchgrass (Panicum virgatum L.)-a perennial, warm-season (C-4) species-evolved across North America into multiple, divergent populations. The resulting natural variation within the species presents considerable morphological diversity and a wide range of adaptation. The species was adopted as a crop-initially as a forage-only in the last 50 yr. Its potential uses have recently been expanded to include biofuels. Management of switchgrass for biofuels is informed by an understanding of the plant's biology. Successful establishment requires attention to seed dormancy and weed control as well as proper depth and date of planting. The plant's growth rate is closely tied to temperature, but timing of reproductive development is linked to photoperiod. Accordingly, the period of vegetative growth can be extended by planting lower-latitude cultivars at higher latitudes. This strategy may provide a yield advantage, but cold tolerance can become limiting. Switchgrass is thrifty in its use of applied N; it appears able to obtain N from sources that other crops cannot tap. The N removed in harvested biomass is often greater than the amount of N applied. In areas with sufficient rainfall, sustainable yields of similar to 15 Mg ha(-1) yr(-1) may be achievable by applying similar to 50 kg N ha(-1) yr(-1). Harvesting biomass once per season-after plants have senesced and translocated N into perennial tissues-appears to allow plants to maintain an internal N reserve. Two harvests yr(-1) may increase yields in some cultivars, but a single annual harvest maximizes yields in many cases. If two harvests are taken, more N must be applied to compensate for the N removed in the midseason harvest. Taking more than two harvests yr(-1) often adversely affects long-term productivity and persistence. Switchgrass has potential as a renewable fuel source, but such use will likely require large infrastructural changes; and, even at maximum output, such systems could not provide the energy currently being derived from fossil fuels.</t>
  </si>
  <si>
    <t>10.1080/07352680500316433</t>
  </si>
  <si>
    <t>Parry, AL; Nixon, AJ; Craven, AJ; Pearson, AJ</t>
  </si>
  <si>
    <t>The microanatomy, cell replication, and keratin gene expression of hair follicles during a photoperiod-induced growth cycle in sheep</t>
  </si>
  <si>
    <t>ACTA ANATOMICA</t>
  </si>
  <si>
    <t>Exposure of New Zealand Wiltshire sheep to long days, following 24 weeks of short days, caused a synchronised out-of-season wool follicle growth cycle. Skin biopsies were collected at intervals between 3 and 30 days and follicles were examined by light microscopy in both transverse and longitudinal section to describe the regressive (catagen), resting (telogen) and regenerative (proanagen) stages of the induced growth cycle. Follicles were generally in the growing phase (anagen) during short day treatment but by day 20 after exposure to long day photoperiod, 16% of follicles were in late catagen. By day 52, all follicles were in various stages of catagen, telogen and proanagen. The progression through the cycle occurred more slowly, but was morphologically similar to follicle growth cycles reported in rodents and goats, induced by plucking or melatonin, respectively. Follicles in early catagen were rarely observed, possibly reflecting the brevity of this phase of the cycle. Late catagen follicles were distinguished by the presence of a brush end and an inner root sheath, the latter disappearing as follicles entered telogen. Immunocytochemistry of proliferating cell nuclear antigen provided evidence that mitotic activity in the follicle bulb ceased completely during the brief telogen phase. The simultaneous absence of type I intermediate filament keratin mRNA indicated that keratinocyte differentiation had also been interrupted. Cell proliferation was re-established in early proanagen prior to observable changes in the follicle microanatomy. The relatively synchronised follicle growth cycle induced by photoperiod manipulation represents a potentially useful model for the study of changes in follicle ultrastructure and the endocrine and biochemical regulation of seasonal hair growth patterns.</t>
  </si>
  <si>
    <t>Partanen, J</t>
  </si>
  <si>
    <t>Dependence of photoperiodic response of growth cessation on the stage of development in Picea abies and Betula pendula seedlings</t>
  </si>
  <si>
    <t>FOREST ECOLOGY AND MANAGEMENT</t>
  </si>
  <si>
    <t>Dependence of photoperiodic response of growth cessation on the stage of development was examined in seedlings of Norway spruce (Picea abies (L.) Karst.) and silver birch (Betula pendula Roth) in greenhouses with 20 degreesC day and 10 degreesC night temperatures. Different combinations of photoperiod and stage of development were created by repeating sowing five times with 2 week intervals during the summer. During the experiment light conditions were natural but the daily temperature sum accumulation was regulated to be constant. Eight origins of spruce and seven origins of birch from different latitudes (60-67degreesN) in Finland were used. In the first growing season both Norway spruce and silver birch seedlings from the first sowings required a longer time for growth cessation than seedlings from the later sowings. However, because the seedlings from the first sowings ceased their growth on an earlier calendar date, the night length at the time of growth cessation was shorter for the seedlings from the first sowings. The results suggest. that the variation in the timing of growth cessation of Norway spruce and silver birch seedlings during the first growing season was explained jointly by night length and stage of development. Seedlings from northern origins stopped their growth with shorter night length than those from southern origins. The effects of latitude and average temperature sum of the original growing site on the critical night length of growth cessation in the first growing season were stronger in Norway spruce than in silver birch. In the second growing season the sowing time did not affect the timing of the formation of the terminal buds, but slightly affected the timing of height growth cessation of Norway spruce and silver birch seedlings. (C) 2003 Elsevier B.V. All rights reserved.</t>
  </si>
  <si>
    <t>10.1016/j.foreco.2003.07.017</t>
  </si>
  <si>
    <t>Partanen, J; Beuker, E</t>
  </si>
  <si>
    <t>Effects of photoperiod and thermal time on the growth rhythm of Pinus sylvestris seedlings</t>
  </si>
  <si>
    <t>The effects of photoperiod and thermal time and their interaction on the timing of growth cessation were examined in seedlings of Scots pine (Pinus sylvestris L.) in greenhouses with 20 degrees C day and 10 degrees C night temperatures combined with the natural development of the photoperiod. Sowing was repeated five times during both 1995 and 1996 using origins from different altitudes and latitudes (&gt; 60 degrees N) in Sweden and Finland. In this way, gradients in temperature sums at a nearly constant photoperiod and different photoperiods at constant temperature sums were obtained. After the first growing season the timing of growth cessation of seedlings from different origins was flexible, i.e. it was determined by the specific combinations of accumulated temperature sum and night length illustrated by fitted straight lines. The photoperiod at the site of origin was a dominant factor in determining the timing of growth cessation in origins from northern latitudes. Because of predetermined growth, the sowing date did not affect the phenology during the second growing season.</t>
  </si>
  <si>
    <t>10.1080/02827589908540813</t>
  </si>
  <si>
    <t>PARTONEN, T</t>
  </si>
  <si>
    <t>ESTROGEN COULD CONTROL PHOTOPERIODIC ADJUSTMENT IN SEASONAL AFFECTIVE-DISORDER</t>
  </si>
  <si>
    <t>MEDICAL HYPOTHESES</t>
  </si>
  <si>
    <t>Women are affected by winter seasonal affective disorder (SAD) more often than men. The female/male ratio is reported to range from 2:1 to 40:1 in samples of patients with winter SAD. It is suggested that this preponderance of women is based on the action of the ovarian steroid hormones estrogen and progesterone. However, the detailed mechanisms of action are not well understood to date. A new hypothesis claims that, in women with winter SAD, decreased levels of estradiol in the ventromedial hypothalamus are associated with the occurrence of atypical symptoms of depression, including increased daytime sleepiness and hypersomnia during the winter.</t>
  </si>
  <si>
    <t>10.1016/0306-9877(95)90197-3</t>
  </si>
  <si>
    <t>Pastorczyk, M; Gielwanowska, I; Lahuta, LB</t>
  </si>
  <si>
    <t>Changes in soluble carbohydrates in polar Caryophyllaceae and Poaceae plants in response to chilling</t>
  </si>
  <si>
    <t>ACTA PHYSIOLOGIAE PLANTARUM</t>
  </si>
  <si>
    <t>Four species of flowering plants comprising Arctic populations of Cerastium alpinum and Poa arctica var. vivipara and indigenous Antarctic species Colobanthus quitensis and Deschampsia antarctica were investigated. Plants derived from natural origins were grown in an experimental greenhouse in Poland (53A degrees 47'N and 20A degrees 30'E latitude). Plants for experiment were collected during spring of 2010. Soluble carbohydrates in the intact shoots of C. alpinum and C. quitensis, polar plants of the family Caryophyllaceae, and D. antarctica and P. arctica var. vivipara, representatives of the family Poaceae, were analyzed by gas chromatography, and their involvement in the plants' response to chilling stress was examined. Plant tissues of the examined families growing in a greenhouse conditions (18-20 A degrees C, short day 10/14 h light/darkness) differed in the content and composition of soluble carbohydrates. In addition to common monosaccharides, myo-inositol and sucrose, Caryophyllaceae plants contained raffinose family oligosaccharides (RFOs), d-pinitol and mono-galactosyl pinitols. RFOs and d-pinitol were not detected in plants of the family Poaceae which contain 1-kestose, a specific tri-saccharide. The accumulation of significant quantities of sucrose in all investigated plants, RFOs in Caryophyllaceae plants and 1-kestose in Poaceae plants in response to chilling stress (4 A degrees C for 48 h with a long day photoperiod, 20/4 h) indicates that those compounds participate in the stress response. The common sugar accumulating in cold stress response and probably most important for chilling tolerance of four investigated plants species seems to be sucrose. On the other hand, the accumulation of above-mentioned carbohydrates during chilling stress can be a return to sugars metabolism, occurring in natural environmental conditions. No changes in d-pinitol concentrations were observed in the tissues of C. alpinum and C. quitensis plants subjected to both low and elevated temperatures, which probably rules out the protective effects of d-pinitol in response to cold stress.</t>
  </si>
  <si>
    <t>10.1007/s11738-014-1551-7</t>
  </si>
  <si>
    <t>Pato, LS; Martinez, B; Rico, JM</t>
  </si>
  <si>
    <t>Environmental control of the annual erect phase of Nemalion helminthoides (Rhodophyta) in the field</t>
  </si>
  <si>
    <t>SCIENTIA MARINA</t>
  </si>
  <si>
    <t>In temperate areas, lack of nutrients during summer, particularly N, is the main limiting factor of macroalgal growth. However, Nemo lion helminthoides (Velley) Batters in northern Spain is conspicuous in the field during this time (from mid-May to late-July). Therefore, we assumed that its nutrient requirements are low enough to be sustained by transient nutrient inputs and we hypothesized that the physiological condition of the thalli was transiently improved when nutrient pulses occurred. A range of proxies for physiological condition (internal N, C, proteins and phycobilins), growth and phenological status of N. helminthoides were measured over time and related to temporal variations in nutrient availability, irradiance, temperature and daylength. Data were analyzed using a multivariate approach (redundancy analysis). Transient nutrient inputs were mainly due to freshwater runoff and wind-driven upwelling events; however, these pulses did not lead to any short-term improvement in the physiological condition of the algae because in such dominant nutrient limiting conditions plants divert transient available resources directly to growth and reproduction. Probably because of the strong endogenous nature of the N. helminthoides life-history, only daylength and temperature were found to be major environmental factors: increasing daylength was associated with growth, sexual maturation, fertilization and the increment of internal N and C, the amount of proteins and phycobilins. Decreasing daylength together with increasing temperature were correlated with spore release and senescence. This research suggests that N. helminthoides requires a high light dose to sustain growth and reproduction, and therefore it must grow and reproduce in summer even though it has to overcome nutrient deprivation during this period.</t>
  </si>
  <si>
    <t>10.3989/scimar.2011.75n2263</t>
  </si>
  <si>
    <t>PATTERSON, DT</t>
  </si>
  <si>
    <t>EFFECTS OF PHOTOPERIOD ON REPRODUCTIVE DEVELOPMENT IN VELVETLEAF (ABUTILON-THEOPHRASTI)</t>
  </si>
  <si>
    <t>When velvetleaf plants from Mississippi and Minnesota populations were maintained in growth chambers with day/night temperatures of 29/23 C and photoperiods of 11, 12, 13, 14, and 15 h, newer buds and open flowers appeared first in the 12 h photoperiod. Buds and flowers appeared 2 to 4 d later at photoperiods of 11, 13, or 14 h, Increasing the photoperiod beyond 14 h to 15 h delayed bud appearance an additional 7 d in the MN plants and 12 d in the MS plants, Open flowers appeared four to five nodes higher, 10 d later at 15 than at 14 h in the MN plants and 20 d later in the MS plants, Vegetative shoot weight and fruit weight 73 d after emergence were greater in 13 h or longer photoperiods than at 11 or 12 h, In shorter photoperiods, MN plants produced more vegetative growth than MS plants, but the reverse occurred at longer photoperiods where MS plants were taller than MN plants, These growth differences occurred because earlier shifts in allocation to reproductive growth in MN plants limited their vegetative growth, particularly in the longest photoperiods, Differences in rate of reproductive development between populations were not evident until photoperiod exceeded 13 h, Reciprocal transfer of plants of the MS population between short and long photoperiods revealed the durations of the juvenile (pre-inductive), inductive, and post-inductive phases to be 3 to 5, 7 to 8 (short day) or 30 (long day), and 10 to 11 d, respectively, Differences in competitive ability among latitudinal biotypes of photoperiodically-sensitive weeds may depend on time of emergence in the field and consequent photoperiod exposure, Weed growth simulation models to be used in development of expert systems for weed management should take photoperiodic sensitivity into account.</t>
  </si>
  <si>
    <t>Pau, S; Wolkovich, EM; Cook, BI; Davies, TJ; Kraft, NJB; Bolmgren, K; Betancourt, JL; Cleland, EE</t>
  </si>
  <si>
    <t>Predicting phenology by integrating ecology, evolution and climate science</t>
  </si>
  <si>
    <t>Forecasting how species and ecosystems will respond to climate change has been a major aim of ecology in recent years. Much of this research has focused on phenology - the timing of life-history events. Phenology has well-demonstrated links to climate, from genetic to landscape scales; yet our ability to explain and predict variation in phenology across species, habitats and time remains poor. Here, we outline how merging approaches from ecology, climate science and evolutionary biology can advance research on phenological responses to climate variability. Using insight into seasonal and interannual climate variability combined with niche theory and community phylogenetics, we develop a predictive approach for species' reponses to changing climate. Our approach predicts that species occupying higher latitudes or the early growing season should be most sensitive to climate and have the most phylogenetically conserved phenologies. We further predict that temperate species will respond to climate change by shifting in time, while tropical species will respond by shifting space, or by evolving. Although we focus here on plant phenology, our approach is broadly applicable to ecological research of plant responses to climate variability.</t>
  </si>
  <si>
    <t>10.1111/j.1365-2486.2011.02515.x</t>
  </si>
  <si>
    <t>Paul, MA; Love, RJ; Hawton, A; Arendt, J</t>
  </si>
  <si>
    <t>Sleep and the endogenous melatonin rhythm of high arctic residents during the summer and winter</t>
  </si>
  <si>
    <t>The seasonal extremes of photoperiod in high latitudes place particular strain on the human circadian system. Arctic residence has been associated with poor sleep in both summer and winter. The goal of the work reported here was to study the circadian rhythms of individuals living in the high Arctic by measuring sleep variables and the timing of melatonin production. Two research trials were conducted in the built environment of CFS Alert (82 degrees 29' 58 '' N). Participants wore motion logging devices (actigraphs), which measure ambient light as well as motion, for! week to provide data on sleep quantity, quality and light exposure. On the penultimate day of each trial, the participants were maintained together in a gymnasium with lounge chairs and saliva was collected at regular intervals to measure melatonin and assess the dim light melatonin onset (DLMO), offset (MeIOFF), 50% rise and fall times of the whole profile and total production. In general, sleep duration was found to be significantly different between the January and June data collections at CFS Alert, with participants in June sleeping 50 min on average less each day compared to their January counterparts. In June sleep was mistimed in many subjects relative to circadian phase as evidenced by the melatonin rhythm. Exposure to bright evening light was the most likely causal factor and should be avoided in the Arctic summer. The Arctic summer represents a particularly challenging environment for obtaining sufficient sleep. This has implications for the cognitive performance of staff during work hours. Crown Copyright (C) 2015 Published by Elsevier Inc. All rights reserved.</t>
  </si>
  <si>
    <t>10.1016/j.physbeh.2015.01.021</t>
  </si>
  <si>
    <t>Paves, HJ; Schlatter, RP; Franco-Trecu, V; Paez, E; Sielfeld, W; Araos, V; Giesecke, R; Batalles, LM; Cappozzo, HL</t>
  </si>
  <si>
    <t>Breeding season of the South American fur seal (Arctocephalus australis, Otariidae: Carnivora): New data for establishing independent evolutionary histories?</t>
  </si>
  <si>
    <t>The South American fur seal (SAFS) is distributed from Peru (Pacific Ocean) to Uruguay (Atlantic Ocean). However, there is a section of coastline of about 2,300 km along the Chilean coast where no SAFS are recorded. Based on morphological comparisons 3 geographic forms have been reported (Peruvian, South Chilean, Atlantic), whereas preliminary genetic studies suggest the presence of 3 distinct genetic types (Peruvian, South Chile, Atlantic). However, both of these approaches are support only the existence of 2 independent evolutionary histories for SAFS (Peruvian, Atlantic), in which case, we would also expect to find some differences in the species' life histories among these locals populations (e.g., in the timing of the breeding season). In this study, we compare the breeding seasons of SAFS at Punta Pichalo (19 degrees 36'S-Chile), Isla Guafo (43 degrees 33'S-Chile), and Isla de Lobos (35 degrees 01'S-Uruguay) with data published for Punta San Juan (15 degrees 21'S-Peru). The periods for establishing territories, pupping, and mating took place on similar dates at Isla Guafo and Isla de Lobos, but occurred about a month earlier at Punta Pichalo and Punta San Juan. Pupping peaked at Isla Guafo on 15- December, at Isla de Lobos on 17- December, and at Punta Pichalo on 27- November. These differences in timing were not related to demographic, oceanographic or photoperiod conditions of the breeding sites under study, neither is related with the latitudinal effects on the breeding phenology. Based</t>
  </si>
  <si>
    <t>10.4067/S0718-19572016000200003</t>
  </si>
  <si>
    <t>Pazyuk, IM; Musolin, DL; Reznik, SY</t>
  </si>
  <si>
    <t>Geographic variation in thermal and photoperiodic effects on development of zoophytophagous plant bug Nesidiocoris tenuis</t>
  </si>
  <si>
    <t>JOURNAL OF APPLIED ENTOMOLOGY</t>
  </si>
  <si>
    <t>The zoophytophagous plant bug Nesidiocoris tenuis (Reuter) is increasingly used for biological control of various agricultural pests. Its native range includes Southern Europe, North Africa, Southern and South-Eastern Asia, although only the Mediterranean strains have been studied experimentally. We investigated effects of temperature and photoperiod on nymphal survival and development, rate of female maturation and egg load in two strains of N.tenuis originating from temperate and subtropical regions of South-Eastern Asia: the Temperate strain' (from Suwon, Republic of Korea, yearly average air temperature is 13.3 degrees C) and the Subtropical strain' (from Miyazaki, Japan, yearly average air temperature is 18.2 degrees C). Nymphs and adults were reared on tomato leaflets and fed with eggs of the grain moth Sitotroga cerealella under four temperatures (15, 20, 25 and 30 degrees C) and three photoperiods (10, 12 and 14h of light per day). In spite of long-term (40-50 generations) rearing under constant laboratory conditions, the studied strains still show a correlation between thermotolerance indices and climate at origin. In particular, at the low temperature of 15 degrees C, survival of nymphs of the Temperate strain was double that of the Subtropical strain, whereas at the higher tested temperatures, survival of the Subtropical strain was not significantly different or even was higher than that of the Temperate strain. The duration of nymphal development in the Temperate strain was significantly shorter than that in the Subtropical strain at 15-25 degrees C, but not at 30 degrees C. In both strains, nymphal survival, duration of nymphal development and rate of female maturation were not significantly dependent on photoperiod, and diapause was not observed under any conditions tested. We conclude that the Subtropical strain of N.tenuis is better adapted to high temperatures, whereas the Temperate strain is more promising for application in greenhouses at medium and low temperatures.</t>
  </si>
  <si>
    <t>10.1111/jen.12079</t>
  </si>
  <si>
    <t>PEACOCK, JT; MCMILLAN, C</t>
  </si>
  <si>
    <t>PHOTOPERIODIC RESPONSE OF AMERICAN PROSOPIS AND ACACIA FROM A BROAD LATITUDINAL DISTRIBUTION</t>
  </si>
  <si>
    <t>10.2307/2440446</t>
  </si>
  <si>
    <t>Pecorino, D; Lamare, MD; Barker, MF</t>
  </si>
  <si>
    <t>Reproduction of the Diadematidae sea urchin Centrostephanus rodgersii in a recently colonized area of northern New Zealand</t>
  </si>
  <si>
    <t>MARINE BIOLOGY RESEARCH</t>
  </si>
  <si>
    <t>Reproduction of the sea urchin Centrostephanus rodgersii at the Mokohinau Islands (northeast New Zealand) was studied in terms of the gametogenetic cycle and sex ratio, and larval range of thermal tolerance was determined. A comparison with the reproductive patterns in populations located in New South Wales (NSW), the historical range of the species, and Tasmania, where the species has only recently arrived (approximate to 50-60 years ago), was made. Results indicate that C. rodgersii in New Zealand is capable of growing gonads, completing a gametogenetic cycle and producing viable gametes. The timing of this process is similar to the population in Sydney (central NSW), where spawning is probably triggered by the winter solstice and lasts from July to September. The sex ratio was skewed towards females (1.6 females for each male), which may be indicative of the recent arrival of the species in New Zealand. Larvae obtained from this population were able to develop at a measurable rate after 72 h only between 16 degrees C and 25 degrees C. Ambient temperatures during spawning at the Mokohinau Islands (15.7-16.8 degrees C) appear to be at the lower end of the range of temperatures suitable for early larval development.</t>
  </si>
  <si>
    <t>10.1080/17451000.2012.708046</t>
  </si>
  <si>
    <t>Pegoraro, M; Zonato, V; Tyler, ER; Fedele, G; Kyriacou, CP; Tauber, E</t>
  </si>
  <si>
    <t>Geographical analysis of diapause inducibility in European Drosophila melanogaster populations</t>
  </si>
  <si>
    <t>Seasonal overwintering in insects represents an adaptation to stressful environments and in European Drosophila melanogaster females, low temperatures and short photoperiods can induce an ovarian diapause. Diapause may represent a recent (&lt;15 Ky) adaptation to the colonisation of temperate Europe by D. melanogaster from tropical sub-Saharan Africa, because African D. melanogaster and the sibling species D. simulans, have been reported to fail to undergo diapause. Over the past few centuries, D. melanogaster have also invaded North America and Australia, and eastern populations on both continents show a predictable latitudinal dine in diapause induction. In Europe however, a new diapause-enhancing timeless allele, ls-tim, is observed at high levels in southern Italy (similar to 80%), where it appears to have arisen and has spread throughout the continent with a frequency of similar to 20% in Scandinavia. Given the phenotype of Is-tim and its geographical distribution, we might predict that it would work against any latitudinal dine in diapause induction within Europe. Indeed we reveal that any latitudinal dine for diapause in Europe is very weak, as predicted by Is-tim frequencies. In contrast, we determine Is-tim frequencies in North America and observe that they would be expected to strengthen the latitudinal pattern of diapause. Our results reveal how a newly arisen mutation, can, via the stochastic nature of where it initially arose, blur an otherwise adaptive geographical pattern. (C) 2017 The Authors. Published by Elsevier Ltd.</t>
  </si>
  <si>
    <t>10.1016/j.jinsphys.2017.01.015</t>
  </si>
  <si>
    <t>Peiser, B</t>
  </si>
  <si>
    <t>Seasonal affective disorder and exercise treatment: a review</t>
  </si>
  <si>
    <t>In recent years, there has been considerable improvement in the diagnostic criteria and epidemiology of seasonal affective disorder (SAD). This condition is a cyclically recurring mood and neuro-vegetative disorder that particularly affects populations residing in northern latitudes. It is characterised by regular depressive episodes in the autumn and winter, and non-depressive periods in the spring and summer. To date, the aetiology of SAD has not been identified. The leading hypotheses include seasonal variation of the photoperiod, circadian phase shift and neurotransmitter dysfunction. A number of recent studies suggest that physical exercise may provide an effective and easily accessible treatment for patients suffering from SAD. Despite growing research efforts, the palliative effects of exercise on depression and seasonal mood disorders are not clearly understood. This review assesses the clinical and physiological evidence which suggests that exercise intervention may facilitate effective treatment for SAD. Particular emphasis is given to circadian mechanisms that have been hypothesised to explain mood-enhancing affects of physical exercise.</t>
  </si>
  <si>
    <t>10.1080/09291010802067171</t>
  </si>
  <si>
    <t>PELACHO, AM; MARTINCLOSAS, L; CAMPABADAL, C; TORRES, A; FARRAN, I; MINGOCASTEL, AM</t>
  </si>
  <si>
    <t>IN-VITRO TUBERIZATION OF POTATO - EFFECT OF SEVERAL MORPHOGENIC REGULATORS IN LIGHT AND DARKNESS</t>
  </si>
  <si>
    <t>A significant increase in the number of tubers was obtained in the presence of either kinetin (11.6.10(-3) mM), paclobutrazol (8.5.10(-3) mM) or acetate (5.4 mM) for in vitro stolons in darkness, and both single-node sections and intact 3-cm long sprouts were produced after long photoperiod (16 h) subculture. Longitudinal growth decreased whenever tuberization was promoted, especially in the presence of paclobutrazol. Calcium chloride (6 mM) slightly induced tuberization in the dark. Putrescine (0.15 mM) favoured vegetative development in all explants.</t>
  </si>
  <si>
    <t>10.1016/S0176-1617(11)80665-6</t>
  </si>
  <si>
    <t>Pellicer, V; Cazet, M; Verger, M; Riviere, LM</t>
  </si>
  <si>
    <t>Effect of stock plant lighting on bulk vegetative propagation of hybrid larch (Larix x Eurolepis Henry)</t>
  </si>
  <si>
    <t>Bulk vegetative propagation through rooted cuttings is a way to enhance the number of plants produced by seeds of valuable batches of hybrid larch. Four experiments were conducted between 1992 and 1995 to investigate stock plant lighting management and its effects on the number of expected cuttings per plant and on rooting ability. A photosynthetic lighting complement (50 mu mol s(-1) m(-2)) was provided to stock plants between 5 a.m. to 11 p.m. when natural light intensity fell below 40 W m(-2). It promoted the growth of stock plants and the number of cuttings collected, but it adversely affected the rooting percentage in the subsequent rooting of cuttings. The negative effect was stronger when light was applied at the end of the growing season. Experiments showed that photoperiodic lighting clearly decreased the rooting ability, both for stock plants raised in containers, in greenhouses or under white shaded tunnels and for stock plants grown in a nursery soil under a white shading tunnel. A photosynthetic complement, such as photoperiodic stock plant lighting, is not therefore justified for larch bulk propagation in our geographic area. (C) 1998 Published by Elsevier Science B.V.</t>
  </si>
  <si>
    <t>10.1016/S0378-1127(97)00172-2</t>
  </si>
  <si>
    <t>Pellicer-Rubio, MT; Boissard, K; Forgerit, Y; Pougnard, JL; Bonne, JL; Leboeuf, B</t>
  </si>
  <si>
    <t>Evaluation of hormone-free protocols based on the "male effect" for artificial insemination in lactating goats during seasonal anestrus</t>
  </si>
  <si>
    <t>Goat estrous and ovulatory responses to the "male effect" were characterized to determine the time range over which fertile ovulations occur after buck exposure. The results were used to explore the efficacy of different hormone-free artificial insemination (AI) protocols aimed at diminishing the number of inseminations needed to optimize fertility. Adult bucks and does were exposed to artificially long days during winter and then exposed to a natural photoperiod before buck exposure (Day 0). Most goats (&gt;70%) ovulated twice, developing a short cycle followed by a normal cycle over 13 days after buck exposure. Among them, 21% were in estrus at the short cycle and 94% at the normal cycle. This second ovulation occurred within 48 hours of Day 6 and was the target for AI protocols. In protocol A (n = 79), goats were inseminated 12 hours after estrus detection from Day 5 to Day 9. Up to six AI times over 4 days were needed to inseminate goats in estrus. Forty-nine percent of the inseminated goats kidded. In protocol B (n = 145), estrus detection started on Day 5. The earlier (group 1) and later (group 2) buck-marked goats received one single insemination at fixed times on Days 6.5 or 7 and 8, respectively; unmarked goats (group 3) were inseminated along with group 2. In protocol C (n = 153), goats were inseminated twice on Days 6.5 or 7 and 8 without needing to detect estrus. Goats induced to ovulate by hormonal treatment were used as the control (n = 319). Fertility was lower in protocol B than in protocol C and controls (47% vs. 58% and 65% kidding; P &lt;= 0.05), whereas this was higher in buck-marked goats than in unmarked ones (64% vs. 33%; P &lt;= 0.05). In protocol B, fertility can increase (&gt;60%) when only goats coming into estrus are inseminated. The best kidding rate (similar to 70%) was achieved when does were inseminated within 24 hours of the LH surge. Protocols involving insemination on Day 7 instead of Day 6.5 led to more goats being inseminated during this favorable time. (C) 2016 Elsevier Inc. All rights reserved.</t>
  </si>
  <si>
    <t>10.1016/j.theriogenology.2015.11.005</t>
  </si>
  <si>
    <t>Peltonen-Sainio, P; Jauhiainen, L; Hakala, K</t>
  </si>
  <si>
    <t>Crop responses to temperature and precipitation according to long-term multi-location trials at high-latitude conditions</t>
  </si>
  <si>
    <t>Global warming has accelerated in recent decades and the years 1995-2006 were the warmest ever recorded. Also, in Finland, the last decade has been exceptionally warm. Hence, this study examines how current field crop cultivars, adapted to northern long-day conditions and short growing seasons, have responded to the elevated temperatures, especially with regard to determination of yield potential and quality. These comparisons were carried out with spring and winter wheat (Triticum aestivum L.), oats (Avena sativa L.), barley (Hordeum vulgare L.), winter rye (Secale cereale L.), pea (Pisum sativum L.) and rapeseed (turnip rape, Brassica rapa L. and oilseed rape, B. napus L.). Long-term data sets of MTT Official Variety Trials and the Finnish Meteorological Institute were used to study crop responses to precipitation and elevated temperatures at different growth phases. The MTT data sets were also grouped into experiments that could be considered typical of the temperature conditions in the period 1971-2000 seasons (termed '1985' conditions) or typical of the period 2010-39 (termed '2025'). At elevated temperatures, yields generally declined in these relatively cool growing conditions of northern Europe, except for pea. Elevated temperatures tended to have negative effects both in the pre- and post-anthesis phases, but the response depended on species. The response was probably associated with reduced water availability, which limited yield determination, especially in early growth phases. For example, in spring cereals a decrease in early summer precipitation by 10 mm decreased yields by 45-75 kg/ha. As warmer conditions also typically hastened development and growth in such generally cool growing conditions of Finland, it is essential that breeding programmes produce cultivars that are less sensitive to elevated temperatures, which are likely to become more frequent in future.</t>
  </si>
  <si>
    <t>10.1017/S0021859610000791</t>
  </si>
  <si>
    <t>Peltonen-Sainio, P; Rajala, A</t>
  </si>
  <si>
    <t>Duration of vegetative and generative development phases in oat cultivars released since 1921</t>
  </si>
  <si>
    <t>Genetic yield improvements in oat (Avena sativa L.) cultivars grown at high latitudes have resulted from marked changes in harvest index and yield components. This study was designed to investigate whether such changes have entailed alterations in duration of different developmental phases: vegetative, generative and grain filling phases and pre-anthesis generative sub-phases such as pre-fertile, pre-abortion, fertile pre-abortion, fertile and abortion sub-phases. We tested 14 oat cultivars released between 1921 and 1988 and 6 breeding lines. Ten randomly sampled plants of each oat entry were collected every 3-4 d (18 times) from seedling emergence until pollination, and apical developmental stages were determined on the most advanced spikelet. Cumulated degree-days (Cdd) for each critical developmental stage and component phases were determined (5 degrees C as a base temperature). At each measurement the number of leaves, green leaves and tillers on main shoot, apex length (mm) and height to the uppermost node, and stipule (cm) were recorded. Phyllochron (degrees C d leaf(-1)) and relative elongation rates (RER) for height characterising traits were calculated. Grain filling was the only period altered by breeding, while no consistent effects on duration of vegetative and generative pre-anthesis phases and sub-phases were detected. Different developmental phases were interrelated: in some cases cultivars with similar duration of pre-anthesis phase, however, differed in duration of some pre-anthesis sub-phases. Their duration was not, however, consistently associated with measured growth and yield parameters. Likely long days that make the northern growing conditions exceptional and unique, substantially narrowed the differences among oat entries in duration of different developmental phases, thereby making their role also less critical in yield determination contrary to the situation in the main global temperate cereal production regions. (c) 2006 Elsevier B.V. All rights reserved.</t>
  </si>
  <si>
    <t>10.1016/j.fcr.2006.09.011</t>
  </si>
  <si>
    <t>Penrose, LDJ; Fettell, NA; Richards, RA; Carpenter, DJ</t>
  </si>
  <si>
    <t>Predicting the development of photoperiod 'insensitive' winter wheats in south-central New South Wales</t>
  </si>
  <si>
    <t>The aim of this study was to determine the effect of vernalisation on the field development of vernalisation responsive wheats in south-central New South Wales, and to develop equations with which to predict their timing of ear emergence in this region. To achieve this, a 'phasic development' approach was taken by considering relationships between temperature and photoperiod and the duration of the leaf, spikelet, and stem development phases in 3 photoperiod 'insensitive' vernalisation responsive wheat cultivars. The responsiveness to vernalisation of these cultivars covered much of the range that has been reported in wheat. This study was conducted at 3 sites and over 6 sowing times (17 field environments), covering the geographic and commercial range in sowing time for wheat grown in this region of Australia. An initial step in this study was to obtain measures of development duration that were independent of site and sowing date over our 17 field environments. Thus, appropriate photo-thermal units of time were sought using a photoperiod and vernalisation 'insensitive' control wheat. The appropriate base temperatures and photoperiods we found for these photo-thermal units were not entirely consistent with those found in previous studies. Phase durations of our vernalisation responsive wheat cultivars were measured in these units. Vernalisation was found to be the predominant factor determining duration of both the leaf and spikelet phases in our vernalisation responsive wheat cultivars. The relationship we found between accumulated vernalisation and the duration of the leaf phase was similar to the relationship found in an earlier study in a controlled environment. This relationship differed from those currently used in 'phasic development' models for wheat. There appeared to be some latitude in the range of vernalising temperatures that could be used to estimate vernalisation in our field environments. Duration of the stem phase was strongly influenced by photoperiod, and showed greatest complexity of control, to the extent that site-specific effects could not be removed from equations predicting the duration of this phase. Simplified regression equations appeared to predict time of ear emergence reasonably well over the range of environments considered in our study, with the exception of a few cultivar x sowing time combinations for which wheat would not be commercially sown in the region. The ability to predict time of ear emergence may allow plant breeders to evaluate development controls that might extend the range of environments over which winter wheats may be commercially sown in south-central New South Wales.</t>
  </si>
  <si>
    <t>10.1071/AR01162</t>
  </si>
  <si>
    <t>Penrose, LDJ; Payne, TS</t>
  </si>
  <si>
    <t>Control of early development in winter and facultative wheats in contrasting field environments</t>
  </si>
  <si>
    <t>The major factors influencing the development of wheat are responses to vernalisation and to photoperiod, and intrinsic earliness. This study sought to determine how these factors influence the development of held-grown winter and facultative wheats of Australian origin, which tend not to be highly responsive to photoperiod. Of particular interest was the relationship between response to vernalisation and the switch from vegetative to reproductive growth. The effect of these developmental factors in influencing field development was established by correlating measurements from controlled and field environments. Three field environments were studied at 2 sites, a February and an April sowing at Temora (NSW, Australia), and a November sowing at Tel Hadya (Syria). Both sites were around 35 degrees latitude. These environments differed in the duration from sowing to the onset of vernalising temperatures in winter. The onset of vernalisation was most delayed in seedlings for the February sowing at Temora. Vernalisation commenced earliest in seedlings for the November sowing at Tel Hadya, and was then presumed to proceed most rapidly. The 3 development factors were measured in 17 wheat genotypes. These data had been published previously; however, measurements of integrated response to vernalisation were re-expressed in new units, and the experiment was repeated, to attain greater precision. Measurement of each developmental factor was correlated with the timing of double ridge, terminal spikelet, and the beginning and end of spikelet site accumulation in each field environment. Where vernalisation was most delayed after sowing, the strongest correlation was between integrated response to vernalisation and the duration from sowing to double ridge. Where vernalisation was most rapid after sowing, the strongest correlation was between intrinsic earliness and the duration from sowing to the beginning of spikelet site accumulation. This study suggests lack of vernalisation most strongly delays the timing of double ridge in winter wheats, and masks the effect of intrinsic earliness which otherwise influences early development. These findings reconcile the significance of the timing of double ridge with previous quantitative studies of early development in winter and facultative wheats.</t>
  </si>
  <si>
    <t>10.1071/AR9960739</t>
  </si>
  <si>
    <t>PEREIRA, ME</t>
  </si>
  <si>
    <t>ASYNCHRONY WITHIN ESTROUS SYNCHRONY AMONG RINGTAILED LEMURS (PRIMATES, LEMURIDAE)</t>
  </si>
  <si>
    <t>Data from wild and semifree-ranging groups of ringtailed lemurs (Lemur catta) were combined to evaluate the hypothesis that female ringtailed lemurs exhibit asynchrony of estrus within seasonal synchrony of estrous cycles. Photoperiodic and probably social entrainments lead all females within social groups of ringtailed lemurs to experience estrus annually within periods of 7 to 20 days. Among an average of five adult females in each 11 group-years, however, only 2 separate instances of dyadic estrous overlap were observed. Computer simulations of estrus occurring independently among group-living females revealed that this was unlikely to have occurred by chance. Recent research on social enhancement and suppression of ovarian cycles in mammals suggests that a single pheromone-based signal-response system could mediate both ringtailed lemurs' remarkable annual estrous synchrony and the subsidiary asynchrony reported here. Asynchrony of estrus probably functions to maximize each female's ability to exercise mate choice by circumventing temporal conflict among females. Asynchrony of estrus and female mate choice cause current models to explain male membership in primate groups to fail for ringtailed lemurs. Such results highlight the need for detailed information on behavioral and physiological reproductive tactics befor generally applicable models or reproductive strategies can be developed.</t>
  </si>
  <si>
    <t>10.1016/0031-9384(91)90228-G</t>
  </si>
  <si>
    <t>Pereira, RJG; Granzinolli, MAM; Duarte, JMB</t>
  </si>
  <si>
    <t>Annual profile of fecal androgen and glucocorticoid levels in free-living male American kestrels from southern mid-latitude areas</t>
  </si>
  <si>
    <t>Fecal samples and behavioral data were collected at a fortnightly basis during 11 months period from free-living male American kestrels living in southeast Brazil (22 degrees S latitude). The aim was to investigate the seasonal changes in testicular and adrenal steroidogenic activity and their correlation to reproductive behaviors and environmental factors. The results revealed that monthly mean of fecal glucocorticoid metabolites in May and June were higher than those estimated in November. in parallel, monthly mean of androgen metabolites in September was higher than those from January to April and from October to November. Molt took place from January to March, whereas copulation was observed from June to October but peaked in September. Nest activity and food transfer to females occurred predominantly in October, and parental behavior was noticed only in November. Territorial aggressions were rare and scattered throughout the year. Multiple regression analysis revealed that fecal androgen levels are predicted by photoperiod and copulation, while fecal glucocorticoid levels are only predicted by photoperiod. Bivariate correlations showed that fecal androgen metabolites were positively correlated with fecal glucocorticoid metabolites and copulation, but negatively correlated with molt. Additionally, copulation was positively correlated with food transfer to females and nest activity, but negatively correlated with molt. These findings suggest that male American kestrels living in southeast Brazil exhibit significant seasonal changes in fecal androgen and glucocorticoid concentrations, which seem to be stimulated by decreasing daylength but not by rainfall or temperature. (C) 2009 Elsevier Inc. All rights reserved.</t>
  </si>
  <si>
    <t>10.1016/j.ygcen.2009.12.012</t>
  </si>
  <si>
    <t>Pereyra, ME; Sharbaugh, SM; Hahn, TP</t>
  </si>
  <si>
    <t>Interspecific variation in photo-induced GnRH plasticity among nomadic cardueline finches</t>
  </si>
  <si>
    <t>Changes in response to photoperiod are of fundamental importance to seasonal cycles in avian reproductive development. In this study we present data on photo-induced changes in gonadotropin-releasing hormone (GnRH) immunoreactivity associated with the development of photorefractoriness in males of 3 closely related species of cardueline finch: common redpoll (Carduelis flammea), pine siskin (C. pinus) and white-winged crossbill (Loxia leucoptera). All are nomadic, mid- to high-latitude breeders with varying levels of reproductive flexibility: redpolls are typically seasonal, pine siskins more flexibly seasonal and white-winged crossbills temporally opportunistic. Males were exposed to either long (20L: 4D) or short days (5L: 19D), beginning in January, and GnRH was assessed via immunocytochemistry 4.5 months later. Plasma LH, testis size, and molt score were also measured. Significant reductions in the number of irGnRH cells detected, cross-sectional cell area and optical density of these cells occurred in both redpolls and siskins on long, as compared with short, days. These decreases in irGnRH, coupled with spontaneous testicular regression and onset of molt were consistent with the development of absolute photorefractoriness on constant long days. In contrast, the tendency for numbers of GnRH immunopositive cells and mean measures of GnRH immunoreactivity ( cell area, optical density and axonal fiber density) to decrease were much more moderate in white-winged crossbills held on long versus short days. Although none of the four measures of GnRH immunoreactivity differed significantly between treatments in crossbills, significant shifts in the frequency distribution of irGnRH neurons to include greater numbers of less immunoreactive cells suggested that antigenic GnRH content was reduced in many cells. These photo-induced shifts in optical densities of GnRH cells in long-day, as compared with short-day crossbills followed, to a lesser extent, the pattern in pine siskins and common redpolls. For all three species, patterns of decrease in GnRH immunoreactivity, gonadal regression and molt suggest that some form of refractoriness to photostimulation develops on constant long days. However, more moderate tendencies for GnRH immunoreactivity to decrease in white-winged crossbills, coupled with limited gonadal regression and molt on long days suggest that absolute photorefractoriness might develop more slowly in this taxon than in others, or alternatively, a condition arises that is more similar to relative photorefractoriness. These data indicate that relatively small differences in the response of the neuroendocrine system to stimulatory cues such as day length may lead to remarkably different capabilities for reproductive flexibility even within a closely related family of birds. Copyright (C) 2005 S. Karger AG, Basel.</t>
  </si>
  <si>
    <t>10.1159/000085046</t>
  </si>
  <si>
    <t>Perez, B; Mateos, E</t>
  </si>
  <si>
    <t>Effect of photoperiod on semen production and quality in bucks of Verata and Malaguena breeds</t>
  </si>
  <si>
    <t>A group of 19 bucks of two Spanish breeds from different latitudes (Verata 40 degrees N, n = 10, and Malaguena 37 degrees N, n = 9) were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analyzed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the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</si>
  <si>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10.1016/S0921-4488(96)00899-1</t>
  </si>
  <si>
    <t>A group of 19 bucks of two Spanish breeds from different latitudes (Verata, 40 degrees N, n = 10; Malaguena, 37 degrees N, n = 9) was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analysed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</si>
  <si>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10.1016/S0921-4488(96)00887-5</t>
  </si>
  <si>
    <t>Perez, LML; Quintero, LZ; Acosta, AMB</t>
  </si>
  <si>
    <t>Induction of ovarian activity with artificial photoperiod in criollo mares located at 19 degrees 9 ' N</t>
  </si>
  <si>
    <t>VETERINARIA MEXICO</t>
  </si>
  <si>
    <t>The objective of this study was to evaluate the effect of an artificially long photoperiod of 16 h of light and eight h of darkness on the length of the seasonally anovulatory period and the duration of the transitional period to ovarian activity in Criollo mares, located at 19 degrees 9'N latitude. Twenty two adult Criollo mares, from three to 17 years old, were randomly divided in two groups. The animals on the experimental group (n = 14) were exposed to 16 h of light per day during four months from December to March. The control mares (n = 8) were exposed only to the natural photoperiod in open pens. The interval from the beginning of the artificial light treatment (December 1) to the first ovulation of the year in the experimental group was 88.4 +/- 3.6 days and for the control group,137.2 +/- 15.0 days (P &lt; 0.01); the interval between the development of the first follicle larger than 30 mm and the first ovulation (vernal transition) was 30.9 +/- 2.2 days for the experimental group and +/- 37.6 6.6 days for the control group, this difference was not significant (P &gt; 0.05). The mean diameter of the largest follicle increased gradually from week seven in the experimental group and from week 13, in the control group. Mares from both groups showed anovulatory estrus during the anovulatory season as well as during the transitional period. In the majority of the cases, estrous periods were irregular. The results indicate that exposure to an artificially photoperiod of 16 h of light and eight h of darkness, advances the onset of the vernal transition and the first ovulation in Criollo mares located at latitudes that are relatively close to the equator (19 degrees 9'N); therefore, it can be used to anticipate the beginning of a reproductive program.</t>
  </si>
  <si>
    <t>Perfito, N; Jeong, S; Bentley, GE; Silverin, B; Hau, M</t>
  </si>
  <si>
    <t>First -day release and Dio2: a test of latitudinal variation in photoperiodic control of reproduction in great tits Parus major</t>
  </si>
  <si>
    <t>Perfito, N; Tramontin, AD; Meddle, S; Sharp, P; Afik, D; Gee, J; Ishii, S; Kikuchi, M; Wingfield, JC</t>
  </si>
  <si>
    <t>Reproductive development according to elevation in a seasonally breeding male songbird</t>
  </si>
  <si>
    <t>Effects of photoperiod on flower bud initiation of eight okra (Abelmoschus esculentus) cultivars were investigated in spring and autumn. The plants received 10 hr of natural day-length in short-day (SD) or natural day-lengths (ND) ranging from 14.16 to 14.29 in the spring and 11.07 to 12.17 in the autumn. To adjust for a 16-hr photoperiod (LD), the ND was extended with fluorescent lights (3 mumol . m(2) . s(-1)). Flower buds of 'Clemson Spineless' and 'Emerald' were initiated at the lower node, and they occurred earlier under SD than did those under LD or ND in the spring. Promotive effects of the short-day response in 'Clemson Spineless' and 'Emerald' were not clear in autumn; photoperiodic responses of both cultivars may have been modified by low air temperatures. On the other hand, flower buds of 'Benny', 'Gulliver', 'Natsu no Megumi', 'Star Debut', 'Star Light' and 'Suisei Gokaku' which were initiated at the similar node, occurred simultaneously, regardless of day-length and season. Flower bud initiation of all cultivars continued under short-day in spring and all day-length treatments in autumn. In contrast, a reversion to the vegetative phase occurred not only in 'Clemson Spineless' and 'Emerald' but also in 'Benny', 'Star Debut' and 'Suisei Gokaku' under LD and ND in the spring. Based on these results, 'Clemson Spineless', 'Emerald', 'Benny', 'Star Debut' and 'Suisei Gokaku' are believed to be quantitative short-day plants for flower bud initiation, whereas 'Gulliver', 'Natsu no Megumi' and 'Star Light' are day-neutral.</t>
  </si>
  <si>
    <t>10.1007/s00442-004-1576-5</t>
  </si>
  <si>
    <t>Perkin, JS; Shattuck, ZR; Bonner, TH</t>
  </si>
  <si>
    <t>Life History Aspects of a Relict Ironcolor Shiner Notropis chalybaeus Population in a Novel Spring Environment</t>
  </si>
  <si>
    <t>AMERICAN MIDLAND NATURALIST</t>
  </si>
  <si>
    <t>Ironcolor shiner Notropis chalybaeus is generally absent from groundwater-dominated systems throughout its range; however, a relict disjunct population occurs within the spring-fed upper reaches of the San Marcos River in central Texas. We conducted monthly seine collections within the restricted 2.2 km headwater range of the species to assess food habits and reproductive life history within a unique spring-run environment. Prey items were dominated by aquatic insects including Diptera (16% by weight), Ephemeroptera (13%), and Odonata (5%), as well as terrestrial insects (9%). The population consisted of four age groups with a maximum life span of 2.5 y. Reproductive ecology showed a protracted spawning season ranging Mar.-Dec. during which multiple clutches were produced. Reproductive maturity was reached at approximately 1 y (36 mm SL), mean mature oocyte diameter was similar to 0.8 mm, and number of mature oocytes per clutch ranged 46-326. Comparisons between ironcolor shiner populations in the San Marcos River and thermally dynamic Marshalls Creek of Pennsylvania revealed mature female size was larger (T-38 = 10.48, P &lt; 0.01) and mature oocyte diameter smaller (T-38 = 16.87, P &lt; 0.01) in the upper San Marcos River. Literature accounts regarding ironcolor shiner reproductive ecology suggest a latitudinal trade-off between reproductive season length and oocyte size. Our findings provide further evidence for the roles of photoperiod and water temperature in structuring the reproductive seasonality of spring-dwelling fishes, specifically the lack or delay of terminating cues in stenothermal waters. In this manner, aquifer depletion and alteration of thermal regimes threaten spring-dwelling fishes by disrupting naturally occurring reproductive cues.</t>
  </si>
  <si>
    <t>10.1674/0003-0031-167.1.111</t>
  </si>
  <si>
    <t>Pestsova, E; Roder, M</t>
  </si>
  <si>
    <t>Microsatellite analysis of wheat chromosome 2D allows the reconstruction of chromosomal inheritance in pedigrees of breeding programmes</t>
  </si>
  <si>
    <t>The dwarfing gene Rht8 and the photoperiodic insensitivity gene Ppd-D1 are linked on the short arm of chromosome 2D of bread wheat and play an important role in determining the geographic adaptation of modern wheat varieties. The genes are believed to originate from the old Japanese variety 'Akakomugi' and have been distributed throughout the world by diverse breeding programmes. Twelve microsatellite loci previously mapped on wheat chromosome 2D were used for a retrospective analysis of 59 wheat varieties with known pedigree, to trace the transmittance of the chromosomal region around these genes during extended breeding programmes. Within the range of the screened varieties 100 alleles were detected at the 12 microsatellite loci. For each microsatellite locus, a screen over varieties was performed to find the alleles corresponding to the parental variety 'Akakomugi'. A comparison of wheat varieties carrying the 192-bp allele, at locus Xgwm261-2D which is diagnostic for the presence of the gene Rht8, with the varieties without Rht8, showed linkage disequilibrium of 'Akakomugi' alleles for a segment of chromosome 2D which comprised at least 28 cM. Selection was accompanied with a linkage drag of 'Akakomugi' alleles in the neighbouring loci to Rht8. A diminution of the segment of chromosome 2D originating from 'Akakomugi' during several pedigree generations was observed. Varieties of the early generations were found to carry the whole short arm of chromosome 2D of 'Akakomugi', while the varieties of further selections possessed smaller segments including the diagnostic allele at locus Xgwm261-2D. Our results demonstrate that microsatellites can be successfully used for studying the inheritance of chromosomes within pedigrees of breeding programmes.</t>
  </si>
  <si>
    <t>10.1007/s00122-002-0998-x</t>
  </si>
  <si>
    <t>Petr, J; Hnilicka, F</t>
  </si>
  <si>
    <t>Changes in requirements on vernalization of winter wheat varieties in the Czech Republic in 1950-2000</t>
  </si>
  <si>
    <t>ROSTLINNA VYROBA</t>
  </si>
  <si>
    <t>The need for vernalization of winter wheat varieties cultivated in the Czech Republic in 2000 was studied in comparison with the need for vernalization in the past decades since 1950. In 2000, many foreign varieties were cultivated in the Czech Republic, mostly West European. Varieties with a vernalization of 40-50 days and 50-60 days show the highest representation in the assortment (47.3% and 31.6%, resp.). The share of varieties with a long vernalization over 60 days is 15.8%. In around 1990, when varieties of domestic breeding were mostly grown, there were, next to the largest group with a vernalization of 40-50 days, 21.7% of varieties with a vernalization of 30-40 days and the same amount with a vernalization of 50-60 days. During the last ten years, the share of varieties with a longer vernalization has risen, not only due to foreign varieties, but also due to new domestic varieties. It is apparent from a 50-year overview that what has predominated are varieties with a vernalization of 40-50 or 40-60 days, which is a range usual for winter varieties of wheat in Middle and West Europe. After 1950, a departure from original domestic varieties appeared; those were represented by original alternative varieties (in Czech poesfvky, in German Wechselweizen, in Russian dvurucki) and half-winter varieties with a shorter vernalization, strictly speaking with a vernalization fixed to a short day, and a strong photoperiodic reaction. Representation of varieties as related to their length of vernalization has changed in the course of the decades following utilization of foreign varieties; this was affected above all by varieties from Russia (the former USSR), Germany, but also Yugoslavia. Varieties from these countries were utilized also as parent components in domestic breeding.</t>
  </si>
  <si>
    <t>Phillimore, AB; Leech, DI; Pearce-Higgins, JW; Hadfield, JD</t>
  </si>
  <si>
    <t>Passerines may be sufficiently plastic to track temperature-mediated shifts in optimum lay date</t>
  </si>
  <si>
    <t>Projecting the fates of populations under climate change is one of global change biology's foremost challenges. Here, we seek to identify the contributions that temperature-mediated local adaptation and plasticity make to spatial variation in nesting phenology, a phenotypic trait showing strong responses to warming. We apply a mixed modeling framework to a Britain-wide spatiotemporal dataset comprising &gt; 100 000 records of first egg dates from four single-brooded passerine bird species. The average temperature during a specific time period ( sliding window) strongly predicts spatiotemporal variation in lay date. All four species exhibit phenological plasticity, advancing lay date by 2-5 days degrees C (1). The initiation of this sliding window is delayed further north, which may be a response to a photoperiod threshold. Using clinal trends in phenology and temperature, we are able to estimate the temperature sensitivity of selection on lay date ( B), but our estimates are highly sensitive to the temporal position of the sliding window. If the sliding window is of fixed duration with a start date determined by photoperiod, we find B is tracked by phenotypic plasticity. If, instead, we allow the start and duration of the sliding window to change with latitude, we find plasticity does not track B, although in this case, at odds with theoretical expectations, our estimates of B differ across latitude vs. longitude. We argue that a model combining photoperiod and mean temperature is most consistent with current understanding of phenological cues in passerines, the results from which suggest that each species could respond to projected increases in spring temperatures through plasticity alone. However, our estimates of B require further validation.</t>
  </si>
  <si>
    <t>10.1111/gcb.13302</t>
  </si>
  <si>
    <t>PIERCE, SS; VOGT, FD</t>
  </si>
  <si>
    <t>WINTER ACCLIMATIZATION IN PEROMYSCUS-MANICULATUS-GRACILIS, P LEUCOPUS-NOVEBORACENSIS, AND P L LEUCOPUS</t>
  </si>
  <si>
    <t>Peromyscus leucopus noveboracensis and P. maniculatus gracilis indigenous to New York and P. l. leucopus obtained from North Carolina were assessed for traits assumed to enhance winter survivorship; including torpor, nesting behavior, food hoarding, and seasonal molting and breeding. The typically montane-adapted P. m. gracilis exhibited the most pronounced physiological and behavioral changes in response to winter, with P. l. noveboracensis and P. l. leucopus respectively exhibiting lesser degrees of these adjustments. In all mice, occurrence of torpor was confined to winter months. During mid-winter, nearly 40% of P. m. gracilis became torpid, contrasted with 15-20% and 10% of P. l. noveboracensis and P. l. leucopus, respectively. P. m. gracilis constructed larger nests and demonstrated a greater propensity to hoard food, and the percentages of mice that became reproductively regressed and that molted to winter pelage also were higher in P. m. gracilis than in the two subspecies of P. leucopus. Furthermore, P. m. gracilis consistently expressed these adaptations during a longer period of time than the other Peromyscus. While P. l. leucopus from North Carolina exhibited less pronounced seasonal adjustments than their more northern conspecifics, exposure to winter conditions in northern New York enhanced their adaptive response relative to mice at their native latitude. Of particular interest was our finding that the winter adaptive response in P. m. gracilis resulted in lower daily food consumption than observed in either of the subspecies of P. leucopus.</t>
  </si>
  <si>
    <t>10.2307/1382288</t>
  </si>
  <si>
    <t>Pilon, J; Santamaria, L</t>
  </si>
  <si>
    <t>Clonal variation in morphological and physiological responses to irradiance and photoperiod for the aquatic angiosperm Potamogeton pectinatus</t>
  </si>
  <si>
    <t>JOURNAL OF ECOLOGY</t>
  </si>
  <si>
    <t>1 Widely distributed plants are exposed to contrasting gradients in irradiance and photoperiod across latitude. We investigated the relative contribution of local specialization and phenotypic plasticity to variation in plant growth for three clones of the aquatic angiosperm Potamogeton pectinatus L., originating from 42.5 to 68degrees N. Plants were grown at a factorial combination of two irradiances (50 and 350 mumol m(-2) s(-1) ) and three photoperiods (13, 16 and 22 h) and morphology, gas-exchange rate and biomass accumulation were recorded. 2 The overall response to variation in irradiance and photoperiod was similar for all three clones. 3 Differences in irradiance resulted in strong acclimative changes in morphological and physiological characteristics. At low irradiance, pronounced vertical shoot extension compensated for the limited plasticity in leaf area production, while photosynthetic capacity, apparent quantum yield and total chlorophyll concentration increased. As a result, biomass yield at the end of the experimental period was similar in both treatments. 4 A decrease in photoperiod also resulted in plastic changes in morphology (increase of leaf biomass per unit plant biomass) and physiology (increase of photosynthetic capacity). However, these acclimative responses did not fully compensate for differences in photoperiod, since biomass was significantly lower under 13 and 16 h photoperiods than at 22 h. 5 P. pectinatus is therefore phenotypically plastic, rather than locally specialized to differences in irradiance and photoperiod.</t>
  </si>
  <si>
    <t>10.1046/j.1365-2745.2002.00716.x</t>
  </si>
  <si>
    <t>Pilon, J; Santamaria, L; Hootsmans, M; van Vierssen, W</t>
  </si>
  <si>
    <t>Latitudinal variation in life-cycle characteristics of Potamogeton pectinatus L.: vegetative growth and asexual reproduction</t>
  </si>
  <si>
    <t>Across latitudinal gradients, environmental conditions that influence plant growth and reproduction largely change. Here we study clonal variation in life-cycle characteristics of the cosmopolitan water plant Potamogeton pectinatus L. across a broad latitudinal range. Two consecutive experiments were performed under standardised laboratory conditions (photoperiod, irradiance and temperature). In the first experiment we investigated asexual reproduction among fifteen clones, obtained from latitudes ranging from 24 to 68degrees N. After 90 days of growth, high-latitude clones produced more but smaller tubers, while the aboveground biomass was lower as compared to the clones obtained from low latitudes. In a second experiment we studied inherent differences in early growth, morphology and photosynthesis for eleven clones (obtained from the same latitudinal range as in experiment 1). We found high among clonal variation for most measured variables, but the number of latitude-correlated traits was limited. The only trait that correlated with latitude was the number of leaves per plant, which increased in clones from higher latitudes. Our results agree with the hypothesis of a latitude-correlated switch in life-cycle strategy for this species. For northern clones this results in a short life-cycle, with an early and high investment in tuber biomass, while for low latitude clones the length of the life-cycle is prolonged, with a delayed reproduction and increased total plant biomass.</t>
  </si>
  <si>
    <t>10.1023/A:1022252517488</t>
  </si>
  <si>
    <t>Pin, PA; Zhang, WY; Vogt, SH; Dally, N; Buttner, B; Schulze-Buxloh, G; Jelly, NS; Chia, TYP; Mutasa-Gottgens, ES; Dohm, JC; Himmelbauer, H; Weisshaar, B; Kraus, J; Gielen, JJL; Lommel, M; Weyens, G; Wahl, B; Schechert, A; Nilsson, O; Jung, C; Kraft, T; Muller, AE</t>
  </si>
  <si>
    <t>The Role of a Pseudo-Response Regulator Gene in Life Cycle Adaptation and Domestication of Beet</t>
  </si>
  <si>
    <t>Life cycle adaptation to latitudinal and seasonal variation in photoperiod and temperature is a major determinant of evolutionary success in flowering plants. Whereas the life cycle of the dicotyledonous model species Arabidopsis thaliana is controlled by two epistatic genes, FLOWERING LOCUS C and FRIGIDA [1-3], three unrelated loci (VERNALIZATION 1-3) determine the spring and winter habits of monocotyledonous plants such as temperate cereals [4-6]. In the core eudicot species Beta vulgaris, whose lineage diverged from that leading to Arabidopsis shortly after the monocot-dicot split 140 million years ago [7, 8], the bolting locus B [9] is a master switch distinguishing annuals from biennials. Here, we isolated B and show that the pseudo-response regulator gene BOLTING TIME CONTROL 1 (BvBTC1), through regulation of the FLOWERING LOCUS T genes [10], is absolutely necessary for flowering and mediates the response to both long days and vernalization. Our results suggest that domestication of beets involved the selection of a rare partial loss-of-function BvBTC1 allele that imparts reduced sensitivity to photoperiod that is restored by vernalization, thus conferring bienniality, and illustrate how evolutionary plasticity at a key regulatory point can enable new life cycle strategies.</t>
  </si>
  <si>
    <t>10.1016/j.cub.2012.04.007</t>
  </si>
  <si>
    <t>Piper, EL; Boote, KJ</t>
  </si>
  <si>
    <t>Temperature and cultivar effects on soybean seed oil and protein concentrations</t>
  </si>
  <si>
    <t>JOURNAL OF THE AMERICAN OIL CHEMISTS SOCIETY</t>
  </si>
  <si>
    <t>The soybean [Glycine max (L.) Merr.] industry is interested in cultivar and climate effects on seed composition. These factors may underlie the known geographic variation in seed protein and oil concentrations. Regression analyses were used to test hypotheses of the effect of temperature and cultivar on oil and protein concentrations of soybean seed using a large data set from the U.S.A. Soybean Uniform Tests. The data set included 20 cultivars representing 10 maturity groups across 60 locations (latitude 29.4 to 47.5 degrees N) for a total of 1863 cultivar by location by year observations. Temperature was determined for each observation as the average daily mean temperature from predicted first pod (first pod at least 5 mm long), using the SOYGRO phenology model, to observed maturity. The mean temperature ranged from 14.6 to 28.7 degrees C among the observations. Linear, quadratic, and linear plateau regression models of oil and protein concentrations vs, temperature were evaluated. The quadratic model gave the best-adjusted R-2 Values for oil and protein with temperature, of 0.239 and 0.003, respectively. The analyses showed that the oil concentration increased with increasing temperature and approached a maximum at a mean temperature of 28 degrees C. Unaccounted variation in the protein concentration may be from other factors such as photoperiod, water stress, or high temperatures during seed fill. Protein plus oil had a linear relationship with temperature (adjusted partial R-2 = 0.183). These data document the contribution of climate and cultivar to geographic variability of oil and protein concentrations in the United States.</t>
  </si>
  <si>
    <t>10.1007/s11746-999-0099-y</t>
  </si>
  <si>
    <t>Pirkola, S; Eriksen, HA; Partonen, T; Kieseppa, T; Veijola, J; Jaaskelainen, E; Myllari-Figuerola, EM; Salo, PM; Paunio, T</t>
  </si>
  <si>
    <t>Seasonal variation in affective and other clinical symptoms among high-risk families for bipolar disorders in an Arctic population</t>
  </si>
  <si>
    <t>INTERNATIONAL JOURNAL OF CIRCUMPOLAR HEALTH</t>
  </si>
  <si>
    <t>Background. In bipolar disorder (BD), seasonality of symptoms is common and disturbances in circadian rhythms have been reported. Objectives. We identified high-penetrance families in a geographically restricted area in Northern Fennoscandia and studied the seasonal variation of clinical symptoms among BD subjects and their healthy relatives. Design. We explored the clinical characteristics of subjects living in Northern Fennoscandia, with extreme annual variation in daylight. Among known indigenous high-risk families for BD, we compared the affected ones (N = 16) with their healthy relatives (N = 15), and also included 18 healthy non-related controls from the same geographical area. Seasonal fluctuation in clinical measures was followed up at the 4 most demarcated photoperiodic time points of the annual cycle: around the summer solstice and autumn equinox in 2013, the winter solstice in 2013/2014, and the spring equinox in 2014. In the baseline, lifetime manic symptoms [Mood Disorder Questionnaire (MDQ)] and morningness-eveningness questionnaire type (MEQ) were registered, whereas in the follow-up, depressive [Beck Depression Inventory (BDI)] and distress [General Health Questionnaire (GHQ-12)] symptoms and alcohol consumption and sleep were recorded. Results. Possibly indicative or statistically significant differences in symptoms between the affected subjects and their healthy relatives were the BDI winter (13.3 vs. 2.6, t = -2.51, p = 0.022) and spring scores (12.6 vs. 3.2, t = -1.97, p = 0.063) and GHQ winter (4.2 vs. 0.82, t = -2.08, p = 0.052) and spring scores (3.8 vs. 0.82, t = -1.97, p = 0.063). Scores were higher among the affected subjects, exceeding a possibly diagnostic threshold (10 and 3) at all the time points, and without the notable seasonality which was observed among the healthy relatives. In the overall population, MDQ and MEQ scores had an inverse correlation (-0.384, significant at 0.016), indicating increased lifetime manic behaviour among "the night owl" chronotype subjects. Conclusions. In an Arctic population sample, we found different seasonal fluctuation in mood and distress symptoms and sleep duration scores between subjects with bipolar spectrum disorders and their healthy relatives. Despite the relatively small sample size, the results indicate that the symptoms and signs of BD relate to a disturbance in seasonal variation. Seasonal variation can be considered as an interesting endophenotype for BD and a promising target for further genetic studies.</t>
  </si>
  <si>
    <t>10.3402/ijch.v74.29671</t>
  </si>
  <si>
    <t>Pitman, WD; Read, JC</t>
  </si>
  <si>
    <t>Effects of initial plant spacing and applied nutrients on stand development and productivity of Texas bluegrass in the Louisiana Coastal Plain</t>
  </si>
  <si>
    <t>JOURNAL OF PLANT NUTRITION</t>
  </si>
  <si>
    <t>The native rhizomatous cool-season perennial grass, Texas bluegrass (Poa arachnifera Torr.), has recently been recognized again as a plant with considerable potential for range and pasture plantings. Throughout the first half of this century, sporadic efforts at evaluation and commercial use of Texas bluegrass were thwarted primarily by slow stand establishment and difficulties with seed processing. Subsequent advances an seed harvesting, processing, and planting equipment and selection of superior plant genotypes could reduce effects of these limitations. In much of the southern mid-and tall-grass prairie regions and lower southeastern states where Texas bluegrass appears to have potential, there is no currently available sustainable cool-season forage grass. Effects of initial plant spacing and lime, phosphorus (P), and nitrogen (N) application were evaluated in a field and a green house experiment on acid infertile Louisiana Coastal Plain soils. Stands from transplanting on 10- and 30-cm spacings were comparable by the third growing season as the sparsely planted stand spread aggressively. The only consistent response to soil amendment was enhanced forage production from N fertilization in the spring. A plant photoperiodic response appears to limit potential to respond to N in autumn and winter. Forage production of dense stands and responses to spring application of N indicate that Texas bluegrass has considerable potential as a productive, sustainable cool-season forage grass for at least some soils on the southeastern Coastal Plain as well as that recently reported for the southern mid-and tall-grass prairie regions.</t>
  </si>
  <si>
    <t>10.1080/01904169809365468</t>
  </si>
  <si>
    <t>PITTENDRIGH, CS; KYNER, WT; TAKAMURA, T</t>
  </si>
  <si>
    <t>THE AMPLITUDE OF CIRCADIAN OSCILLATIONS - TEMPERATURE-DEPENDENCE, LATITUDINAL CLINES, AND THE PHOTOPERIODIC TIME MEASUREMENT</t>
  </si>
  <si>
    <t>This paper develops several propositions concerning die lability of die amplitude of Drosophila circadian pacemakers. The first is that the amplitude of the pacemaker's motion, unlike its period, is markedly temperature-dependent. The second is that latitudinal variation in pacemaker amplitude (higher in the north) is responsible for two very different sets of observations on Drosophila circadian systems at successively higher latitudes. One of these is a cline in D. auraria's phase-shifting response to light, which steadily weakens in a succession of more northerly strains. The other, concerning D. littoralis in the very far north, is a cline in the rate at which eclosion activity becomes arrhythmic (the circadian rhythm damps out) in constant darkness; damping is faster in the north. The third proposition concerns a plausible selection pressure for the cline in pacemaker amplitude that we propose underlies the two directly observed clines. Two points are emphasized: (1) The amplitude of the pacemaker's daily oscillation declines as the duration of the entraining light pulse (photoperiod) is increased; and (2) the duration of the daily photoperiods throughout the breeding season is steadily increased as one moves toward the poles. Selection for conservation of pacemaker amplitude (during the breeding season) would produce the latitudinal cline we propose. The fourth, and final proposition is that since the amplitude of the pacemaker's daily motion responds systematically to change in photoperiod, amplitude is clearly one way-and a temperature-dependent way-in which insect circadian systems may sense seasonal change. These propositions concerning the temperature and latitude dependence of pacemaker amplitude may be relevant to a wider array of circadian pacemakers than Drosophila.</t>
  </si>
  <si>
    <t>10.1177/074873049100600402</t>
  </si>
  <si>
    <t>PITTENDRIGH; LANKINEN; BRADY; MASAKI; SAUNDERS; VEERMAN; STEEL; MORDUE; LEES; HARDIE; SOKOLOVE; REYNOLDS; GILBERT</t>
  </si>
  <si>
    <t>GENETIC-ANALYSIS OF GEOGRAPHICAL VARIATION IN PHOTOPERIODIC DIAPAUSE AND PUPAL ECLOSION RHYTHM IN DROSOPHILA-LITTORALIS - DISCUSSION</t>
  </si>
  <si>
    <t>Pivarciova, L; Vaneckova, H; Provaznik, J; Wu, BCH; Pivarci, M; Peckova, O; Bazalova, O; Cada, S; Kment, P; Kotwica-Rolinska, J; Dolezel, D</t>
  </si>
  <si>
    <t>Unexpected Geographic Variability of the Free Running Period in the Linden Bug Pyrrhocoris apterus</t>
  </si>
  <si>
    <t>Circadian clocks keep organisms in synchrony with external day-night cycles. The free running period (FRP) of the clock, however, is usually only close tonot exactly24 h. Here, we explored the geographical variation in the FRP of the linden bug, Pyrrhocoris apterus, in 59 field-lines originating from a wide variety of localities representing geographically different environments. We have identified a remarkable range in the FRPs between field-lines, with the fastest clock at similar to 21 h and the slowest close to 28 h, a range comparable to the collections of clock mutants in model organisms. Similarly, field-lines differed in the percentage of rhythmic individuals, with a minimum of 13.8% and a maximum of 86.8%. Although the FRP correlates with the latitude and perhaps with the altitude of the locality, the actual function of this FRP diversity is currently unclear. With the recent technological progress of massive parallel sequencing and genome editing, we can expect remarkable progress in elucidating the genetic basis of similar geographic variants in P. apterus or in similar emerging model species of chronobiology.</t>
  </si>
  <si>
    <t>10.1177/0748730416671213</t>
  </si>
  <si>
    <t>no but ask</t>
  </si>
  <si>
    <t>Pochelon, PN; Calado, R; Dos Santos, A; Queiroga, H</t>
  </si>
  <si>
    <t>Feeding Ability of Early Zoeal Stages of the Norway Lobster Nephrops norvegicus (L.)</t>
  </si>
  <si>
    <t>BIOLOGICAL BULLETIN</t>
  </si>
  <si>
    <t>The wide geographical distribution of the Norway lobster, Nephrops norvegicus, results in a delay, with latitudinal decrease, in the larval season from spring to winter. Newly hatched larvae of the species may therefore be exposed to Suboptimal levels or types of prey and face intermittent periods of starvation at low latitudes. This work investigated the feeding response of the first two zoeal stages of N. norvegicus under variable prey densities, prey types, feeding histories, and photoperiods. Both zoeae (Z) I and II increased the number of consumed prey with increasing food levels. ZI preferred Artemia sp. nauphii over larger metanauplii, while in ZII, higher ingestion was observed only for metanauplii at higher food concentrations. The number of prey ingested by larvae previously starved or under low food conditions was always higher than that of larvae exposed to high food levels. These findings seem to indicate that larvae may maximize prey ingestion in the presence of plankton patches with higher food abundance and minimize the deleterious effects induced by previous periods of intermittent starvation or unsuitable prey densities or types. Extreme photoperiods (24 and 0 h of light) did not improve larval feeding ability and are not a suitable option for larviculture.</t>
  </si>
  <si>
    <t>Poelchau, MF; Reynolds, JA; Denlinger, DL; Elsik, CG; Armbruster, PA</t>
  </si>
  <si>
    <t>Transcriptome sequencing as a platform to elucidate molecular components of the diapause response in the Asian tiger mosquito Aedes albopictus</t>
  </si>
  <si>
    <t>Diapause has long been recognized as a crucial ecological adaptation to spatio-temporal environmental variation. More recently, rapid evolution of the diapause response has been implicated in response to contemporary global warming and during the range expansion of invasive species. Although the molecular regulation of diapause remains largely unresolved, rapidly emerging next-generation sequencing (NGS) technologies provide exciting opportunities for addressing this longstanding question. In the present study, a new assembly from life-history stages relevant to diapause in the Asian tiger mosquito Aedes albopictus (Skuse) is reported, along with unique methods for the analysis of NGS data and transcriptome assembly. A digital normalization procedure that significantly reduces the computational resources required for transcriptome assembly is evaluated. Additionally, a method for protein reference-based and genomic reference-based merged assembly of 454 and Illumina reads is described. Finally, a gene ontology analysis is presented, which creates a platform for identifying the physiological processes associated with diapause. Taken together, these methods provide valuable tools for analyzing the transcriptional underpinnings of many complex phenotypes, including diapause, and provide a basis for determining the molecular regulation of diapause in Ae. albopictus.</t>
  </si>
  <si>
    <t>10.1111/phen.12016</t>
  </si>
  <si>
    <t>Poelchau, MF; Reynolds, JA; Elsik, CG; Denlinger, DL; Armbruster, PA</t>
  </si>
  <si>
    <t>Deep sequencing reveals complex mechanisms of diapause preparation in the invasive mosquito, Aedes albopictus</t>
  </si>
  <si>
    <t>Seasonal environments present fundamental physiological challenges to a wide range of insects. Many temperate insects surmount the exigencies of winter by undergoing photoperiodic diapause, in which photoperiod provides a token cue that initiates an alternative developmental programme leading to dormancy. Pre-diapause is a crucial preparatory phase of this process, preceding developmental arrest. However, the regulatory and physiological mechanisms of diapause preparation are largely unknown. Using high-throughput gene expression profiling in the Asian tiger mosquito, Aedes albopictus, we reveal major shifts in endocrine signalling, cell proliferation, metabolism, energy production and cellular structure across pre-diapause development. While some hallmarks of diapause, such as insulin signalling and stress response, were not important at the transcriptional level, two genes, Pepck and PCNA, appear to show diapause-induced transcriptional changes across insect taxa. These processes demonstrate physiological commonalities between Ae. albopictus pre-diapause and diapause strategies across insects, and support the idea of a genetic 'toolkit' for diapause. Observations of gene expression trends from a comparative developmental perspective suggest that individual physiological processes are delayed against a background of a fixed morphological ontogeny. Our results demonstrate how deep sequencing can provide new insights into elusive molecular bases of complex ecological adaptations.</t>
  </si>
  <si>
    <t>10.1098/rspb.2013.0143</t>
  </si>
  <si>
    <t>Pohl, H</t>
  </si>
  <si>
    <t>Spectral composition of light as a zeitgeber for birds living in the high arctic summer</t>
  </si>
  <si>
    <t>The hypothesis was tested whether periodic changes in spectral composition of light are an effective zeitgeber for synchronization (entrainment) of circadian rhythms of birds breeding in the high arctic summer. Two palearctic pas serine birds, the brambling (Fringilla montifringilla) and the common redpoll (Carduelis f. flammea), which both breed during summer at latitudes above the Arctic Circle and migrate to temperate zone latitudes for wintering, were studied. To investigate the effect of daily alterations in light spectrum, bramblings were tested under 24-h cycles of fluorescent lights of different color temperatures (12 h at ca 5,000 K and 12 h at ca 2,500 K) and energy ratios varying between 16:1 and 0.3:1. Entrainment bf activity rhythms occurred at energy ratios of 1:1 (in all seven birds tested) and 0.8:1 (in three of seven birds tested) with activity mostly within the "blue" phase (ca 5,000 K). Light cycles alternating between narrow spectral ranges of blue (max. at 440 nm) and red (max. at 650 nm) and energy ratios of 1:1 and 1.1:1 (equivalent to ratios of photons flux of ca 0.67:1 and 0.73:1, respectively) were also effective in entraining the bramblings' activity rhythms (8 and 9 of 11 birds, respectively) with activity occurring primarily during the red phase. The activity rhythms of most common redpolls tested also entrained to blue:red light cycles (B:R 16.5:7.5 h) with equal energies during the blue and red phase (equivalent to a photons flux ratio of ca 0.67:1). The results support the hypothesis that passerine birds breeding in the arctic during summer may use the daily changes in spectal composition of sunlight as a zeitgeber for synchronizing physiological and behavioral rhythms, if changes in light intensity are not a reliable environmental cue. (C) 1999 Elsevier Science Inc.</t>
  </si>
  <si>
    <t>10.1016/S0031-9384(99)00070-0</t>
  </si>
  <si>
    <t>Pollard, H; Cruzan, M; Pigliucci, M</t>
  </si>
  <si>
    <t>Comparative studies of reaction norms in Arabidopsis. I. Evolution of response to daylength</t>
  </si>
  <si>
    <t>The evolution of reaction norms (the genotype-specific manifestation of different phenotypes in response to environmental variation) has rarely been addressed from within a phylogenetic comparative framework, despite general agreement that we need a better understanding of how historical and deterministic processes (e.g. selection and constraints) interact to yield a particular pattern of variation of phenotypic plasticity within and across species. In this study, we compare the reaction norms to daylength in eight accessions of Arabidopsis thaliana from Scandinavia and three closely related species, A. arenosa, A. lyrata subsp. petraea and A. suecica. We find that across-environment means evolved continuously and very rapidly within this group, while plasticity (calculated as the difference between the character value under short photoperiod minus the expression of the same trait under long photoperiod) changed only rarely and especially at the base of the A. thaliana clade. Character means co-evolved in a fashion that identifies two functional sets of traits, one during the vegetative phase and the other during the reproductive phase, with trade-offs between characters expressed across the two phases. With a few exceptions, plasticities of different traits tended to evolve largely independently of each other. Several plasticities evolved in concert with their corresponding across-environment means, but by following a pattern of negative correlations that cannot be explained by simple geometrical considerations in environment-phenotype space. Neither the mean nor the plasticity of a focal trait, flowering time, were correlated with differences in phylogenetic relatedness, geographical distance or latitudinal differential. This suggests that neither genetic drift nor adaptation to large-scale geographical factors occurred.</t>
  </si>
  <si>
    <t>Polo, V; Carrascal, LM; Metcalfe, NB</t>
  </si>
  <si>
    <t>The effects of latitude and day length on fattening strategies of wintering coal tits Periparus ater (L.): a field study and aviary experiment</t>
  </si>
  <si>
    <t>1. Cyclic daily fattening routines are very common in wintering small wild birds, and are thought to be the consequence of a trade-off between different environmental and state-dependent factors. According to theory, these trajectories should range from accelerated (i.e. mass increases exponentially towards dusk) when mass-dependent predation costs are the most important cause of mortality risk, to decelerated (i.e. the rate of mass gain is highest at dawn and decreases afterward) when starvation is the greater risk. 2. We examine if geographically separate populations of coal tits, wintering in Scotland and central Spain under contrasting photoperiods, show differences in their strategies of daily mass regulation. We describe population differences in wild birds under natural conditions, and experimentally search for interpopulation variation in diurnal body mass increase under common, manipulated, photoperiod conditions (LD 9 : 15 h vs. 7 : 17 h), controlling for temperature, food availability, predator pressure and foraging arena. 3. Winter diurnal mass gain of wild coal tits was more delayed towards the latter part of the daylight period in central Spain (i.e. the locality with longer winter days) than in Scotland. In both localities, the pattern was linked to the average mass at dawn, with mass increasing more rapidly in lighter birds. However, under the controlled photoperiod situation the pattern of daily mass gain was similar in both populations. Diurnal body mass gain was more accelerated at the end of the day, and the increase in body mass in the first hour of the day was considerably lower under the long (9 h) than under the short (7 h) photoperiod in both populations. 4. Wintering coal tits show patterns of mass gain through the day that are compatible with current theories of the costs and benefits of fat storage, with birds at lower latitudes (with longer winter days) having a greater tendency to delay mass gain until late in the day. The experimental study revealed that these patterns are plastic, with birds responding directly to the photoperiod that they experience, suggesting that they are continually making fine-scale adjustments to energy reserves on the basis of both inherent (e.g. state-dependent) and extrinsic cues.</t>
  </si>
  <si>
    <t>10.1111/j.1365-2656.2007.01270.x</t>
  </si>
  <si>
    <t>Ponce, JL; Velazquez, H; Duarte, G; Bedos, M; Hernandez, H; Keller, M; Chemineau, P; Delgadillo, JA</t>
  </si>
  <si>
    <t>Reducing exposure to long days from 75 to 30 days of extra-light treatment does not decrease the capacity of male goats to stimulate ovulatory activity in seasonally anovulatory females</t>
  </si>
  <si>
    <t>DOMESTIC ANIMAL ENDOCRINOLOGY</t>
  </si>
  <si>
    <t>The response of male goats exposed to different durations of long days (LD) during an extralight treatment in autumn-winter, and their ability to induce ovulations in seasonally anovulatory goats were investigated in 2 experiments. In experiment 1, control males were exposed to natural photoperiod (n = 5), whereas 4 additional groups (n = 5/group) were exposed to 16 h of light per d during 75, 45, 30, or 15 d of LD. In the 4 groups, photoperiodic treatments ended on January 15th. Plasma concentrations of testosterone were determined in blood samples obtained once a week from October 15th to May 30th. The rise of testosterone levels occurred earlier in males from the 75-LD and 45-LD groups than in those from the 30-LD, 15-LD, and control groups (P &lt; 0.05). In addition, the time during which levels of testosterone remained &gt;5 ng/mL was longer in males from the 75-LD and 45-LD than in those from the 30-LD and 15-LD groups (P &lt; 0.05). In experiment 2, a group of anovulatory goats (n = 13) was isolated from males, while 3 additional groups were put in contact during 15 d with males previously exposed to 75, 45, or 30 days of LD (n = 25, 27, and 26 females/group, respectively and n = 3 males per group). The proportion of goats that ovulated was higher in the 3 groups in contact with the photo-stimulated males (range: 88%-92%) than in the group isolated from them (0%; P &lt; 0.05). The proportion of pregnant females did not differ between the 3 groups of does in contact with photo-stimulated males (range: 78%-92%; P &gt; 0.05). We conclude that, in our experimental conditions, a photoperiodic treatment as short as 30 d of LD during autumn-winter, stimulated testosterone secretion of bucks during their period of sexual rest and rendered them able to induce ovulations in seasonal anestrous goats and to obtain pregnancies in these females. (C) 2014 Elsevier Inc. All rights reserved.</t>
  </si>
  <si>
    <t>10.1016/j.domaniend.2014.03.002</t>
  </si>
  <si>
    <t>Porkert, J; Gashkov, S; Haikola, J; Huhta, E; Kaisanlahti-Jokimaki, ML; Kuranov, B; Latja, R; Mertens, R; Numerov, A; Rutila, J; Sombrutzki, A; Zajic, J; Belskii, E; Jokimaki, J; Jarvinen, A</t>
  </si>
  <si>
    <t>Variation and long-term trends in the timing of breeding of different Eurasian populations of Common Redstart Phoenicurus phoenicurus</t>
  </si>
  <si>
    <t>Changes in the timing of reproduction of birds should provide good evidence of large-scale climate fluctuations. However, geographically separate populations of one species may respond variably. We analyzed egg laying dates of nine Eurasian populations of the Common Redstart Phoenicurus phoenicurus collected between 1969 and 2010. The timing of breeding differed greatly with latitude: the populations in the north started later, a breeding pair produced only one brood per season and the breeding season was shorter. Both yearly minimum and median first-egg laying dates advanced with increases in local air temperature, but the more northern populations had started at much lower temperatures, which was probably caused by the stimulation of photoperiod. The effects of large-scale climatic patterns (North Atlantic Oscillation, East Atlantic, Scandinavia/Eurasia-1) on the first-egg laying date were low. The egg laying dates advanced over the observed decades in all populations, although at a variable rate. Seven selected populations with the most complete data for the period 1986-2010 revealed an advancement of median first-egg laying dates of 0.11 days/year and 1.31 days/A degrees C. The effect on minimum first-egg laying dates was smaller. The changes observed in two populations in Ural and western Siberia were smaller than those found in more westerly populations (Finland, central Europe). The timing of the start of breeding is probably less affected by climate change than the timing of spring migration, documented by European ornithological stations.</t>
  </si>
  <si>
    <t>10.1007/s10336-014-1092-2</t>
  </si>
  <si>
    <t>Pornsoping, P; Unsrisong, G; Vearasilp, T; Wessels, S; Horstgen-Schwark, G</t>
  </si>
  <si>
    <t>Reproductive performance of female rainbow trout Oncorhynchus mykiss (Walbaum) kept under water temperatures and photoperiods of 13 degrees and 51 degrees N latitude</t>
  </si>
  <si>
    <t>AQUACULTURE RESEARCH</t>
  </si>
  <si>
    <t>At Doi Inthanon Fisheries Research Unit (DIFRU), Thailand (13 degrees N), rainbow trout were exposed to natural (13 degrees N) and artificial (51 degrees N) photoperiods, and natural water (NW) temperatures and cooled water (CW) 8 months before first spawning. In group I (51 degrees N, CW), water temperatures of 18 degrees C were never reached. In group II (51 degrees N, NW) and group III (13 degrees N, NW), the mean water temperatures in May exceeded 20 degrees C, and 19 degrees C in June and July. Eggs from 94% of all females in group I were obtained before January. This percentage diminished to 84% and 68% in groups II and III. The weight of the spawners and the size of the eggs were significantly lower in group III than in the other groups. No significant differences were observed for egg number per kg body weight of spawners between the groups. The mean fertilization rate of eggs was the highest, with 71%, in group I, and the lowest, with 50%, in group II. For hatching rates, on average 27%, 24% and 30% in groups I, II and III, respectively, differences were not significant. In group III, 37% of all batches reached fertilization rates above 80% and 16% of egg batches showed hatching rates of more than 60%.</t>
  </si>
  <si>
    <t>10.1111/j.1365-2109.2007.01785.x</t>
  </si>
  <si>
    <t>POUND, JM; GEORGE, JE</t>
  </si>
  <si>
    <t>DIFFERENTIAL-EFFECTS OF PHOTOPERIOD ON DEVELOPMENT AND REPRODUCTION IN MONTANE AND PRAIRIE STRAINS OF THE ROCKY-MOUNTAIN WOOD TICK (ACARI, IXODIDAE)</t>
  </si>
  <si>
    <t>Progeny of Dermacentor andersoni Stiles adults collected from one "montane" and two "prairie" sites in southern Alberta, Canada, were exposed to combinations of 9:15, 11:13 and 13:11 (L:D) daily photoperiods during various stages of their life cycle. Time required for developmental and reproductive events was recorded. Significant differences in mean molting times of fed larvae were observed, yet the differences were small, and mean times were not attributed to photoperiodic regime. Fed nymphal "prairie" ticks had significantly longer developmental rates under decreasing light regimes than in constant or increasing regimes, while "montane" ticks showed no differential response to any of these regimes. Engorged "montane" females in all regimes weighed significantly more than those in either "prairie" strain, and "prairie" strain females in increasing and constant short-day regimes were significantly heavier than those in decreasing and constant long-day regimes. Photoperiod is unimportant in the regulation of fed-larval development, and the magnitude of female engorgement may be nominally favored by short-day and increasing regimes. The differential phenotypic expression of photoperiodic regulation of fed nymphal development in this tick may have resulted from selective pressures involving differences in host availability and moisture conditions in the two geographic regions.</t>
  </si>
  <si>
    <t>10.1093/jmedent/28.1.174</t>
  </si>
  <si>
    <t>Pouteau, S; Albertini, C</t>
  </si>
  <si>
    <t>An assessment of morphogenetic fluctuation during reproductive phase change in Arabidopsis</t>
  </si>
  <si>
    <t>Background and Aims Reproductive phase change in Arabidopsis thaliana is characterized by two transitions in phytomer identity, the differentiation of the first elongate internode (bolting transition) and of the first flower (floral transition). An evaluation of the dynamics of these transitions was sought by examining the precision of the corresponding phytomer identity changes. Methods The length of the first elongate internode and the frequency of chimeric inflorescence structures, e. g. paraclades not subtended by a leaf (no-leaf/paraclades) and flowers subtended by a bract (bract/flowers), were measured in the Wassilewskija (Ws) accession and 47 early flowering mutants under a wide range of photo-periods. The impact of photoperiodic perturbations applied to Ws plants at different times of development was also evaluated. Key Results In Ws, both types of characters were remarkably constant across photoperiods in spite of a high degree of interindividual variability. Bract/flowers were not normally produced in Ws, but they were observed in conditions that suggest enhanced light signalling, e. g. in response to continuous light perturbations and in mutants with reduced hypocotyl elongation. In contrast, no-leaf/paraclades were normally present in approx. 20% of Ws plants, and their frequency was increased in conditions that suggest reduced light signalling, e. g. in mutants with altered specification of long-day responses. The length of the first elongate internode was unrelated to the rate of stem elongation and to the regulation of reproductive phase change. Conclusions Bract/flowers and no-leaf/paraclades corresponded to opposite effects on the floral transition that reflected different dynamics of progression to flowering. In contrast, the length of the first elongate internode was only indirectly related to the regulation of reproductive phase change and was mainly dependent on global morphogenetic constraints. This paper proposes that morphogenetic variability could be used to identify critical phases of development and characterize the canalization of developmental patterns.</t>
  </si>
  <si>
    <t>10.1093/aob/mcr039</t>
  </si>
  <si>
    <t>The significance of bolting and floral transitions as indicators of reproductive phase change in Arabidopsis</t>
  </si>
  <si>
    <t>Reproductive phase change in Arabidopsis thaliana is characterized by the floral transition (initiation of the first flower) and the bolting transition (elongation of the first internode). Here, the relationship between these transitions is examined by comparing variation in cauline and total leaf numbers in wild-type plants and 49 early-flowering mutants under a wide range of photoperiods. The timing of these transitions was also evaluated by subjecting wild-type plants to photoperiodic perturbations at different developmental stages. Coupling between the bolting and floral transitions was altered in the wild type under non-optimal flowering conditions but could be restored by optimal conditions that activate the progression to flowering, including continuous light treatments and early flowering mutations. Under non-optimal photoperiodic conditions, the floral node was specified a few days before the bolting node. Altered definitions of long days for the cauline and total leaf responses were frequently coupled in early flowering mutants and were associated with similar photomorphogenetic defects. By contrast, altered definitions of short days were often opposite for the two leaf responses and were associated with different photomorphogenetic and circadian phenotypes. It is concluded that the bolting and floral transitions are regulated by different signalling pathways under non-optimal conditions and that phase change is a multidimensional process. This paper also proposes that, in contrast to the floral transition which is contingent on different factors, the bolting transition may be a robust indicator of reproductive phase change, especially when the progression to flowering is not optimal.</t>
  </si>
  <si>
    <t>10.1093/jxb/erp173</t>
  </si>
  <si>
    <t>Poykko, H; Tammaru, T</t>
  </si>
  <si>
    <t>Countergradient vs. cogradient variation in growth and diapause in a lichen-feeding moth, Eilema depressum (Lepidoptera: Arctiidae)</t>
  </si>
  <si>
    <t>Separating genetic and environmental causes of the latitudinal differences among populations is crucial when evaluating the potential for microevolutionary responses to the changing environment. We studied among-population and environmental components of variation in several life-history traits of a lichen-feeding moth Eilema depressum when offspring of replicate Swiss and Finnish females were reared in a common-garden factorial experiment. A partial second generation was produced only among Swiss larvae, more likely so at higher temperature regime and higher host quality, and more frequently among the offspring of particular females. Growth rates of larvae that chose the diapause development were higher in northern individuals. Our results thus reveal adaptive differences between latitudinal populations in studied life-history traits, allowing to expect rapid adaptation of the species to further environmental changes. In contrast, invariable responses of the growth rates of the larvae to temperature and host quality support the idea that some basic parameters of insect growth show a high degree of evolutionary conservatism.</t>
  </si>
  <si>
    <t>10.1111/j.1420-9101.2010.01990.x</t>
  </si>
  <si>
    <t>Poyry, J; Leinonen, R; Soderman, G; Nieminen, M; Heikkinen, RK; Carter, TR</t>
  </si>
  <si>
    <t>Climate-induced increase of moth multivoltinism in boreal regions</t>
  </si>
  <si>
    <t>Aim An increase in multivoltinism in ectothermic animals has been proposed by several authors as a possible outcome of climate warming, especially in high latitudes. We tested this prediction with large-scale empirical monitoring data for boreal moth communities. Location Finland, northern Europe. Methods Our data set comprised observations of multivoltine species made in the Finnish moth monitoring scheme 'Nocturna' trap sites during the period 1993-2006 along an exceptionally long latitudinal gradient of 1000 km. To compare recent changes in moth multivoltinism with a longer time period, we gathered older time series of moth observations from five locations. We used generalized linear mixed models (GLMMs) to detect possible temporal and geographical trends in the annual occurrence of multivoltinism. We also identified areas where the recent changes in multivoltinism have been greatest. Monthly average temperatures of spring and summer periods and annual sum of growing degree days above 5 degrees C (GDD5) were used as explanatory variables to distinguish the main climatic correlates of moth multivoltinism. Results We observed a clear increase in the occurrence of moth multivoltinism during the period 1993-2006. The incidence as well as the recent increase in multivoltinism were highest in southernmost Finland and decreased towards the north. We also detected a weaker, although significantly positive, trend of moth multivoltinism in southern Finland during the period 1963-92, suggesting that this increasing trend might already have begun earlier. The most important climatic correlates for the annual occurrence of moth multivoltinism were the mean summer temperature (periods May-July and June-August) and GDD5, but all the tested climatic variables showed a significant univariate relationship with the occurrence of moth multivoltinism. All climatic variables showed an increasing trend during the period 1993-2006. Main conclusions The occurrence of multivoltinism has increased in northern European moth communities during recent decades, apparently as a response to increasing temperatures during the spring and summer seasons. The increase in multivoltinism was greatest in the southernmost parts of Finland, whereas in the northern landscapes recent warming has triggered multivoltinism in only relatively few moth species.</t>
  </si>
  <si>
    <t>10.1111/j.1466-8238.2010.00597.x</t>
  </si>
  <si>
    <t>Pravosudov, VV; Kitaysky, AS; Saldanha, CJ; Wingfield, JC; Clayton, NS</t>
  </si>
  <si>
    <t>The effect of photoperiod on adrenocortical stress response in mountain chickadees (Poecile gambeli)</t>
  </si>
  <si>
    <t>Birds respond to environmental changes by modulating their levels of plasma corticosterone, a stress hormone produced by the adrenal glands. Baseline levels of corticosterone and the magnitude of adrenocortical response to acute stress are known to vary seasonally. Photoperiod is one of several potential factors which could affect the seasonal modulation of corticosterone secretion. In this study, we examined the effects of photoperiod on baseline and acute-stress-induced levels of corticosterone in adult mountain chickadees (Poecile gambeli). We exposed 20 mountain chickadees to short days (8L:16D h) for 60 days, after which half of the chickadees were switched to long days (14L:10D h). We collected blood samples from both groups 33 days after the switching. Our results showed that photoperiod had no significant effect either on baseline levels of corticosterone or on the maximum levels reached during the adrenocortical response to acute stress. However, photoperiod had a significant effect on the way that chickadees responded to acute stress: birds maintained on long days reached significantly higher levels of corticosterone between 5 and 20 min after capture than birds maintained on short days, which reached their maximum levels of corticosterone between 20 and 50 min. Females reached significantly higher levels of corticosterone than males in response to acute stress. Our results suggest that factors other than photoperiod are responsible for the observed seasonal changes in baseline levels of corticosterone, whereas photoperiod is directly involved in regulation of adrenocortical stress response. (C) 2002 Elsevier Science (USA).</t>
  </si>
  <si>
    <t>10.1006/gcen.2002.7798</t>
  </si>
  <si>
    <t>Prendergast, BJ</t>
  </si>
  <si>
    <t>Can Photoperiod Predict Mortality in the 1918-1920 Influenza Pandemic?</t>
  </si>
  <si>
    <t>Amplitude of the seasonal change in day length increases with distance from the equator, and changes in day length markedly alter immune function in diverse nonhuman animal models of infection. Historical records of mortality data, ambient temperature, population density, geography, and economic indicators from 42 countries during 1918-1920 were analyzed to determine relative contributions toward human mortality during the "Spanish" influenza pandemic of 1918-1920. The data identify a strong negative relation between distance from the equator and mortality during the 1918-1920 influenza pandemic, which, in a multiple regression model, manifested independent of major economic, demographic, and temperature variables. Enhanced survival was evident in populations that experienced a winter nadir day length &lt;= 10 h light/day, relative to those that experienced lower amplitude changes in photoperiod. Numerous reports indicate that exposure to short day lengths, typical of those occurring outside the tropics during winter, yields robust and enduring reductions in the magnitude of cytokine, febrile, and behavioral responses to infection. The present results are preliminary but prompt the conjecture that, if similar mechanisms are operant in humans, then they would be predicted to mitigate symptoms of infection in proportion to an individual's distance from the equator. Although limitations and uncertainties accompany regression-based analyses of historical epidemiological data, latitude, per se, may be an underrecognized factor in mortality during the 1918-1920 influenza pandemic. The author proposes that some proportion of the global variance in morbidity and mortality from infectious diseases may be explained by effects of day length on the innate immune response to infection.</t>
  </si>
  <si>
    <t>10.1177/0748730411409708</t>
  </si>
  <si>
    <t>Prendergast, BJ; Kay, LM</t>
  </si>
  <si>
    <t>Affective and adrenocorticotrophic responses to photoperiod in Wistar rats</t>
  </si>
  <si>
    <t>The present study tested the hypothesis that seasonal intervals of exposure to modest changes in photoperiod, typical of those experienced by humans living in temperate latitudes (10-14 h light/day), engage changes in emotional behaviour of Wistar rats, a commonly-used animal model for investigations of affective physiology. Short day lengths (&lt;= 12 h light/day) induced behavioural despair in a forced-swim test, exploratory anxiety in an open field arena, and anhedonia in a two-bottle sucrose preference task, relative to longer day lengths. Plasma adrenocorticotrophic hormone was lower in short-day relative to long-day rats, but testosterone and corticosterone concentrations were comparable across treatments. In common with animals that engage reproductive responses to day length, reproductively nonresponsive mammals such as Wistar rats exhibit changes in affective state following small changes in day length. Wistar rats may provide an animal model for the study of seasonal mood regulation because the neuroendocrine, depressive, anxious and anhedonic responses of Wistar rats to short days bear similarities to those observed in some human populations. Standard laboratory husbandry practices (exposure to a 12 : 12 h light/dark cycle) may inadvertently deliver a chronic background depressive and anxiogenic stimulus.</t>
  </si>
  <si>
    <t>10.1111/j.1365-2826.2007.01633.x</t>
  </si>
  <si>
    <t>Prendergast, BJ; Zucker, I</t>
  </si>
  <si>
    <t>Photoperiodic Influences on Ultradian Rhythms of Male Siberian Hamsters</t>
  </si>
  <si>
    <t>Seasonal changes in mammalian physiology and behavior are proximately controlled by the annual variation in day length. Long summer and short winter day lengths markedly alter the amplitude of endogenous circadian rhythms and may affect ultradian oscillations, but the threshold photoperiods for inducing these changes are not known. We assessed the effects of short and intermediate day lengths and changes in reproductive physiology on circadian and ultradian rhythms of locomotor activity in Siberian hamsters. Males were maintained in a long photoperiod from birth (15 h light/day; 15 L) and transferred in adulthood to 1 of 7 experimental photoperiods ranging from 14 L to 9 L. Decreases in circadian rhythm (CR) robustness, mesor and amplitude were evident in photoperiods &lt;= 14 L, as were delays in the timing of CR acrophase and expansion of nocturnal activity duration. Nocturnal ultradian rhythms (URs) were comparably prevalent in all day lengths, but 15 L markedly inhibited the expression of light-phase URs. The period (tau'), amplitude and complexity of URs increased in day lengths &lt;= 13 L. Among hamsters that failed to undergo gonadal regression in short day lengths (nonresponders), tau' of the dark-phase UR was longer than in photoresponsive hamsters; in 13 L the incidence and amplitude of light-phase URs were greater in hamsters that did not undergo testicular regression. Day lengths as long as 14 L were sufficient to trigger changes in the waveform of CRs without affecting UR waveform. The transition from a long- to a short-day ultradian phenotype occurred for most UR components at day lengths of 12 L-13 L, thereby establishing different thresholds for CR and UR responses to day length. At the UR-threshold photoperiod of 13 L, differences in gonadal status were largely without effect on most UR parameters.</t>
  </si>
  <si>
    <t>10.1371/journal.pone.0041723</t>
  </si>
  <si>
    <t>Prentice, MB; Bowman, J; Lalor, JL; McKay, MM; Thomson, LA; Watt, CM; McAdam, AG; Murray, DL; Wilson, PJ</t>
  </si>
  <si>
    <t>Signatures of selection in mammalian clock genes with coding trinucleotide repeats: Implications for studying the genomics of high-pace adaptation</t>
  </si>
  <si>
    <t>Climate change is predicted to affect the reproductive ecology of wildlife; however, we have yet to understand if and how species can adapt to the rapid pace of change. Clock genes are functional genes likely critical for adaptation to shifting seasonal conditions through shifts in timing cues. Many of these genes contain coding trinucleotide repeats, which offer the potential for higher rates of change than single nucleotide polymorphisms (SNPs) at coding sites, and, thus, may translate to faster rates of adaptation in changing environments. We characterized repeats in 22 clock genes across all annotated mammal species and evaluated the potential for selection on repeat motifs in three clock genes (NR1D1, CLOCK, and PER1) in three congeneric species pairs with different latitudinal range limits: Canada lynx and bobcat (Lynx canadensis and L.rufus), northern and southern flying squirrels (Glaucomys sabrinus and G.volans), and white-footed and deer mouse (Peromyscus leucopus and P.maniculatus). Signatures of positive selection were found in both the interspecific comparison of Canada lynx and bobcat, and intraspecific analyses in Canada lynx. Northern and southern flying squirrels showed differing frequencies at common CLOCK alleles and a signature of balancing selection. Regional excess homozygosity was found in the deer mouse at PER1 suggesting disruptive selection, and further analyses suggested balancing selection in the white-footed mouse. These preliminary signatures of selection and the presence of trinucleotide repeats within many clock genes warrant further consideration of the importance of candidate gene motifs for adaptation to climate change.</t>
  </si>
  <si>
    <t>10.1002/ece3.3223</t>
  </si>
  <si>
    <t>Preston, KA</t>
  </si>
  <si>
    <t>Can plasticity compensate for architectural constraints on reproduction? Patterns of seed production and carbohydrate translocation in Perilla frutescens</t>
  </si>
  <si>
    <t>1 The architecture of Perilla frutescens was manipulated by growing plants in a greenhouse under two photoperiodic regimes, representing conditions near the northern and southern ends of the species' range, to investigate its effect on patterns of seed production. Within each photoperiodic regime, plants were labelled with C-14 at one of three developmental stages at one of three leaf positions to assess the effects of architecture on carbohydrate translocation. 2 Perilla flowers in response to short days, i.e, southern-treatment plants flowered earlier and were smaller and more sparsely branched than northern-treatment plants. Branch number limits inflorescence number in Perilla, and southern-treatment plants therefore made fewer inflorescences. Inflorescences are, however, indeterminate, and the southern-treatment plants made more flowers per inflorescence than the northern-treatment plants, such that architecture did not constrain flower number. 3 As a result, plants in both treatments made a similar number of seeds and did not differ in total seed mass. 4 Increased seed production per inflorescence was associated with reduced carbohydrate movement between branches and more C-14-labelled assimilate per seed at the labelled node. 5 In summary, plasticity at the level of the inflorescence largely compensated for architectural constraints on inflorescence number, and was associated with differences in carbon translocation patterns between the photoperiod treatments.</t>
  </si>
  <si>
    <t>10.1046/j.1365-2745.1999.00391.x</t>
  </si>
  <si>
    <t>Architectural constraints on flower number in a photoperiodic annual</t>
  </si>
  <si>
    <t>Plant fecundity is typically correlated with size (e.g. biomass); however, in plants whose reproduction is meristem-limited, there should be a stronger relationship between fecundity and architecture (the number and arrangement of subunits, or modules, composing a plant). In a reciprocal common garden experiment, I measured the effects of latitude-dependent flowering date on fecundity, biomass, and architecture in a photoperiodic annual (Perilla frutescens) to test the hypothesis that branch number limits flower production. If it does, the relationship between architecture and fecundity should remain constant across environments, even if the size-fecundity relationship varies. I planted Perilla seedlings from populations at 39 degrees 15'N and 33 degrees 05'N into a common garden at each latitude. Plants within a garden flowered on the same day, two weeks earlier in the south than in the north. Within a garden, size and flower number were positively correlated, but the slope of the relationship differed between gardens: plants of a given size made more flowers in the south than in the north. By contrast, the relationship between architecture and flower number was constant both within and between gardens. These data suggest that in meristem;limited plants, architecture is better than biomass at predicting fecundity across environments. Considering architecture, in addition to plant size, should enhance our understanding of environmental effects on plants whose reproduction is potentially meristem-limited.</t>
  </si>
  <si>
    <t>10.2307/3547048</t>
  </si>
  <si>
    <t>Prokofiev, VV; Galaktionov, KV; Levakin, IA</t>
  </si>
  <si>
    <t>Patterns of parasite transmission in polar seas: Daily rhythms of cercarial emergence from intertidal snails</t>
  </si>
  <si>
    <t>Trematodes are common parasites in intertidal ecosystems. Cercariae, their dispersive larvae, ensure transmission of infection from the first intermediate molluscan host to the second intermediate (invertebrates and fishes) or the final (fishes, marine birds and mammals) host. Trematode transmission in polar seas, while interesting in many respects, is poorly studied. This study aimed to elucidate the patterns of cercarial emergence from intertidal snails at the White Sea and Barents Sea. The study, involving cercariae of 12 species, has provided the most extensive material obtained so far in high latitude seas (66-69 degrees N). The experiments were conducted in situ. Multichannel singular spectral analysis (MSSA) used for processing primary data made it possible to estimate the relative contribution of different oscillations into the analysed time series and to separate the daily component from the other oscillatory components and the noise. Cercarial emergence had pronounced daily rhythms, which did not depend on the daily tidal schedule but were regulated by thermo- and photoperiod. Daily emergence maximums coincided with periods favourable for infecting the second intermediate hosts. Cercarial daily emergence rhythms differed in species using the same molluscan hosts which can be explained by cercarial host searching behaviour. Daily cercarial output (DCO) correlated negatively with larval volume and positively with that of the molluscan host except in cercariae using ambuscade behaviour. In the Barents Sea cercariae emerged from their molluscan hosts at lower temperatures than in the warmer White Sea but the daily emergence period was prolonged. Thus, DCO of related species were similar in these two seas and comparable with DCO values reported for boreal seas. Local temperature adaptations in cercarial emergence suggests that in case of Arctic climate warming trematode transmission in coastal ecosystems is likely to be intensified not because of the increased summer temperature but because of the prolongation of the warm season favouring cercarial emergence (transmission window). (C) 2015 Elsevier B.V. All rights reserved.</t>
  </si>
  <si>
    <t>10.1016/j.seares.2015.07.007</t>
  </si>
  <si>
    <t>Pruisscher, P; Larsdotter-Mellstrom, H; Stefanescu, C; Nylin, S; Wheat, CW; Gotthard, K</t>
  </si>
  <si>
    <t>Sex-linked inheritance of diapause induction in the butterfly Pieris napi</t>
  </si>
  <si>
    <t>Many temperate insects survive harsh environmental conditions, such as winter, by entering a state of developmental arrest. This diapause state is predominantly induced by photoperiod. The photoperiod varies with latitude and has led to local adaptation in the photoperiodic induction of diapause in many insects. To understand the rapid evolution of the photoperiodic threshold, it is important to investigate and understand the underlying genetic mechanisms. In the present study, the genetic basis of photoperiodic diapause induction is investigated in the green-veined white butterfly Pieris napi (Lepidoptera, Pieridae) by assaying diapause induction in a range of conditions for a Swedish and Spanish population. Furthermore, the inheritance of diapause induction is assessed in reciprocal F1 hybrids and backcrosses between the two populations. The southern population shows a clear photoperiodic threshold determining diapause or direct development, whereas the northern populations show a high incidence of diapause, regardless of photoperiod. The hybrid crosses reveal that the inheritance of diapause induction is strongly sex-linked, and that diapause incidence in the genetic crosses is highly dependent on photoperiod. This emphasizes the importance of assaying a range of conditions in diapause inheritance studies. The results indicate a strongly heritable diapause induction with a major component on the Z-chromosome, as well as a minor effect of the autosomal background.</t>
  </si>
  <si>
    <t>10.1111/phen.12194</t>
  </si>
  <si>
    <t>Pshenichnikova, TA; Khlestkina, EK; Landjeva, S; Doroshkov, AV; Kartseva, T; Borner, A; Simonov, AV; Shchukina, LV; Morozova, EV</t>
  </si>
  <si>
    <t>Genetic dissection of earliness by analysis of a recombinant chromosome substitution double haploid mapping population of bread wheat (Triticum aestivum L.) in different geographic regions</t>
  </si>
  <si>
    <t>The synchronization of flowering with the time of most favorable temperatures and light has substantial effects on grain yield and quality. In bread wheat, the major developmental genes determining vernalization requirement (Vrn-1) and photoperiod response are used in breeding cultivars adapted to different latitudes and climates. Fine regulation of flowering date is provided by minor genes whose allelic variation is not well studied. Although spring cultivars Saratovskaya 29 (S29) and Yanetzkis Probat (YP) carry the same two dominant Vrn-1 alleles, YP is several days later in flowering compared to S29. The aim of the current study was to establish the chromosomal and map locations of loci determining this difference. Inter-cultivar single chromosome substitution lines S29(YP) and a set of recombinant chromosome substitution double haploid lines grown at three contrasting climatic and geographic locations in Western Siberia and Europe. The substitution line S29(YP 4D*7A) carrying the entire donor chromosome 4D and an additional fragment of chromosome 7A showed the largest delay in flowering at all sites. A quantitative trait locus (QTL) between microsatellite markers Xgwm0089 and Xgwm4736 on chromosome 4D was detected only in Europe following substantially earlier sowing. It was manifested under increasing day length, and, therefore, was regarded as a photoperiod response locus. Another QTL associated with (TG)(8 or 9)-(CG)(3) polymorphism of the TaFTA gene on chromosome 7A was effective under both long and short days thus representing an intrinsic earliness per se gene. This knowledge could aid the fine regulation of flowering in cultivars tailored for growing in specific agro-climatic conditions.</t>
  </si>
  <si>
    <t>10.1007/s10681-015-1500-6</t>
  </si>
  <si>
    <t>PUCHALSKI, W; LYNCH, GR</t>
  </si>
  <si>
    <t>PHOTOPERIODIC TIME MEASUREMENT IN DJUNGARIAN HAMSTERS EVALUATED FROM T-CYCLE STUDIES</t>
  </si>
  <si>
    <t>AMERICAN JOURNAL OF PHYSIOLOGY</t>
  </si>
  <si>
    <t>We investigated the photoperiodic response to T-cycles (0.5 h of light at intervals ranging from 23.0 h to 25.3 h) of two phenotypes of Djungarian hamsters that either exhibit or lack physiological short-day adjustments under a photoperiod of 9 h light:15 h darkness. Illumination of the same circadian time caused a similar photoperiodic response in both phenotypes. Thus hamsters found to be insensitive under a full short-day photoperiod can exhibit short-day adjustments after exposure to certain T-cycles. Given these results we conclude that the absence of photoperiodic adjustments normally found in short-day-insensitive hamsters results from their atypical entrainment under a full short-day photoperiod. We further suggest that the photoperiodic phenomena seen in Djungarian hamsters cannot be adequately explained by an external coincidence model of photoperiodic time measurement. As a more suitable model, we propose one form of internal coincidence where duration of daily motor activity reflects the phasing of multiple, endogenous oscillators. This conclusion is supported by the close relationship between duration of activity and the photoperiodic response as well as by the observation that a light pulse modulates duration of activity in a phase-dependent manner.</t>
  </si>
  <si>
    <t>Pujolar, JM; Jacobsen, MW; Als, TD; Frydenberg, J; Munch, K; Jonsson, B; Jian, JB; Cheng, L; Maes, GE; Bernatchez, L; Hansen, MM</t>
  </si>
  <si>
    <t>Genome-wide single-generation signatures of local selection in the panmictic European eel</t>
  </si>
  <si>
    <t>Next-generation sequencing and the collection of genome-wide data allow identifying adaptive variation and footprints of directional selection. Using a large SNP data set from 259 RAD-sequenced European eel individuals (glass eels) from eight locations between 34 and 64(o)N, we examined the patterns of genome-wide genetic diversity across locations. We tested for local selection by searching for increased population differentiation using F-ST-based outlier tests and by testing for significant associations between allele frequencies and environmental variables. The overall low genetic differentiation found (F-ST=0.0007) indicates that most of the genome is homogenized by gene flow, providing further evidence for genomic panmixia in the European eel. The lack of genetic substructuring was consistent at both nuclear and mitochondrial SNPs. Using an extensive number of diagnostic SNPs, results showed a low occurrence of hybrids between European and American eel, mainly limited to Iceland (5.9%), although individuals with signatures of introgression several generations back in time were found in mainland Europe. Despite panmixia, a small set of SNPs showed high genetic differentiation consistent with single-generation signatures of spatially varying selection acting on glass eels. After screening 50354 SNPs, a total of 754 potentially locally selected SNPs were identified. Candidate genes for local selection constituted a wide array of functions, including calcium signalling, neuroactive ligand-receptor interaction and circadian rhythm. Remarkably, one of the candidate genes identified is PERIOD, possibly related to differences in local photoperiod associated with the &gt;30 degrees difference in latitude between locations. Genes under selection were spread across the genome, and there were no large regions of increased differentiation as expected when selection occurs within just a single generation due to panmixia. This supports the conclusion that most of the genome is homogenized by gene flow that removes any effects of diversifying selection from each new generation.</t>
  </si>
  <si>
    <t>10.1111/mec.12753</t>
  </si>
  <si>
    <t>Pyter, LM; Weil, ZM; Nelson, RJ</t>
  </si>
  <si>
    <t>Latitude affects photoperiod-induced changes in immune response in meadow voles (Microtus pennsylvanicus)</t>
  </si>
  <si>
    <t>Animals use day length (photoperiod) to time seasonal adaptations to annual changes in their environment. Reproductive adjustments in deer mice (Peromyscus manicidatus (Wagner, 1845)) from high latitudes are more extensive in response to short days than in deer mice from low latitudes. These adjustments may permit individuals to survive the severe seasonal changes (e.g., temperature and food abundance) in high-latitude environments. Immune function is also affected by photoperiod. Short days were predicted to result in elevated immune and reproductive responses in meadow voles (Microtits pennsylvanicus (Ord, 1815)) from the Northwest Territories (NWT), Canada (similar to 62 degrees N), compared with voles from Ohio (OH), USA (similar to 30 degrees N). Male voles from both latitudes were maintained in long or short days for 10 weeks prior to a delayed-type hypersensitivity (DTH) immune challenge. Both populations displayed similar testicular regression and reduction of testosterone concentrations in short days. DTH immune responses, however, diverged between the two populations. DTH immune responses were enhanced in long-day NWT voles and short-day OH voles, but decreased in short-day NWT voles and long-day OH voles. Total and free corticosterone concentrations did not explain the latitudinal differences in immune responses. These results suggest that photoperiod affects reproductive and immune systems differently and that immune responses may reflect other environmental factors.</t>
  </si>
  <si>
    <t>10.1139/Z05-121</t>
  </si>
  <si>
    <t>Qi, A; Smithson, JB; Summerfield, RJ</t>
  </si>
  <si>
    <t>Adaptation to climate in common bean (Phaseolus vulgaris L.): Photothermal flowering responses in the Eastern, Southern and Great Lakes regions of Africa</t>
  </si>
  <si>
    <t>The photothermal flowering responses of 25 diverse genotypes of common bean (Phaceolus vulgaris L.) were examined in 25 African Bean Yield Adaptation Nurseries (AFBYAN) in the Eastern, Southern and Great Lakes regions of Africa during 1988 and 1991. The trials were located at latitudes between 0.6 and 29.3 degrees and at altitudes from 780 to 2200 m asl. In those 13 trials where daily records of maximum and minimum temperature were available, mean preflowering temperatures for individual genotypes ranged from 17.9 to 24.6 degrees C and mean preflowering photoperiods varied from 12.7 to 14.7 h d(-1). The time from sowing to first flowering (f) for the 25 genotypes varied from 26 to 42 d in the most-inductive regime to as late as 47 to 80 d in the least-inductive circumstances. The stepwise linear regression on daily mean temperature during the pre-flowering period explained most (52-86%) of the variation in the rate of progress from sowing towards flowering of 21 genotypes. In contrast, in four genotypes (GLPx 92, Ikinimba, G 13671 and G 2816) the fitted values of days to flowering using temperature alone were much earlier than the times observed in the two trials at Maseru in Lesotho (the highest latitude and coolest location). These differences may well reflect photoperiodic effects but from the photothermal combinations encountered this could not be confirmed and so remains to be proven. The overall mean absolute difference between the observed and fitted time to flowering was just 2.6 d. The estimated optimum temperatures ranged from 20.4 to 23.3 degrees C, at which the minimum times taken to flower were between 28 and 44 d. The derived base and ceiling temperatures ranged from 7.1 to 13.2 degrees C and from 29.1 to 40.2 degrees C respectively. Not surprisingly, the use of long-term monthly temperatures (for those trials from which daily temperature records were not available) gave poor agreement between predicted and observed flowering times. The significance and implications of these findings are discussed in relation to those from other studies on the photothermal flowering responses in common bean and the breeding and testing of common beans in Africa.</t>
  </si>
  <si>
    <t>10.1017/S0014479798002026</t>
  </si>
  <si>
    <t>Quecini, V; Zucchi, MI; Baldin, J; Vello, NA</t>
  </si>
  <si>
    <t>Identification of soybean genes involved in circadian clock mechanism and photoperiodic control of flowering time by In silico analyses</t>
  </si>
  <si>
    <t>JOURNAL OF INTEGRATIVE PLANT BIOLOGY</t>
  </si>
  <si>
    <t>Glycine max is a photoperiodic short-day plant and the practical consequence of the response is latitude and sowing period limitations to commercial crops. Genetic and physiological studies using the model plants Arabidopsis thaliana and rice (Oryza sativa) have uncovered several genes and genetic pathways controlling the process, however information about the corresponding pathways in legumes is scarce. Data mining prediction methodologies, including multiple sequence alignment, phylogenetic analysis, bioinformatics expression and sequence motif pattern identification, were used to identify soybean genes involved in day length perception and photoperiodic flowering induction. We have investigated approximately 330 000 sequences from open-access databases and have identified all bona fide central oscillator genes and circadian photoreceptors from A. thaliana in soybean sequence databases. We propose a working model for the photoperiodic control of flowering time in G. max, based on the identified key components. These results demonstrate the power of comparative genomics between model systems and crop species to elucidate the several aspects of plant physiology and metabolism.</t>
  </si>
  <si>
    <t>10.1111/j.1774-7909.2007.00567.x</t>
  </si>
  <si>
    <t>Quilot-Turion, B; Leppala, J; Leinonen, PH; Waldmann, P; Savolainen, O; Kuittinen, H</t>
  </si>
  <si>
    <t>Genetic changes in flowering and morphology in response to adaptation to a high-latitude environment in Arabidopsis lyrata</t>
  </si>
  <si>
    <t>The adaptive plastic reactions of plant populations to changing climatic factors, such as winter temperatures and photoperiod, have changed during range shifts after the last glaciation. Timing of flowering is an adaptive trait regulated by environmental cues. Its genetics has been intensively studied in annual plants, but in perennials it is currently not well characterized. This study examined the genetic basis of differentiation in flowering time, morphology, and their plastic responses to vernalization in two locally adapted populations of the perennial Arabidopsis lyrata: (1) to determine whether the two populations differ in their vernalization responses for flowering phenology and morphology; and (2) to determine the genomic areas governing differentiation and vernalization responses. Two A. lyrata populations, from central Europe and Scandinavia, were grown in growth-chamber conditions with and without cold treatment. A QTL analysis was performed to find genomic regions that interact with vernalization. The population from central Europe flowered more rapidly and invested more in inflorescence growth than the population from alpine Scandinavia, especially after vernalization. The alpine population had consistently a low number of inflorescences and few flowers, suggesting strong constraints due to a short growing season, but instead had longer leaves and higher leaf rosettes. QTL mapping in the F-2 population revealed genomic regions governing differentiation in flowering time and morphology and, in some cases, the allelic effects from the two populations on a trait were influenced by vernalization (QTL vernalization interactions). The results indicate that many potentially adaptive genetic changes have occurred during colonization; the two populations have diverged in their plastic responses to vernalization in traits closely connected to fitness through changes in many genomic areas.</t>
  </si>
  <si>
    <t>10.1093/aob/mct055</t>
  </si>
  <si>
    <t>Quispe, R; Protazio, JMB; Gahr, M</t>
  </si>
  <si>
    <t>Seasonal singing of a songbird living near the equator correlates with minimal changes in day length</t>
  </si>
  <si>
    <t>Behaving in accordance with natural cycles is essential for survival. Birds in the temperate regions use the changes of day length to time their behavior. However, at equatorial latitudes the photoperiod remains almost constant throughout the year, and it is unclear which cues songbirds use to regulate behaviors, such as singing. Here, we investigated the timing of dawn-song of male silver-beaked tanagers in the equatorial lowland Amazonas over two years. In this region, birds experience around nine minutes of annual day length variation, with sunrise times varying by 32 minutes over the year. We show that the seasonal timing of dawn-song was highly regular between years, and was strongly correlated with slight increases in day length. During the singing season the daily dawn-song onset was precisely aligned to variations in twilight time. Thus, although photoperiodic changes near the equator are minimal, songbirds can use day length variation to time singing.</t>
  </si>
  <si>
    <t>10.1038/s41598-017-08800-6</t>
  </si>
  <si>
    <t>Quispe, R; Sebe, F; da Silva, ML; Gahr, M</t>
  </si>
  <si>
    <t>Dawn-song onset coincides with increased HVC androgen receptor expression but is decoupled from high circulating testosterone in an equatorial songbird</t>
  </si>
  <si>
    <t>The song of songbirds is a testosterone-sensitive behavior that is controlled by brain regions expressing androgen receptors. At higher latitudes, seasonal singing is stimulated by increasing day-length and elevated circulating testosterone. However, a large number of songbird species inhabit equatorial regions under a nearly constant photoperiod, and the neuroendocrine mechanisms of seasonal song in these species have rarely been investigated. We studied males from an equatorial population of the silver-beaked tanager (Ramphocelus carbo), an Amazonian songbird. We found seasonality in dawn-song behavior, which was displayed continuously for more than half a year throughout an extended breeding territoriality stage. The seasonal activation of dawn song was correlated with an increased area of androgen receptor expression in HVC, a major brain area of song control. However, testosterone levels remained low for several weeks after activation of dawn-song. Circulating levels of testosterone were elevated only later in the breeding season, coinciding with a higher dawn-song output and with the mating period. Our results suggest that the seasonal activation of dawn-song and territoriality involves an increase of androgen target cells in HVC. This mechanism could potentially function to circumvent adverse effects of high testosterone levels in a species with an extended breeding season. (C) 2016 Elsevier Inc. All rights reserved.</t>
  </si>
  <si>
    <t>10.1016/j.physbeh.2015.12.027</t>
  </si>
  <si>
    <t>Qureshi, MF; Murai, T; Yoshida, H; Tsumuki, H</t>
  </si>
  <si>
    <t>Populational variation in diapause-induction and -termination of Helicoverpa armigera (Lepidoptera : Noctuidae)</t>
  </si>
  <si>
    <t>Diapause induction and termination were compared among three different geographic populations of Helicoverpa armigera from Ishigaki (24.3 degrees N; 124.2 degrees E), Okayama (Ushimado, 34.6 degrees N; 134.1 degrees E) and Kanazawa (36.6 degrees N; 136.7 degrees E) in Japan. The critical daylength for pupal diapause induction among the three populations was between 12L:12D and 14L:10D in the larval stage. No clinal latitudinal variation in the critical daylength was found among the three populations. Most of the diapausing pupae emerged when they were continuously maintained at 20 degrees C under 12L:12D, suggesting that cold exposure (chilling) is not necessary to break the pupal diapause. Furthermore, the time required for diapause termination of the Okayama population was the longest (214 days), followed by the Ishigaki (149 days) and Kanazawa (73 days) populations at 20 degrees C (without chilling) under the 12L:12D photoperiod. These results showed no clinal latitudinal variation in diapause termination.</t>
  </si>
  <si>
    <t>10.1303/aez.2000.357</t>
  </si>
  <si>
    <t>Rabouille, S; Van de Waal, DB; Matthijs, HCP; Huisman, J</t>
  </si>
  <si>
    <t>Nitrogen fixation and respiratory electron transport in the cyanobacterium Cyanothece under different light/dark cycles</t>
  </si>
  <si>
    <t>FEMS MICROBIOLOGY ECOLOGY</t>
  </si>
  <si>
    <t>Incompatibility of nitrogen fixation and oxygen production compels unicellular diazotrophic cyanobacteria to perform photosynthesis during daytime and restrict nitrogen fixation to nighttime. The marine diazotroph Cyanothece BG 043511 was grown in continuous culture under three light/dark regimes (16L:8D, 12L:12D, and 8L:16Dh); we monitored nitrogen fixation and potential photosynthetic efficiency simultaneously online to reveal how their temporal separation is affected by different LD regimes. An increase in nitrogen fixation rate at night coincided with a rise in pulse-amplitude modulated fluorescence, indicating that the enhanced respiratory electron transport to fuel diazotrophy affects the oxidation state of the plastoquinone pool. This may offer an alternative approach to assess instantaneous nitrogen fixation activity. Regardless of photoperiod, the maximum rate of nitrogen fixation was conserved at about 20h after the onset of the light. Consequently, nitrogen fixation rates peaked at different moments in the dark: relatively early in the 16L:8D cycle, at midnight in 12L:12D, and relatively late in 8L:16D. Under 16L:8D, nitrogen fixation extended into the light, demonstrating the functional plasticity of nitrogen fixation in Cyanothece. Highest daily amounts of nitrogen fixed were obtained in 12L:12D, which is consistent with the natural LD cycle of subtropical latitudes in which Cyanothece thrives.</t>
  </si>
  <si>
    <t>10.1111/1574-6941.12251</t>
  </si>
  <si>
    <t>Ragland, GJ; Kingsolver, JG</t>
  </si>
  <si>
    <t>Evolution of thermotolerance in seasonal environments: The effects of annual temperature variation and life-history timing in Wyeomyia smithii</t>
  </si>
  <si>
    <t>In organisms with complex life cycles, the adaptive value of thermotolerance depends on life-history timing and seasonal temperature profiles. We illustrate this concept by examining variation in annual thermal environments and thermal acclimation among four geographic populations of the pitcher plant mosquito. Only diapausing larvae experience winter, whereas both postdiapause and nondiapause adults occur only during the growing season. Thus, adults experience transient cold stress primarily during the spring. We show that adult cold tolerance (chill coma recovery) is enhanced in spring-like conditions via thermal acclimation but is unaffected by diapause state. Moreover, adult mosquitoes from northern populations were more cold tolerant than those from southern populations largely because acclimation responses were steeper in the north. In contrast to cold tolerance, there was no significant acclimation of heat tolerance (heat knockdown), and no significant differences in heat tolerance between northern and southern populations. Field temperature data show that because of evolved differences in diapause timing, adult exposure to cold stress is remarkably consistent across geography. This suggests that geographic variation in cold tolerance may not be the result of direct selection on adults. Our results illustrate the importance of the interplay between phenological and thermal adaptation for understanding variation along climatic gradients.</t>
  </si>
  <si>
    <t>10.1111/j.1558-5646.2008.00367.x</t>
  </si>
  <si>
    <t>Influence of seasonal timing on thermal ecology and thermal reaction norm evolution in Wyeomyia smithii</t>
  </si>
  <si>
    <t>Evolutionary changes in the seasonal timing of life-history events can alter a population's exposure to seasonally variable environmental factors. We illustrate this principle in Wyeomyia smithii by showing that: (1) geographic divergence in diapause timing reduces differences among populations in the thermal habitat experienced by nondiapause stages; and (2) the thermal habitat of the growing season is more divergent at high compared with low temperatures with respect to daily mean temperatures. Geographic variation in thermal reaction norms for development time was greater in a warm compared with a cool rearing treatment, mirroring the geographic trend in daily mean temperature. Geographic variation in body size was unrelated to geographic temperature variation, but was also unrelated to development time or fecundity. Our results suggest that proper interpretation of geographic trends may often require detailed knowledge of life-history timing.</t>
  </si>
  <si>
    <t>10.1111/j.1420-9101.2007.01428.x</t>
  </si>
  <si>
    <t>Rainha, N; Medeiros, VP; Camara, M; Faustino, H; Leite, JP; Barreto, MD; Cruz, C; Pacheco, CA; Ponte, D; da Silva, AB</t>
  </si>
  <si>
    <t>Plasticity of crassulacean acid metabolism at subtropical latitudes: a pineapple case study</t>
  </si>
  <si>
    <t>Plants with the crassulacean acid metabolism (CAM) express high-metabolic plasticity, to adjust to environmental stresses. This article hypothesizes that irradiance and nocturnal temperatures are the major limitations for CAM at higher latitudes such as the Azores (37 degrees 45'N). Circadian CAM expression in Ananas comosus L. Merr. (pineapple) was assessed by the diurnal pattern of leaf carbon fixation into L-malate at the solstices and equinoxes, and confirmed by determining maximal phosphoenolpyruvate carboxylase (PEPC) activity in plant material. Metabolic adjustments to environmental conditions were confirmed by gas exchange measurements, and integrated with environmental data to determine CAM's limiting factors: light and temperature. CAM plasticity was observed at the equinoxes, under similar photoperiods, but different environmental conditions. In spring, CAM expression was similar between vegetative and flowering plants, while in autumn, flowering (before anthesis) and fructifying (with fully developed fruit before ripening) plants accumulated more L-malate. Below 100 mu mol m(-2) s(-1), CAM phase I was extended, reducing CAM phase III during the day. Carbon fixation inhibition may occur by two major pathways: nocturnal temperature (&lt; 15 degrees C) inhibiting PEPC activity and L-malate accumulation; and low irradiance influencing the interplay between CAM phase I and III, affecting carboxylation and decarboxylation. Both have important consequences for plant development in autumn and winter. Observations were confirmed by flowering time prediction using environmental data, emphasizing that CAM expression had a strong seasonal regulation due to a complex network response to light and temperature, allowing pineapple to survive in environments not suitable for high productivity.</t>
  </si>
  <si>
    <t>10.1111/ppl.12386</t>
  </si>
  <si>
    <t>Ranade, SS; Garcia-Gil, MR</t>
  </si>
  <si>
    <t>Ecotypic variation in response to light spectra in Scots pine (Pinus sylvestris L.)</t>
  </si>
  <si>
    <t>We investigated Scots pine adaptive responses to the light spectra by measuring hypocotyl length in seeds sampled from three natural Scots pine ecotypes across a latitudinal cline ranging from 63 degrees to 68 degrees N in Sweden where the adaptive cline is known to be steeper. Seeds were germinated under dark (D) and three monochromatic continuous light wavelengths: blue (B), red (R) and far-red (FR). Analysis of variance revealed a northward decrease in the inhibitory effect of FR with respect to D, the so-called far red high irradiance response. Ecotypic variation for hypocotyl development was observed under the FR and D treatments, while the trends for the B and R treatments were not statistically significant. Under FR the ecotypic variation showed an increase in hypocotyl length northwards, in contrast to the treatment under D which showed a decrease in the hypocotyl length northwards. These results could be interpreted in view of the previously reported northward increase in FR requirement to maintain growth in Norway spruce and Scots pine. Prior to the performance of the main light experiment, the maternal effect on progeny performance was investigated, which showed the absence of maternal environment effect on the performance of the seedlings.</t>
  </si>
  <si>
    <t>10.1093/treephys/tps131</t>
  </si>
  <si>
    <t>Rand, DM; Weinreich, DM; Lerman, D; Folk, D; Gilchrist, GW</t>
  </si>
  <si>
    <t>THREE SELECTIONS ARE BETTER THAN ONE: CLINAL VARIATION OF THERMAL QTL FROM INDEPENDENT SELECTION EXPERIMENTS IN DROSOPHILA</t>
  </si>
  <si>
    <t>We report the results of two independent selection experiments that have exposed distinct populations of Drosophila melanogaster to different forms of thermal selection. A recombinant population derived from Arvin California and Zimbabwe isofemale lines was exposed to laboratory natural selection at two temperatures (T(AZ): 18 degrees C and 28 degrees C). Microsatellite mapping identified quantitative trait loci (QTL) on the X-chromosome between the replicate "Hot" and "Cold" populations. In a separate experiment, disruptive selection was imposed on an outbred California population for the "knockdown" temperature (T(KD)) in a thermal column. Microsatellite mapping of the "High" and "Low" populations also uncovered primarily X-linked QTL. Notably, a marker in the shaggy locus at band 3A was significantly differentiated in both experiments. Finer scale mapping of the 3A region has narrowed the QTL to the shaggy gene region, which contains several candidate genes that function in circadian rhythms. The same allele that was increased in frequency in the High T(KD) populations is significantly clinal in North America and is more common at the warm end of the cline (Florida vs. Maine; however, the cline was not apparent in Australia). Together, these studies show that independent selection experiments can uncover the same target of selection and that evolution in the laboratory can recapitulate putatively adaptive clinal variation in nature.</t>
  </si>
  <si>
    <t>10.1111/j.1558-5646.2010.01039.x</t>
  </si>
  <si>
    <t>Randall, W</t>
  </si>
  <si>
    <t>Integrative action and temporal order - A review of complex annual rhythms</t>
  </si>
  <si>
    <t>Complex rhythms during the interval of a year (those rhythms with more than one peak and one trough) are reviewed for two species, cats and human beings. The quantitative variation during the year of grooming reflexes in the cat represents a systematic change in the expression of integrative action, a concept first formulated by Sherrington. The evaluation of these changes as systematic rather than random is addressed by a simple simulation and by the application of a periodic regression analysis. The synchrony among individuals within a group and the synchrony among groups studied during different years establish that environmental factors control and regulate the complex rhythms. Two hypotheses are presented: 1. The complex rhythms are driven by an environmental variable with the same complex pattern; and 2. the complex rhythms are generated by a complex photoperiodic response curve. These hypotheses are described and examples of the evidence supporting them are presented. The review of the literature establishes that complex multi-modal rhythms exist during the interval of a year; that these may be considered adaptive in providing more than one ''window'' for producing offspring; that a basic multi-modal variation in the physiological substrate is a common and ubiquitous aspect of temporal order, and may be the rhythmic source of periodic diseases.</t>
  </si>
  <si>
    <t>10.1076/brhm.27.2.185.12941</t>
  </si>
  <si>
    <t>RANDALL, W</t>
  </si>
  <si>
    <t>PHOTOPERIOD, TEMPERATURE, AND REGIONAL PATTERNS OF CONCEPTIONS IN THE USA</t>
  </si>
  <si>
    <t>Twenty-two years of monthly values of birth data for the USA, 1967 through 1988, were analyzed by visual inspection. The data were transformed to remove the influence of length of month and of linear trend, and the values were lagged 9 months to approximate the time of conception. Then, 11-year monthly averages were obtained and plotted as standard scores. Thus two 11-year sets of data were independently analyzed, providing the opportunity of replication. Four distinct temporal patterns were found, differing in month of occurrence of the initial trough and peak and the relative sizes of the two troughs; these characteristics of the temporal pattern change systematically with latitude in the eastern and midwestern states. Data from two other continents, the United Kingdom and Australia, also were analyzed using the same method and found to exhibit a temporal pattern during the year similar to the northern states of the USA. Two biologically relevant variables, temperature and photoperiod, were considered as possible controllers and regulators of the annual rhythmicity. Comparisons of the trends in conceptions with these environmental variables, and inspections of the temperatures and photoperiods at which peaks and troughs in conceptions were found, indicated that these environmental variables could not account for the annual rhythmicity in conceptions.</t>
  </si>
  <si>
    <t>10.1007/BF01212768</t>
  </si>
  <si>
    <t>Randall, WC; Lopez, RG</t>
  </si>
  <si>
    <t>Comparison of Supplemental Lighting from High-pressure Sodium Lamps and Light-emitting Diodes during Bedding Plant Seedling Production</t>
  </si>
  <si>
    <t>Annual bedding plant seedlings or plugs are considered high quality when they are compact, fully rooted transplants with a large stem caliper and high root dry mass. Greenhouses in northern latitudes rely on supplemental lighting (SL) from high-pressure sodium lamps (HPS) during winter months to achieve high-quality, finished plugs. Light-emitting diodes (LEDs) offer higher energy efficiencies, a long operating life, and precise waveband specificity that can eliminate wavebands not considered useful. Seedlings of Antirrhinum, Catharanthus, Celosia, Impatiens, Pelargonium, Petunia, Tagetes, Salvia, and Viola were grown at 21 degrees C under a 16-hour photoperiod of ambient solar light and SL of 100 mu mol.m(-2).s(-1) from either HPS lamps or LED arrays with varying proportions (%) of red:blue light (100:0, 85:15, or 70:30). Height of Catharanthus, Celosia, Impatiens, Petunia, Tagetes, Salvia, and Viola was 31%, 29%, 31%, 55%, 20%, 9%, and 35% shorter, respectively, for seedlings grown under the 85:15 red:blue LEDs compared with those grown under HPS lamps. Additionally, stem caliper of Antirrhinum, Pelargonium, and Tagetes was 16%, 8%, and 13% larger, respectively, for seedlings grown under the 85:15 red:blue LEDs compared with seedlings grown under HPS lamps. The quality index (QI), a quantitative measurement of quality, was similar for Antirrhinum, Catharanthus, Impatiens, Pelargonium, and Tagetes grown under LEDs and HPS lamps. However, it was significantly higher for Petunia, Salvia, and Viola under 85:15, 70:30, and 100:0 red:blue LEDs than under HPS lamps, respectively. These results indicate that seedling quality for the majority of the species tested under SL from LEDs providing both red and blue light was similar or higher than those grown under HPS lamps.</t>
  </si>
  <si>
    <t>Randler, C; Rahafar, A</t>
  </si>
  <si>
    <t>Latitude affects Morningness-Eveningness: evidence for the environment hypothesis based on a systematic review</t>
  </si>
  <si>
    <t>Morningness-eveningness (M/E) is an individual trait related to a person's sleep-wake cycle and preference for morning or evening hours. The "environment hypothesis" suggests that M/E is dependent on environmental factors, such as latitude, mean average temperature and photoperiod. We here analyzed a large number of datasets to assess this effect based on a systematic review. Data were from a total of 87 datasets and 35,589 individuals based on 28 countries. Partial correlations correcting for age revealed significant relationships between M/E and latitude, mean yearly temperature, photoperiod and sunset. Evening orientation was related to higher latitude, longer days and later sunset. Morning orientation was related to higher average temperatures. Percentage of females and sunrise time had no significant influence. These variables (sunset, temperature, photoperiod) were then input in a general linear model. The full model showed an influence of age and of sunset on CSM scores, but not of photoperiod and average temperature. Sunset, therefore, seems to be the most important statistical predictor for the observed latitudinal gradient.</t>
  </si>
  <si>
    <t>10.1038/srep39976</t>
  </si>
  <si>
    <t>RANDWEAVER, M; POTTINGER, TG; SUMPTER, JP</t>
  </si>
  <si>
    <t>PRONOUNCED SEASONAL RHYTHMS IN PLASMA SOMATOLACTIN LEVELS IN RAINBOW-TROUT</t>
  </si>
  <si>
    <t>The aim of this study was to establish whether there are seasonal or age-related changes in circulating levels of somatolactin (SL) in rainbow trout (Onchorhynchus mykiss). SL levels were determined in blood sampled at monthly intervals over a 2-year period from a population of rainbow trout maintained under a natural daylength and temperature regime (North-West England, latitude 54 degrees 20' N). SL levels displayed a distinct circannual cycle, with peak levels in summer (17-20 mu g/l) and lowest levels occurring in winter (0.2-2 mu g/l). This variation in SL levels was closely correlated with water temperature (P&lt;0.001) but was out of phase with changes in daylength. Plasma SL levels were significantly higher in both mature male and female fish compared with immature fish. Plasma prolactin levels were determined to provide information on a hormone structurally related to SL, and also because mammalian prolactin is known to show distinct seasonal cycles. However, trout prolactin, in contrast to SL, did not show a pronounced seasonal pattern, although prolactin level were significantly, but inversely, correlated with water temperature (P&lt;0.001).</t>
  </si>
  <si>
    <t>10.1677/joe.0.1460113</t>
  </si>
  <si>
    <t>Rani, S; Singh, S; Misra, M; Malik, S; Singh, BP; Kumar, V</t>
  </si>
  <si>
    <t>Daily light regulates seasonal responses in the migratory male redheaded bunting (Emberiza bruniceps)</t>
  </si>
  <si>
    <t>JOURNAL OF EXPERIMENTAL ZOOLOGY PART A-COMPARATIVE EXPERIMENTAL BIOLOGY</t>
  </si>
  <si>
    <t>This study analyzed the role of day length in regulation of seasonal body fattening and testicular growth in a latitudinal Palaearctic-Indian migrant, the redheaded bunting (Emberiza bruniceps). When exposed to increasing photoperiods (hours of light: hours of darkness; 11.5L:12.5D, 12L:12D, 12.5L:11.5D, 13L:11D, 14L:10D, and 18L:6D) for 9-12 weeks, buntings responded in a photoperiod-dependent manner and underwent growth and regression cycle under photoperiods of &gt;= 12 hr per day. Also, the response to a long photoperiod of birds that were held under natural photoperiods at 27 degrees N for 2 years was similar to those who arrived the same year from their breeding grounds (similar to 40 N), suggesting that the experience of higher amplitude day-night (light-dark, LD) cycles during migratory and breeding seasons were not critical for the subsequent response (initiation-termination-reinitiation) cycle. Another experiment examined entrainment of the circadian photoperiodic rhythm in buntings by subjecting them to T = 24 +/- 2 hr LD-cycles with 8 hr photophase and to T = 22 and 24 hr with 11 hr photophase. The results showed a reduction in critical day length under T = 22 hr LD-cycle. In the last experiment, we constructed an action spectrum for photoperiodic induction by exposing birds for 4.5 weeks to 13L: 1 ID of white (control), blue (450 nm), or red (640 nm) light at irradiances ranging from 0.028 to 1.4 Wm(-2). The threshold light irradiance for photoinduction was about 10-fold higher for blue light, than for red and white lights. These results conclude that the daily light of the environment regulates the endogenous program that times seasonal responses in body fattening and testicular cycles of the redheaded bunting. (c) 2005 Wiley-Liss, Inc.</t>
  </si>
  <si>
    <t>10.1002/jez.a.187</t>
  </si>
  <si>
    <t>Ransom, J; Morgan, PJ; McCaffery, PJ; Stoney, PN</t>
  </si>
  <si>
    <t>The rhythm of retinoids in the brain</t>
  </si>
  <si>
    <t>JOURNAL OF NEUROCHEMISTRY</t>
  </si>
  <si>
    <t>The retinoids are a family of compounds that in nature are derived from vitamin A or pro-vitamin A carotenoids. An essential part of the diet for mammals, vitamin A has long been known to be essential for many organ systems in the adult. More recently, however, they have been shown to be necessary for function of the brain and new discoveries point to a central role in processes ranging from neuroplasticity to neurogenesis. Acting in several regions of the central nervous system including the eye, hippocampus and hypothalamus, one common factor in its action is control of biological rhythms. This review summarizes the role of vitamin A in the brain; its action through the metabolite retinoic acid via specific nuclear receptors, and the regulation of its concentration through controlled synthesis and catabolism. The action of retinoic acid to regulate several rhythms in the brain and body, from circadian to seasonal, is then discussed to finish with the importance of retinoic acid in the regular pattern of sleep.</t>
  </si>
  <si>
    <t>10.1111/jnc.12620</t>
  </si>
  <si>
    <t>Ransom, JI; Hobbs, NT; Bruemmer, J</t>
  </si>
  <si>
    <t>Contraception can Lead to Trophic Asynchrony between Birth Pulse and Resources</t>
  </si>
  <si>
    <t>Abiotic inputs such as photoperiod and temperature can regulate reproductive cyclicity in many species. When humans perturb this process by intervening in reproductive cycles, the ecological consequences may be profound. Trophic mismatches between birth pulse and resources in wildlife species may cascade toward decreased survival and threaten the viability of small populations. We followed feral horses (Equus caballus) in three populations for a longitudinal study of the transient immunocontraceptive porcine zona pellucida (PZP), and found that repeated vaccinations extended the duration of infertility far beyond the targeted period. After the targeted years of infertility, the probability of parturition from post-treated females was 25.6% compared to 64.1% for untreated females, when the data were constrained only to females that had demonstrated fertility prior to the study. Estimated time to parturition increased 411.3 days per year of consecutive historical treatment. Births from untreated females in these temperate latitude populations were observed to peak in the middle of May, indicating peak conception occurred around the previous summer solstice. When the post-treated females did conceive and give birth, parturition was an estimated 31.5 days later than births from untreated females, resulting in asynchrony with peak forage availability. The latest neonate born to a post-treated female arrived 7.5 months after the peak in births from untreated females, indicating conception occurred within 24-31 days of the winter solstice. These results demonstrate surprising physiological plasticity for temperate latitude horses, and indicate that while photoperiod and temperature are powerful inputs driving the biological rhythms of conception and birth in horses, these inputs may not limit their ability to conceive under perturbed conditions. The protracted infertility observed in PZP-treated horses may be of benefit for managing overabundant wildlife, but also suggests caution for use in small refugia or rare species.</t>
  </si>
  <si>
    <t>10.1371/journal.pone.0054972</t>
  </si>
  <si>
    <t>Rapacz, M; Ergon, A; Hoglind, M; Jorgensen, M; Jurczyk, B; Ostrem, L; Rognli, OA; Tronsmo, AM</t>
  </si>
  <si>
    <t>Overwintering of herbaceous plants in a changing climate. Still more questions than answers</t>
  </si>
  <si>
    <t>The increase in surface temperature of the Earth indicates a lower risk of exposure for temperate grassland and crop to extremely low temperatures. However, the risk of low winter survival rate, especially in higher latitudes may not be smaller, due to complex interactions among different environmental factors. For example, the frequency, degree and length of extreme winter warming events, leading to snowmelt during winter increased, affecting the risks of anoxia, ice encasement and freezing of plants not covered with snow. Future climate projections suggest that cold acclimation will occur later in autumn, under shorter photoperiod and lower light intensity, which may affect the energy partitioning between the elongation growth, accumulation of organic reserves and cold acclimation. Rising CO2 levels may also disturb the cold acclimation process. Predicting problems with winter pathogens is also very complex, because climate change may greatly influence the pathogen population and because the plant resistance to these pathogens is increased by cold acclimation. All these factors, often with contradictory effects on winter survival, make plant overwintering viability under future climates an open question. Close cooperation between climatologists, ecologists, plant physiologists, geneticists and plant breeders is strongly required to predict and prevent possible problems. (C) 2014 Elsevier Ireland Ltd. All rights reserved.</t>
  </si>
  <si>
    <t>10.1016/j.plantsci.2014.05.009</t>
  </si>
  <si>
    <t>Rapinski, M; Liu, R; Saleem, A; Arnason, JT; Cuerrier, A</t>
  </si>
  <si>
    <t>Environmental trends in the variation of biologically active phenolic compounds in Labrador tea, Rhododendron groenlandicum, from northern Quebec, Canada</t>
  </si>
  <si>
    <t>The impact of several environmental factors on the production of phenolic compounds in a North American medicinal plant, Labrador tea (Rhododendron groenlandicum (Oeder) Kron &amp; Judd), was studied. Leaves were harvested in 2006 and 2010 over a latitudinal gradient in northern Quebec, and known phenolic markers were quantified by HPLC-DAD. The concentration of selected compounds varied geographically where they were higher between the 51st and 53rd parallel of northern Quebec and lower in the peripheral northern and southern region. Major variations were observed in the following marker compounds: (+)-catechin, (-)-epicatechin, quercetin-3-galactoside, and an undetermined quercetin-glycoside. The variation in phenolic compounds was best explained by short-term changes in annual temperature range and long-term estimates of insolation parameters such as solar radiation and photoperiod in the month of June.</t>
  </si>
  <si>
    <t>10.1139/cjb-2013-0308</t>
  </si>
  <si>
    <t>Rashid, MHA; Massiah, AJ; Thomas, B</t>
  </si>
  <si>
    <t>Genetic regulation of day length adaptation and bulb formation in onion (Ailium cepa L.)</t>
  </si>
  <si>
    <t>VII INTERNATIONAL SYMPOSIUM ON EDIBLE ALLIACEAE</t>
  </si>
  <si>
    <t>Genetic studies aimed at onion improvement have been limited because of outcrossing, high heterozygosity, very large genome size with high level of repetitive DNA and limited sequence data. Onion bulb initiation is photoperiod-dependent and day length regulation in onion is crucial for adapting new cultivars for growth and development under different latitudes. In comparison to the photoperiodic regulation of flowering, relatively little is known about genetic regulation of the bulbing process. We are testing the hypothesis that the genetic regulation of bulb formation is analogous to the genetic regulation of flowering and aim to identify genes involved in day length adaptation in onion. A comprehensive set of developmental and diurnal experiments have been set up to investigate the bulbing response and to generate materials for molecular analyses. Bulbing ratios were used to measure the bulbing response of onion plants under long day (LD) and short day (SD) conditions, and the reversibility of the bulbing process. Twenty-two partial cDNAs representing genes potentially involved in onion bulbing have been identified and isolated. Eight of these were shown to be differentially expressed in bulb and leaf tissue and with respect to photoperiod. RNA-Seq analysis was performed to generate onion transcriptome reference sequence and for more widespread identification of genes differentially expressed in response to photoperiod. A total of 13665, 12604, 484 and 964 significantly differential expressed transcripts were detected in short day (SD) leaf vs. bulb, long day (LD) leaf vs. bulb, SD leaf vs. LD leaf and SD bulb vs. LD bulb, respectively.</t>
  </si>
  <si>
    <t>10.17660/ActaHortic.2016.1143.2</t>
  </si>
  <si>
    <t>Rattanpal, HS; Kaur, G; Gupta, M</t>
  </si>
  <si>
    <t>In vitro plant regeneration in rough lemon (Citrus jambhiri Lush) by direct organogenesis</t>
  </si>
  <si>
    <t>This study was aimed to optimize the organogenesis in rough lemon (Citrus jambhiri Lush), an important citrus rootstock of India. Organogenesis was induced in epicotyl segments of rough lemon seedlings. Three important factors influencing organogenesis in vitro viz. hormone combination, cut modes and photoperiod were evaluated. Etiolation of seedlings had a positive effect on bud formation and higher number of buds per explant was obtained from etiolated seedlings. Among the cut modes, transverse cut performed better for its effect on the number of regenerated buds and shoots per explant. The best response regarding the number of adventitious buds formed per explant was observed with BAP at the concentration of 2.0 mg/l along with malt extract (500 ppm) and additional dose of 25 g/l sucrose.</t>
  </si>
  <si>
    <t>RAVEN, JA</t>
  </si>
  <si>
    <t>THE PHYSIOLOGY OF SALIX</t>
  </si>
  <si>
    <t>PROCEEDINGS OF THE ROYAL SOCIETY OF EDINBURGH SECTION B-BIOLOGICAL SCIENCES</t>
  </si>
  <si>
    <t>Salix has many physiological features in common with other deciduous woody plants, e.g. C3 photosynthesis, occurrence of latitudinal photoperiodic ecotypes, and organic N (no NO3--N) flux to the shoot in the xylem. Special points about the physiology of Salix spp. which may have impact on their ecology and economic uses include: (i) relatively high (for woody plants) light-saturated rate of photosynthesis on a leaf area or leaf dry weight basis, (ii) sex differences in water (transpiration) costs of growth, (iii) very limited seed longevity and a wide range of temperature and light conditions permitting germination, and (iv) ready rooting and establishment of naturally or artificially detached twigs and branches. Areas in which work on Salix has been especially influential for the development of plant physiology include: (i) the analysis of phloem functioning using aphids, (ii) the role of photoinhibition under natural conditions, and (iii) the realisation that the woody habit need not constrain the achieved activity of enzymes and hence N-based metabolic rates.</t>
  </si>
  <si>
    <t>10.1017/S0269727000007442</t>
  </si>
  <si>
    <t>RAWSON, HM; GIFFORD, RM; CONDON, BN</t>
  </si>
  <si>
    <t>TEMPERATURE-GRADIENT CHAMBERS FOR RESEARCH ON GLOBAL ENVIRONMENT CHANGE .1. PORTABLE CHAMBERS FOR RESEARCH ON SHORT-STATURE VEGETATION</t>
  </si>
  <si>
    <t>Field temperature gradient chambers designed for experiments on short-stature plants such as wheat are described, The chambers are portable, easily erected and dismantled, and are self-contained for control and measuring equipment. The design is modular, the modules being bolted together longitudinally although separated by slotted transparent septa which divide the chamber into zones of different temperature, Fresh air, which is blown in horizontally into one end of the chamber by two fans and extracted by a fan mounted vertically at the other end, passes sequentially through the modules The air stream progressively heats when the sun is shining, Fans are automatically speed-controlled in 100 steps between 20 and 100% of full output to keep the end-to-end temperature difference to within 5 degrees C. During darkness, when the fans are running at minimum speed, heaters mounted in the outlet module are turned on, The chambers in the configuration described enclose 6 x 8 m rows of crop, are 1.25 m high and have side walls which are entirely composed of rigid, vertically sliding doors for crop access.</t>
  </si>
  <si>
    <t>10.1111/j.1365-3040.1995.tb00616.x</t>
  </si>
  <si>
    <t>RAY, PM; ALEXANDER, WE</t>
  </si>
  <si>
    <t>PHOTOPERIODIC ADAPTATION TO LATITUDE IN XANTHIUM STRUMARIUM</t>
  </si>
  <si>
    <t>10.2307/2440183</t>
  </si>
  <si>
    <t>Raynaud, J; Schradin, C</t>
  </si>
  <si>
    <t>Regulation of male prolactin levels in an opportunistically breeding species, the African striped mouse</t>
  </si>
  <si>
    <t>The timing of reproduction of many species depends on seasonal changes in prolactin secretion. Photoperiod coincides with annual seasonal changes and typically regulates prolactin secretion. However, when environmental conditions are unpredictable, other ecological factors may contribute to prolactin regulation. In African striped mice (Rhabdomys pumilio), males show seasonal changes in reproduction and in prolactin levels, but unexpected increases of food availability out of the regular breeding season can also induce reproduction. We measured prolactin levels in free-ranging male African striped mice during three periods: (1) the natural breeding in spring with increasing photoperiod; (2) the natural non-breeding season in summer (dry season) with decreasing photoperiod; and (3) during two summers with unexpected rainfall inducing breeding in the population. Here, we report that breeding males showed increased prolactin levels when they were breeding independently of increases and decreases in day length. Also, we found a positive correlation (P = 0.05) between the availability of food plants and prolactin levels. Changes in prolactin levels in opportunistically breeding species like the African striped mouse are not strictly regulated by photoperiod, but seem to respond to cues from food availability.</t>
  </si>
  <si>
    <t>10.1111/jzo.12040</t>
  </si>
  <si>
    <t>Rebetzke, GJ; Lawn, RJ</t>
  </si>
  <si>
    <t>Adaptive responses of wild mungbean (Vigna radiata ssp sublobata) to photo-thermal environment. I. Phenology</t>
  </si>
  <si>
    <t>The phenology of 11 diverse accessions of wild mungbean was observed under natural and artificial photoperiod - temperature conditions, in order to examine whether genotypic differences might be attributed to adaptive responses to photo-thermal conditions. There was large variation in phenological response among accessions and across environments, much of which was due to differences in the duration of the pre-flowering phase. Accessions that flowered earlier tended to flower for longer, apart from 2 earlier flowering, inland Australian lines that were also earlier maturing. The patterns of response in time from sowing to flowering over environment were consistent with quantitative short-day photoperiodic adaptation, a conclusion supported by the effects of artificial day-length extension and by 'goodness of fit' of the observed responses to standard models relating rate of development to photoperiod and temperature. The fitted models indicated that rate of development towards flowering was hastened by warmer temperatures, and delayed by longer day lengths, with differential sensitivity between accessions to both factors. The models also suggested that photoperiod was more important for accessions collected closer to the equator, which were generally later flowering as a consequence. Conversely, temperature was relatively more important in lines from higher latitudes. Modelling also suggested that the period from first flowering to maturity was sensitive to photoperiod and temperature. Again, longer days appeared to prolong growth and delay maturity. However, cooler temperatures accelerated rather than slowed maturity, by suppressing further vegetative growth. The variation observed indicated that there is considerable scope for using the wild population to broaden the adaptation of cultivated mungbean. In particular, the unusual response of a late-flowering, photoperiod-insensitive accession warrants further study to establish whether the wild population contains a unique 'long juvenile' trait analogous to that being used for improving phenological adaptation in soybean.</t>
  </si>
  <si>
    <t>10.1071/AR05357</t>
  </si>
  <si>
    <t>Reed, WL; Clark, ME</t>
  </si>
  <si>
    <t>Timing of Breeding Determines Growth and Development in a Long-Distance Migratory Bird</t>
  </si>
  <si>
    <t>JOURNAL OF EXPERIMENTAL ZOOLOGY PART A-ECOLOGICAL GENETICS AND PHYSIOLOGY</t>
  </si>
  <si>
    <t>The timing of breeding can have significant consequences for adult and offspring fitness, yet our current hypotheses of seasonal timing focus on the parent perspective. When offspring survival is affected by timing of breeding, we expect to see offspring mechanisms to detect and respond to cues of seasonal timing. Avian embryos respond to photoperiod and seasonal cues during development and in this study we evaluate the influence of photoperiod and season on posthatching growth and development in Franklin's gull (Leucophaeus pipixcan). Early-and late-season chicks exposed to short and long photoperiods during development were reared under common garden conditions. Photoperiod had no effect on posthatching growth and development, but seasonal effects present in the egg (maternal egg effects or genetic) did influence posthatching growth and development. Late-season chicks grew body mass and primary flight feathers at faster rates than early-season chicks, which we hypothesize facilitates independence and readiness for migration. Growth rates are complex phenotypes and we propose a general growth model that incorporates delays in negative feedback systems regulating growth. We show that the timing of breeding programs intrinsic growth rates in offspring, which suggests that many of the metrics used to describe seasonal patterns of reproductive success may be biased. (C) 2016 Wiley Periodicals, Inc.</t>
  </si>
  <si>
    <t>10.1002/jez.2032</t>
  </si>
  <si>
    <t>Regueira, M; Gonzalez, AF; Guerra, A</t>
  </si>
  <si>
    <t>Habitat selection and population spreading of the horned octopus Eledone cirrhosa (Lamarck, 1798) in Galician waters (NW Atlantic)</t>
  </si>
  <si>
    <t>Distribution and abundance of Eledone cirrhosa, a benthic octopus inhabiting the NE Atlantic and Mediterranean Sea, were studied in north-western Iberian waters. Capture data collected during two series of surveys, carried out during summer-autumn in Galician waters (NE Atlantic Ocean), were analyzed. "Galicia" series (G1, G2 and G3) extended along the Galician continental shelf from Ribadeo Ria to Mino Estuary in 1974, 1975 and 1976, and "Cigala" series (C 06, C 07 and C 08) were recorded from Finisterre Cape to Mino Estuary in 2006, 2007 and 2008. Data from a total of 276 trawls, ranging from 50 to 500 m, and corresponding environmental parameters were transferred to a Geographic Information System (GIS), providing a platform for a spatial-temporal analysis. Bathymetric distribution, variations in abundance, biomass and average body size of the octopus Eledone cirrhosa were analyzed through depth strata and seasons. Higher abundances were obtained in the intermediate strata and in autumn, most likely due to new recruits. Largest sizes of E. cirrhosa were collected in summer and average weight increased with depth throughout the sampling period. These variations of biomass and abundance suggest the existence of segregation by size and agree with the landings pattern of the trawlers fishery, in which E. cirrhosa is not a target species. No significant differences were found between G1 and G2 surveys or between C ones, performed at the same dates, suggesting that the polled data of surveys are useful tools for representing phenological stages of the species. Collected data and developed models illustrate a migratory behaviour during the reproductive period. Among the eight environmental variables considered, only the latitude remained significant in all developed models, suggesting an effect of photoperiod over the species distribution. (C) 2013 Elsevier B.V. All rights reserved.</t>
  </si>
  <si>
    <t>10.1016/j.fishres.2013.09.003</t>
  </si>
  <si>
    <t>REICH, PB; OLEKSYN, J; TJOELKER, MG</t>
  </si>
  <si>
    <t>SEED MASS EFFECTS ON GERMINATION AND GROWTH OF DIVERSE EUROPEAN SCOTS PINE POPULATIONS</t>
  </si>
  <si>
    <t>Seedlings of 24 European Scots pine (Pinus sylvestris L.) populations were grown in controlled environment chambers under simulated photoperiodic conditions of 50 and 60 degrees N latitude to evaluate the effect of seed mass on germination and seedling growth characteristics. Seeds of each population were classified into l-mg mass classes, and the four classes per population with the highest frequencies were used. Photoperiod had minimal influence on seed mass effects. Overall, seed mass was positively related to the number of cotyledons and hypocotyl height. Populations differed significantly in seed mass effect on biomass. In northern populations (55-61 degrees N), dry mass at the end of the first growing season was little affected by seed mass. However, dry mass in 9 of 15 central populations (54-48 degrees N) and all southern (&lt;45 degrees N) populations correlated positively with seed mass. Relative growth rate was not related to seed mass within or across populations, and thus early growth is largely determined by seed mass. Relative growth rate also did not differ among populations, except for a geographically isolated Turkish population with the highest seed mass and lowest relative growth. rate. After one growing season, height was positively correlated (r(2) &gt; 0.6) with seed mass in 15 populations. To check the duration of seed mass effects, height growth of 1- to 7-year-old field experiments established with the same seed lots were compared. Seed mass effects on height were strongest for 1-year-old seedlings and declined or disappeared by the age of 5-7 years among central and southern populations, but remained stable over that time in northern populations.</t>
  </si>
  <si>
    <t>10.1139/x94-044</t>
  </si>
  <si>
    <t>Reierth, E; Stokkan, KA</t>
  </si>
  <si>
    <t>Dual entrainment by light and food in the Svalbard ptarmigan (Lagopus mutus hyperboreus)</t>
  </si>
  <si>
    <t>The possibility that feeding may act as a zeitgeber has been investigated in captive Svalbard ptarmigan by recording feeding or food-searching activity (FA) in birds given periodic access to food (PAF) under light-dark (LD) cycles or in continuous bright (LL) or dim light (DD) conditions. Except during LL, anticipatory attempts to feed always occurred prior to the food access interval with a relatively stable phase relationship to the interval. There was always a second bout of feeding toward the end of the food access interval, which apparently corresponds to the afternoon bout of feeding, seen under LD and ad libitum access to food. During PAF this afternoon peak of activity disappeared. When the LD cycle was phase delayed while restricted access to food remained unchanged, the afternoon peak of feeding was temporarily reestablished but was transiently shifted forward to reattain its position within the food access interval. After termination of PAF, the afternoon bout of feeding was reestablished through phase-delaying transients, with an initial phase corresponding to the previous food access interval. The results suggest that FA of Svalbard ptarmigan is controlled by 2 separate circadian oscillators, both of which can be entrained by Light and food: a putative morning oscillator, which controls the activity associated with the beginning of the photoperiod or the food access interval, and a putative evening oscillator, which induces increased activity toward the end of these intervals. In their natural environment at very high latitudes, Svalbard ptarmigan deposit fat when the day length declines rapidly in autumn. Entrained by feeding, they appear to enjoy a longer daily period of food-searching activity than if day length was the only zeitgeber.</t>
  </si>
  <si>
    <t>10.1177/074873098129000219</t>
  </si>
  <si>
    <t>Reierth, E; Van't Hof, TJ; Stokkan, KA</t>
  </si>
  <si>
    <t>Seasonal and daily variations in plasma melatonin in the high-arctic Svalbard ptarmigan (Lagopus mutus hyperboreus)</t>
  </si>
  <si>
    <t>This study presents the daily rhythm of melatonin secretion throughout one year in a bird from the northern hemisphere, the Svalbard ptarmigan (Lagopus mutus hyperboreus), which lives naturally at 76-80 degrees N. Eight Svalbard ptarmigan were caged outdoors at 70 degrees N and blood sampled throughout one day each month for 13 months. At this latitude, daylight is continuous between May and August, but there is a short period of civil twilight around noon from late November to mid January. There was no daily rhythm in plasma melatonin in May-July. Plasma melatonin levels varied significantly throughout the day in all other months of the year, with the nighttime increase reflecting the duration of darkness. The highest mean plasma concentration occurred at midnight in March (110.1 +/- 16.5 pg/ml) and represented the annual peak in estimated daily production. Around the winter solstice, melatonin levels were significantly reduced at noon and elevated during the nearly 18 h of consecutive darkness, and the estimated mean daily production of melatonin was significantly reduced. Thus, at the times of the year characterized by light-dark cycles, melatonin may convey information concerning the length of the day and, therefore, progression of season. The nearly undetectable low melatonin secretion in summer and the reduced amplitude and production in midwinter indicate a flexible circadian system that may reflect an important adaptation to life in the Arctic.</t>
  </si>
  <si>
    <t>10.1177/074873099129000731</t>
  </si>
  <si>
    <t>Reig-Valiente, J; Viruel, J; Sales, E; Marques, L; Terol, J; Gut, M; Derdak, S; Talon, M; Domingo, C</t>
  </si>
  <si>
    <t>Genetic Diversity and Population Structure of Rice Varieties Cultivated in Temperate Regions</t>
  </si>
  <si>
    <t>After its domestication, rice cultivation expanded from tropical regions towards northern latitudes with temperate climate in a progressive process to overcome limiting photoperiod and temperature conditions. This process has originated a wide range of diversity that can be regarded as a valuable resource for crop improvement. In general, current rice breeding programs have to deal with a lack of both germplasm accessions specifically adapted to local agro-environmental conditions and adapted donors carrying desired agronomical traits. Comprehensive maps of genome variability and population structure would facilitate genome-wide association studies of complex traits, functional gene investigations and the selection of appropriate donors for breeding purposes. A collection of 217 rice varieties mainly cultivated in temperate regions was generated. The collection encompasses modern elite and old cultivars, as well as traditional landraces covering a wide genetic diversity available for rice breeders. Whole Genome Sequencing was performed on 14 cultivars representative of the collection and the genomic profiles of all cultivars were constructed using a panel of 2697 SNPs with wide coverage throughout the rice genome, obtained from the sequencing data. The population structure and genetic relationship analyses showed a strong substructure in the temperate rice population, predominantly based on grain type and the origin of the cultivars. Dendrogram also agrees population structure results. Based on SNP markers, we have elucidated the genetic relationship and the degree of genetic diversity among a collection of 217 temperate rice varieties possessing an enormous variety of agromorphological and physiological characters. Taken together, the data indicated the occurrence of relatively high gene flow and elevated rates of admixture between cultivars grown in remote regions, probably favoured by local breeding activities. The results of this study significantly expand the current genetic resources available for temperate varieties of rice, providing a valuable tool for future association mapping studies.</t>
  </si>
  <si>
    <t>10.1186/s12284-016-0130-5</t>
  </si>
  <si>
    <t>REINHARDT, DH; ROST, TL</t>
  </si>
  <si>
    <t>DEVELOPMENTAL-CHANGES OF COTTON ROOT PRIMARY TISSUES INDUCED BY SALINITY</t>
  </si>
  <si>
    <t>The effects of NaCl salinity on the development of primary tissues of cotton seedling roots (Gossypium hirsutum L. cv Acala SJ-2) were studied. Control and salinity treatments were imposed on 4-9-d-old plants grown in hydroponics in the light, with a photoperiod of 16 h. Observations were made on thin longitudinal and transverse sections from plastic embedded root samples taken at increasing distances from the root tip. Salinity induced a reduction of root growth rate and induced cells and tissues to initiate and complete maturation closer to the tip, except for the late metaxylem in the center of the stele. These responses were more pronounced with rising NaCl level in the growth medium. Roots exposed to salinity showed increased cellular vacuolation in all tissues but most strikingly in cortex and metaxylem cells. Other changes induced by salinity were the premature differentiation of protophloem sieve tube members, the dense staining of endodermal and some xylem parenchyma cells, the positional compression of the maturation of proto- and early metaxylem tracheary elements, and the induction of lateral root initiations much closer to the root tip. Possible adaptive values of some of these responses to salinity are suggested.</t>
  </si>
  <si>
    <t>10.1086/297273</t>
  </si>
  <si>
    <t>Reis, M; Valer, FB; Vieira, CP; Vieira, J</t>
  </si>
  <si>
    <t>Drosophila americana Diapausing Females Show Features Typical of Young Flies</t>
  </si>
  <si>
    <t>Diapause is a period of arrested development which is controlled physiologically, preprogrammed environmentally and characterized by metabolic depression that can occur during any stage of insect development. Nevertheless, in the genus Drosophila, diapause is almost always associated with the cessation of ovarian development and reproductive activity in adult females. In this work, we show that, in D. americana (a temperate species of the virilis group), diapause is a genetically determined delay in ovarian development that is triggered by temperature and/or photoperiod. Moreover, we show that in this species diapause incidence increases with latitude, ranging from 13% in the southernmost to 91% in the northernmost range of the distribution. When exposed to diapause inducing conditions, both diapausing and non-diapausing females show a 10% increase in lifespan, that is further increased by 18.6% in diapausing females, although senescence is far from being negligible. ActinD1 expression levels suggest that diapausing females are biologically much younger than their chronological age, and that the fly as a whole, rather than the ovarian development alone, which is phenotypically more evident, is delayed by diapause. Therefore, diapause candidate genes that show expression levels that are compatible with flies younger than their chronological age may not necessarily play a role in reproductive diapause and in adaptation to seasonally varying environmental conditions.</t>
  </si>
  <si>
    <t>10.1371/journal.pone.0138758</t>
  </si>
  <si>
    <t>Reiter, RJ</t>
  </si>
  <si>
    <t>Melatonin and human reproduction</t>
  </si>
  <si>
    <t>In photoperiodic nonhuman mammals the secretion of melatonin from the pineal gland plays a major role in regulating reproductive physiology; in humans these relationships are less clear. The melatonin rhythm changes throughout life with the first substantial change in nocturnal melatonin secretion being reportedly associated with puberty. The transition from Tanner stage I to Tanner stage 5 of sexual maturation is associated with a significant reduction in nocturnal melatonin levels, but a cause-effect relationship has not been established. Menstrual cyclicity has been reported to be associated with fluctuations in melatonin production but whether they are related to, eg ovulation or menstruation is not established. At high latitudes the quantity of melatonin produced by the pineal gland varies with season (changes in the light-dark cycle), and there is some evidence that this changes reproductive efficiency accordingly. Menopause is associated with a reduction in melatonin which may relate to the changing gonadotropin levels. In males of the same age melatonin levels also drop with no significant alteration in reproductive physiology. While correlations between melatonin and the status of the reproductive system in humans have been noted, whether they are functionally related remains to be determined.</t>
  </si>
  <si>
    <t>10.3109/07853899808999391</t>
  </si>
  <si>
    <t>Reksen, O; Tverdal, A; Landsverk, K; Kommisrud, E; Boe, KE; Ropstad, E</t>
  </si>
  <si>
    <t>Effects of photointensity and photoperiod on milk yield and reproductive performance of Norwegian Red cattle</t>
  </si>
  <si>
    <t>Relationships between light exposure, milk yield, and reproductive traits in Norwegian Red cattle were studied using data from 1538 farms in southern Norway during the darkest part of the year (November 1 to February 28). Production level was expressed as milk yield at first artificial insemination (AI) and 305-d milk yield. Reproductive performance was calculated using the following dependent variables: age at first Al, age at first calving, days open, calving interval, number of AI per cow, and nonreturn rate at 60 d. Days open and calving interval were both 4.0 d shorter, number of Al per cow was 0.07 less, nonreturn rate was 3.1% greater, and daily milk yield at first Al was 0.5 kg greater in herds that used dim illumination at night compared with herds that used no illumination at night. Milk yield at first Al was 0.5 kg greater in herds with photoperiods &gt;12 h. Photoperiods &gt;12 h were associated with a reduction in age at first Al by 4.8 d and age at first calving by 6.6 d. We concluded that dairy cattle kept at high latitudes during winter should be exposed to dim illumination at night and a minimum photoperiod of 12 h to stimulate reproductive performance and milk yield.</t>
  </si>
  <si>
    <t>10.3168/jds.S0022-0302(99)75300-2</t>
  </si>
  <si>
    <t>Reudler, JH; Elzinga, JA</t>
  </si>
  <si>
    <t>Photoperiod-Induced Geographic Variation in Plant Defense Chemistry</t>
  </si>
  <si>
    <t>JOURNAL OF CHEMICAL ECOLOGY</t>
  </si>
  <si>
    <t>Spatial variation in chemical defense of plants can be caused by genetic, biotic, and abiotic factors. For example, many plants exhibit a latitudinal cline in chemical defense, potentially due to latitudinal variation in abiotic environmental factors such as the light regime during the growing season. In the worldwide distributed Plantago lanceolata, the levels of deterrent iridoid glycosides (IGs), aucubin and catalpol, vary geographically, including latitudinally. To examine whether latitudinal variation in photoperiod can explain part of this geographic variation, plants from the Netherlands and Finland were exposed to two different photoperiods, simulating the Dutch (middle European) and Finnish (northern European) light period during the growing season. The experiment showed that although most variation in IG content was genetic, plants from both Dutch and Finnish origin produce relatively more catalpol under a northern European than under a middle European photoperiod. Our results confirm that latitudinal effects on photoperiod can contribute to geographic variation in plant defense chemistry, which should be considered when studying latitudinal clines in plant-enemy interactions.</t>
  </si>
  <si>
    <t>10.1007/s10886-015-0550-5</t>
  </si>
  <si>
    <t>Reynolds, RJ; Fies, ML; Pagels, JF</t>
  </si>
  <si>
    <t>Communal Nesting and Reproduction of the Southern Flying Squirrel in Montane Virginia</t>
  </si>
  <si>
    <t>NORTHEASTERN NATURALIST</t>
  </si>
  <si>
    <t>We used nest boxes to study communal nesting and breeding habits of Glaucomys volans (Southern Flying Squirrel) at high elevations over a wide geographic range in western Virginia from 1985 to 1996. Of 320 occupied nest boxes, 19.1% contained litters, 20.3% contained solitary adults, 45.9% had adult aggregations, and 14.7% contained individuals or aggregations of unknown age. Aggregation size ranged from 2-12 individuals. Group size appeared larger during winter months, while the greatest number of aggregations peaked between June and August; however, neither trend was significant. Females were significantly more numerous than males in mixed-age aggregations, while males were significantly more abundant than females in adult aggregations. The breeding season, from first conception to last weaning, lasted 46-48 weeks, from the fourth week of January through the second week of December. Two distinct parturition peaks were evident in late March to mid-April and mid-August to mid-September. Our data support the hypothesis that reproductive activity of Southern Flying Squirrels varies by latitude and is primarily determined by photoperiod length, at least in temperate areas.</t>
  </si>
  <si>
    <t>10.1656/045.016.n406</t>
  </si>
  <si>
    <t>Reznik, SY; Dolgovskaya, MY; Ovchinnikov, AN; Belyakova, NA</t>
  </si>
  <si>
    <t>Weak photoperiodic response facilitates the biological invasion of the harlequin ladybird Harmonia axyridis (Pallas) (Coleoptera: Coccinellidae)</t>
  </si>
  <si>
    <t>Photoperiodic regulation of reproductive diapause in two invasive and two native populations of Harmonia axyridis and in one native population of Harmonia yedoensis was investigated in laboratory at 20 degrees C, five photoperiods (day length of 10, 12, 14, 16 and 18h) and two diets: (i) eggs of the Angoumois grain moth Sitotroga cerealella and (ii) the green peach aphid, Myzus persicae. Laboratory strains originated from native populations of H.axyridis from Irkutsk province of Siberia and H.yedoensis from South Korea showed a strong photoperiodic response: under short photoperiods (10-14h and 10-12h for H.axyridis and H.yedoensis, correspondingly), all females which fed on eggs and most of those fed on aphids did not start to lay eggs during 40days after emergence, while under long photoperiods, all females fed on aphids and most of those fed on eggs oviposited. The photoperiodic response of H.axyridis from South Korea was less strong: on the both diets, the range of the photoperiodic response (the difference in the proportion of ovipositing females between the treatments with long and short days) was ca 40%. In the European (Czech Republic) and in the Caucasian (Sochi region, Russia) invasive populations of H.axyridis, the photoperiodic response was very weak: the proportion of females that started oviposition (when fed on aphids) or at least reproductive maturation (when fed on eggs) during 40days after emergence was close to 100%, independently of the photoperiodic conditions. Obviously, instead of a rapid micro-evolutionary adaptation of the critical day length to a new climate, the invasive populations of the harlequin ladybird decrease their dependence on photoperiod and thus the weak photoperiodic response of SE Asian population of H.axyridis can be considered as a pre-adaptation further developed during the invasion.</t>
  </si>
  <si>
    <t>10.1111/jen.12158</t>
  </si>
  <si>
    <t>Ricci, M; Tocho, E; Dixon, AFG; Castro, AM</t>
  </si>
  <si>
    <t>Diuraphis noxia: reproductive behaviour in Argentina</t>
  </si>
  <si>
    <t>Diuraphis noxia (Kurdjumov) (Rhynchota Aphididae) is an important aphid pest of wheat and barley crops in many countries. Populations of Russian wheat aphid (RWA) from different origins show different reproductive behaviour, but the situation in Argentina was unknown. The aim of the current research was to determine the reproductive behaviour of RWA in Argentina based on samples from populations at six different localities with contrasting land use, altitude and climate. RWA were collected from cultivated and wild grasses from February to December 2005, and 10-15 colonies of aphids were established by collecting parthenogenetic adult females from each population. These colonies were kept under natural conditions at La Plata (36 degrees 36' South Latitude) from 21 December 2005 to 21 December 2007. In more than half of the colonies, oviparous females and eggs were recorded in both years when temperatures were low and the photoperiod either short or increasing and relatively long. Consequently, oviparous females and eggs were recorded from early autumn (April) until the following spring (October), when day length was 11:33 and 13:44 hours, respectively. In both years the temperature and the altitude at the place of origin were highly correlated with the timing of sexual development. The production of eggs enables RWA to survive periods of adverse conditions and generate variability. Thus, by reproducing sexually, RWA may be able to adapt to new environmental conditions and give rise to new, more aggressive biotypes, which can overcome the current resistant varieties of wheat.</t>
  </si>
  <si>
    <t>Richardson, BA; Chaney, L; Shaw, NL; Still, SM</t>
  </si>
  <si>
    <t>Will phenotypic plasticity affecting flowering phenology keep pace with climate change?</t>
  </si>
  <si>
    <t>Rising temperatures have begun to shift flowering time, but it is unclear whether phenotypic plasticity can accommodate projected temperature change for this century. Evaluating clines in phenological traits and the extent and variation in plasticity can provide key information on assessing risk of maladaptation and developing strategies to mitigate climate change. In this study, flower phenology was examined in 52 populations of big sagebrush (Artemisia tridentata) growing in three common gardens. Flowering date (anthesis) varied 91 days from late July to late November among gardens. Mixed-effects modeling explained 79% of variation in flowering date, of which 46% could be assigned to plasticity and genetic variation in plasticity and 33% to genetics (conditional R-2 = 0.79, marginal R-2 = 0.33). Two environmental variables that explained the genetic variation were photoperiod and the onset of spring, the Julian date of accumulating degree-days &gt;5 degrees C reaching 100. The genetic variation was mapped for contemporary and future climates (decades 2060 and 2090), showing flower date change varies considerably across the landscape. Plasticity was estimated to accommodate, on average, a +/- 13-day change in flowering date. However, the examination of genetic variation in plasticity suggests that the magnitude of plasticity could be affected by variation in the sensitivity to photoperiod and temperature. In a warmer common garden, lower-latitude populations have greater plasticity (+16 days) compared to higher-latitude populations (+10 days). Mapped climatypes of flowering date for contemporary and future climates illustrate the wide breadth of plasticity and large geographic overlap. Our research highlights the importance of integrating information on genetic variation, phenotypic plasticity and climatic niche modeling to evaluate plant responses and elucidate vulnerabilities to climate change.</t>
  </si>
  <si>
    <t>10.1111/gcb.13532</t>
  </si>
  <si>
    <t>Riihimaa, A; Kimura, MT; Lumme, J; Lakovaara, S</t>
  </si>
  <si>
    <t>Geographical variation in the larval diapause of Chymomyza costata (Diptera; Drosophilidae)</t>
  </si>
  <si>
    <t>Induction of the larval diapause in Chymomyza costata is controlled by two mechanisms, temperature-dependent induction and a photoperiodic response. Geographical, clinal variation was observed in both mechanisms. Critical photoperiods increased northwards 1 h 9 min per 5 degrees of latitude. The dine relaxes north of 65 degrees N, however. The critical temperature measured under long-day conditions varied little in areas south of 63 degrees N, but increased from 13 degrees C at that latitude to 17 degrees C at 65 degrees N and to 24 degrees C at 68 degrees N. Selection experiments revealed extensive intrapopulation variation in both diapause characteristics. The mean temperature In the middle of the breeding season for C. costata is above the long-day critical temperature in areas south of 63 degrees N, the same or slightly lower than the critical temperature in areas between 63 degrees N and 66 degrees N and well below the critical temperature in areas north of 67 degrees N. The relative importance of temperature and photoperiod in diapause induction changes from south to north, the photoperiod being the main determinant in the south and temperature assuming the main role in the north. The forms and positions of the two dines can be explained when data on the estimated number of generations per year are combined with data on weather and illumination conditions at each locality.</t>
  </si>
  <si>
    <t>10.1111/j.1601-5223.1996.00151.x</t>
  </si>
  <si>
    <t>Rinaldi, C; Cole, TM</t>
  </si>
  <si>
    <t>Environmental seasonality and incremental growth rates of beaver (Castor canadensis) incisors: implications for palaeobiology</t>
  </si>
  <si>
    <t>PALAEOGEOGRAPHY PALAEOCLIMATOLOGY PALAEOECOLOGY</t>
  </si>
  <si>
    <t>Periradicular bands are incremental structures seen on the external dentin surfaces of rodent incisors. They correspond to circadian developmental rhythms in dentin growth and provide a record of the growth rate of the incisor along its longitudinal axis. In the present study, we investigate the relationship between daily environmental temperatures and longitudinal growth rates of incisors in 40 Recent beavers (Castor canadensis). We also look for trends in growth rates that reflect precipitation or photoperiod. The goal is to explore the potential of using longitudinal growth data as indicators of seasonality in past environments. The sample consists of upper and lower incisors of fall-harvested beavers and upper incisors of winter-harvested beavers with known dates of death. All distances between sequential periradicular bands were measured using a dissecting microscope fitted with an ocular micrometer. All increments for each individual were matched to corresponding dates of formation. Records of daily temperatures, precipitation, and photoperiod corresponding to the locality and period of growth represented by the teeth were obtained from the National Weather Service. Time series for both dental increments and temperature were smoothed using nonparametric regression to partition "primary" (seasonal or long-term) and "secondary" (daily or short-term) signals. Upper and lower incisors differ in their primary signals in that uppers exhibit a marked decline in growth rate during the late summer and early fall, leveling off in the late fall. This trend roughly parallels seasonal decreases in temperature, precipitation, and photoperiod, although the decline in growth rate begins while the weather is still warm (in late summer). In contrast, lower incisors show only a very weak seasonal trend in growth rate. Analysis of residuals from the trend lines reveals only a weak association between daily growth rate and both daily temperature changes and precipitation. The results suggest that longitudinal growth rates in upper incisors may be used to estimate season of death in fossil rodents. (C) 2004 Elsevier B.V. All rights reserved.</t>
  </si>
  <si>
    <t>10.1016/j.palaeo.2004.01.008</t>
  </si>
  <si>
    <t>Rincon, RM; Arechiga, CF; Escobar, FJ; Aguilera-Soto, JI; Lopez-Carlos, MA; Silva, JM; Medina, CA; Meza-Herrera, CA; Valencia, J</t>
  </si>
  <si>
    <t>The male effect stimulus positively influences luteinising hormone secretion in ovariectomised Criollo goats irrespective of a controlled photoperiodic regime</t>
  </si>
  <si>
    <t>JOURNAL OF APPLIED ANIMAL RESEARCH</t>
  </si>
  <si>
    <t>Present study evaluated the presence of a sexually active male buck upon the influence of an estradiol implant in ovariectomised (OVX) goats exposed to a 6-month-long controlled photoperiod in a range of 13.4-10.6 light-hours per day. Mexican-native (Criollo) goats (n = 20) were randomly assigned into 2 groups: (1) goats exposed to a sexually active male buck (n = 10); (2) goats not exposed to a male buck (n = 10). Each experimental group of goats included ovariectomised goats (OVX, n = 5), and ovariectomised and estradiol-implanted goats (OVX + E2, n = 5). Blood samples were taken from OVX and OVX + E2 goats, every four weeks, during 6 h at 15 min intervals (i.e., 24 samples/day). Frequency, amplitude, and concentration of luteinising hormone (LH) were determined. While the OVX + E2 goats depicted an increased LH pulse frequency (2.0 +/- 0.5 vs. 0.7 +/- 0.1), the presence of a sexually active male increased frequency, amplitude and concentration of LH in OVX goats compared to goats not exposed to males (frequency: 3.2 +/- 0.4 vs. 0.7 +/- 0.1 pulses/6 h; amplitude: 1.6 +/- 0.1 vs. 0.8 +/- 0.3 ng/mL; concentration: 5.3 +/- 0.6 vs. 2.0 +/- 0.9 ng/mL) (P&lt;0.001). In conclusion, the presence of a sexually active male increase LH pulse frequency, amplitude and concentration in OVX-goats (Criollo), irrespective of a controlled photoperiodic regime.</t>
  </si>
  <si>
    <t>10.1080/09712119.2011.607719</t>
  </si>
  <si>
    <t>The male effect stimulus positively increased the ovarian and reproductive seasonality in Criollo goats irrespective of a controlled photoperiodic regime</t>
  </si>
  <si>
    <t>Present study evaluated the presence of a sexually active male buck upon the onset of reproductive activity and estrous cycle progression in Criollo goats exposed to a 6-month long controlled photoperiod in a range of 13.4-10.6 light-hours per day. Mexican-native (Criollo) goats (n = 10) were randomly assigned into 2 groups: (1) goats exposed to a male buck (n = 5); (2) goats not exposed to a male buck (n = 5). Blood samples were taken weekly to quantify serum-progesterone levels through radioimmunoanalysis. Male exposure increased luteal activity and estrous cycle progression reflected as a higher number of days in luteal activity (44 +/- 9.05 vs. 32.3 +/- 20.6); a reduced number of days in anestrous (4.0 +/- 4.8 vs. 51.9 +/- 28) and a greater number of luteal phases (15.7 +/- 4.4 vs. 11.3 +/- 8.7) without compromising serum progesterone levels (6.8 +/- 0.8 vs. 7.3 +/- 0.5). In conclusion, presence of a sexually active male induced a greater ovarian activity in Criollo goats, shortening seasonal anestrous irrespective of the controlled photoperiodic regime.</t>
  </si>
  <si>
    <t>10.1080/09712119.2011.607720</t>
  </si>
  <si>
    <t>Rithichai, P; Fujime, Y; Sukprakarn, S; Terabayashi, S; Okuda, N; Date, S</t>
  </si>
  <si>
    <t>Effects of photoperiod on flower bud initiation of some okra (Abelmoschus esculentus) cultivars in spring and autumn</t>
  </si>
  <si>
    <t>Rivas, GBS; Bauzer, LGSD; Filho, ACAM</t>
  </si>
  <si>
    <t>The Environment is Everything That Isn't Me: Molecular Mechanisms and Evolutionary Dynamics of Insect Clocks in Variable Surroundings</t>
  </si>
  <si>
    <t>FRONTIERS IN PHYSIOLOGY</t>
  </si>
  <si>
    <t>Circadian rhythms are oscillations in behavior, metabolism and physiology that have a period close to 24 h. These rhythms are controlled by an internal pacemaker that evolved under strong selective pressures imposed by environmental cyclical changes, mainly of light and temperature. The molecular nature of the circadian pacemaker was extensively studied in a number of organisms under controlled laboratory conditions. But although these studies were fundamental to our understanding of the circadian clock, most of the environmental conditions used resembled rather crudely the relatively constant situation at lower latitudes. At higher latitudes light-dark and temperature cycles vary considerably across different seasons, with summers having long and hot days and winters short and cold ones. Considering these differences and other external cues, such as moonlight, recent studies in more natural and semi natural situations revealed unexpected features at both molecular and behavioral levels, highlighting the dramatic influence of multiple environmental variables in the molecular clockwork. This emphasizes the importance of studying the circadian clock in the wild, where seasonal environmental changes fine-tune the underlying circadian mechanism, affecting population dynamics and impacting the geographical variation in clock genes. Indeed, latitudinal clines in clock gene frequencies suggest that natural selection and demography shape the circadian clock over wide geographical ranges. In this review we will discuss the recent advances in understanding the molecular underpinnings of the circadian clock, how it resonates with the surrounding variables (both in the laboratory and in semi-natural conditions) and its impact on population dynamics and evolution. In addition, we will elaborate on how next generation sequencing technologies will complement classical reductionist approaches by identifying causal variants in natural populations that will link genetic variation to circadian phenotypes, illuminating how the circadian clock functions in the real world.</t>
  </si>
  <si>
    <t>10.3389/fphys.2015.00400</t>
  </si>
  <si>
    <t>Rivera, G; Borchert, R</t>
  </si>
  <si>
    <t>Induction of flowering in tropical trees by a 30-min reduction in photoperiod: evidence from field observations and herbarium specimens</t>
  </si>
  <si>
    <t>During the late rainy season in October 1997 we observed, over a range of &gt; 100 km, the highly synchronous emergence of flower buds in several deciduous tree species of the semi-deciduous tropical forest in Guanacaste, Costa Rica. Synchronous flowering soon after the rapid decline in day length around the September equinox and in the absence of any notable climatic cues suggested flower induction by declining photoperiod. By combining field observations and the analysis of flowering herbarium collections, we established highly synchronous flowering periods with low interannual and latitudinal variation predicted for photoperiodic flower induction for more than 25 tree species and a few herbs. We describe morphogenetic changes at the shoot apex of three species during flower induction and the suppression and induction of flowering in several herbaceous species by experimental daylight extension. The combined observations provide strong, mainly indirect evidence for photoperiodic induction of flowering in many tropical tree species. At low latitudes with annual variation in day length of 1 hour, flower induction must be caused by a decline in photoperiod of 30 min or less. This is the first report of photoperiodic control of flowering in trees.</t>
  </si>
  <si>
    <t>10.1093/treephys/21.4.201</t>
  </si>
  <si>
    <t>Rivera, G; Elliott, S; Caldas, LS; Nicolossi, G; Coradin, VTR; Borchert, R</t>
  </si>
  <si>
    <t>Increasing day-length induces spring flushing of tropical dry forest trees in the absence of rain</t>
  </si>
  <si>
    <t>In many conspecific trees of &gt;50 species highly synchronous bud break with low inter-annual variation was observed during the late dry season, around the spring equinox, in semideciduous tropical forests of Argentina, Costa Rica, Java and Thailand and in tropical savannas of Central Brazil. Bud break was 6 months out of phase between the northern and southern hemispheres and started about I month earlier in the subtropics than at lower latitudes. These observations indicate that "spring flushing", i.e., synchronous bud break around the spring equinox and weeks before the first rains of the wet season, is induced by an increase in photoperiod of 30 min or less. Spring flushing is common in semideciduous forests characterized by a 4-6 month dry season and annual rainfall of 800-1,500 mm, but rare in neo-tropical forests with a shorter dry season or lower annual precipitation. Establishment of new foliage shortly before the wet growing season is likely to optimize photosynthetic gain in tropical forests with a relatively short growing season.</t>
  </si>
  <si>
    <t>10.1007/s00468-002-0185-3</t>
  </si>
  <si>
    <t>Rizza, F; Karsai, I; Morcia, C; Badeck, FW; Terzi, V; Pagani, D; Kiss, T; Stanca, AM</t>
  </si>
  <si>
    <t>Association between the allele compositions of major plant developmental genes and frost tolerance in barley (Hordeum vulgare L.) germplasm of different origin</t>
  </si>
  <si>
    <t>MOLECULAR BREEDING</t>
  </si>
  <si>
    <t>Changing climatic conditions with warming winters and shifts in the frequencies of drought, intense rainfall and cold spells together with associated changes in the geographical distribution of arable crops increase the challenges for selecting new varieties. In this context, we aim to contribute to a better understanding of the determinants of barley (Hordeum vulgare) frost tolerance (FRT) and consequent improvements tomarker-assisted selection (MAS). Freezing injury in a diversity panel of 121 barley genotypes with different growth habits and origins was assessed using phenotyping based on chlorophyll fluorescence (F-v/F-m) measurements to screen genetic diversity in plants at an early growth stage. The haplotypes of vernalisation and photoperiod genes were determined with PCR, and correlation analyses were done using data from 12 laboratory and field-laboratory FRT tests. Previous results of allelic combinations of VRN-H1/VRN-H2 for FRTwere confirmed with these experiments using a larger set of genotypes. The predictive power of polymorphisms in VRN-H1 intron 1 region for FRT was significantly higher than that of the VRN-H1 promoter polymorphism. The vrn-H1/vrn-H2 facultative genotypes had similar or higher FRT than vrn-H1/Vrn-H2 winter genotypes under suboptimal hardening conditions. Genes regulating long-day and short-day photoperiodic responses were significantly correlated with FRT. The most parsimonious model for prediction of FRT was based on polymorphisms in the VRN-H1 intron 1 region, VRN-H2 and PPD-H2 and explained 69% of the variation in FRT.</t>
  </si>
  <si>
    <t>10.1007/s11032-016-0571-y</t>
  </si>
  <si>
    <t>Roberts, EH; Qi, A; Ellis, RH; Summerfield, RJ; Lawn, RJ; Shanmugasundaram, S</t>
  </si>
  <si>
    <t>Use of field observations to characterise genotypic flowering responses to photoperiod and temperature: A soyabean exemplar</t>
  </si>
  <si>
    <t>Thirty-nine accessions of soyabean [Glycine max (L.) Merrill] and 1 of wild annual soyabean (Glycine soja L.) were sown at two sites in Taiwan in 1989 and 1990 and on six occasions during 1990 at one site in Queensland, Australia, On two of the occasions in Australia additional treatments extended natural daylengths by 0.5 h and 2 h. The number of days from sowing for the first flower to appear on 50% of the plants in each treatment was recorded (f), and from these values the rate of progress towards flowering (1/f) was related to temperature and photoperiod. In photoperiod-insensitive accessions it was confirmed that the rate is linearly related to temperature at least up to about 29 degrees C, In photoperiod-sensitive genotypes this is also the case in shorter daylengths but when the critical photoperiod (P-c) is exceeded flowering is delayed, This delay increases with photoperiod until a ceiling photoperiod (P-ce) is reached. Between P-c and P-ce, 1/f is linearly related to both temperature (positive) and photoperiod (negative), but in photoperiods longer than P-ce there is no further response to either factor, The resulting triple-intersecting-plane response surface can be defined by six genetically-determined coefficients, the values of which are environment-independent but predict time to flower in any environment, and thus quantify the genotype x environment interaction, By this means the field data were used to characterise the photothermal responses of all 40 accessions, The outcome of this characterisation in conjunction with an analysis of the world-wide range of photothermal environments in which soyabean crops are grown lead to the following conclusions: (1) photoperiod-insensitivity is essential in soyabean crops in temperate latitudes, but such genotypes flower too rapidly for satisfactory yields in the tropics; (2) photoperiod-sensitivity appears to be essential to delay flowering sufficiently to allow adequate biomass accumulation in the warm climates of the tropics; (3) contrary to a widely held view, some degree of photoperiod-sensitivity is also needed in the tropics if crop-duration homeostasis is required where there is variation in sowing dates (this is achieved through a photoperiod-controlled delay in flowering which counteracts the seasonal increase in temperature that is correlated with increase in daylength); and (4) a greater degree of photoperiod-sensitivity is necessary to provide maturity-date homeostasis for variable sowing dates - a valuable attribute in regions of uncertain rainfall, Since the triple-intersecting-plane response model used here also applies to other species, the use of field data to characterise the photothermal responses of other crops is discussed briefly.</t>
  </si>
  <si>
    <t>10.1007/BF00417943</t>
  </si>
  <si>
    <t>Roberts, NM; Crimmins, SM; Hamilton, DA; Gallagher, E</t>
  </si>
  <si>
    <t>Implantation and Parturition Dates of North American River Otters, Lontra canadensis, in Southern Missouri</t>
  </si>
  <si>
    <t>Despite numerous studies of reproductive dynamics of the North American River Otter (Lontra canadensis), relatively little information exists on the implantation or parturition dates of North American River Otters in the wild. We collected carcasses of North American River Otters that had been legally harvested in southern Missouri, USA, between 1997 and 1999 as part of a larger population dynamics study. Embryos (n = 28) were removed from a subset of North American River Otters (n = 9) during necropsy. Using harvest dates and crown rump length measurements of embryos, we estimated implantation dates, which ranged from 7 December to 12 January, and parturition dates, which ranged from 8 February to 15 March (assuming an implantation time of 63 days). Our results are similar to other studies that have reported parturition dates ranging from mid-January to early May in more extreme latitudes. Our results suggest that variation in implantation and parturition dates among populations are likely related to factors affected by latitude such as photoperiod and winter weather severity.</t>
  </si>
  <si>
    <t>10.22621/cfn.v126i1.1291</t>
  </si>
  <si>
    <t>ROBINSON, JJ; WIGZELL, S; AITKEN, RP; WALLACE, JM; IRELAND, S; ROBERTSON, IS</t>
  </si>
  <si>
    <t>THE MODIFYING EFFECTS OF MELATONIN, RAM EXPOSURE AND PLANE OF NUTRITION ON THE ONSET OF OVARIAN ACTIVITY, OVULATION RATE AND THE ENDOCRINE STATUS OF EWES</t>
  </si>
  <si>
    <t>In four experiments, ewes were kept in natural daylength conditions at 57-degrees-N and given daily at 15:00 h an oral dose of 3 mg of melatonin. Irrespective of feeding level, this method of administering melatonin sustained plasma concentrations of the hormone at night-time values from 1 h after dosing to the onset of natural darkness (7 h or less), but by the following morning concentrations were the same as those for control ewes. For Experiment 1, which started on 6 July and involved 24 Border Leicester x Scottish Blackface ewes, the mean intervals and (ranges) in days to the onset of ovarian activity (plasma progesterone above 1 ng ml-1) were 50 (40-61) and 70 (35-96) for melatonin-treated and control ewes kept in isolation from the male. Corresponding values for those exposed once daily to a vasectomized ram were 29 (5-44) and 34 (21-61). In Experiment 2, the intervals from the start of treatment on 6 June were 67 (57-75) days for ten Scottish Blackface ewes receiving melatonin compared with 107 (75-141 ) for nine of ten controls that showed ovarian activity before the experiment ended on 29 October. For a further ten ewes exposed continuously to an oestrous ewe and vasectomized ram, the interval was 72 (36-124) days. Experiment 3 started on 10 June and involved 32 Scottish Blackface ewes which were exposed once daily to a vasectomized ram and received two levels of feeding (5.8 or 11.6 MJ of metabolizable energy daily), either with or without melatonin in a 2 x 2 factorial design. Here, the intervals to behavioural oestrus were 79 (70-91) days and 92 (71-111) days for treated and control ewes, respectively, given the low feeding level and 74 (57-86) days and 85 (70-102) days for those given the high feeding level. Melatonin increased the ovulation rate and litter size, with the increases being greater for the low- than high-plane ewes. In Experiment 4, the mean interval from the start of melatonin treatment on 7 July to the onset of ovarian activity for low-plane Scottish Blackface ewes was 61 +/- 12.5 days versus 78 +/- 11.4 days for controls (n = 10 per group). The ovulation rate, at first behavioural oestrus was not affected by melatonin, but at the subsequent three oestrous cycles was always higher for those receiving melatonin. Melatonin decreased circulating prolactin concentrations and obliterated their circadian rhythm (Experiment 1). Luteinizing hormone concentrations in plasma samples taken at frequent intervals for up to 24 h at 1, 3, 6 and 9 weeks after the start of melatonin treatment (Experiments 1 and 3), favoured the hypothesis that it initiates ovarian activity in ewes via a sudden increase in the activity of the hypothalamic gonadotrophin-releasing hormone pulse generator just prior to oestrus, rather than by a gradual and progressive increase throughout the treatment period.</t>
  </si>
  <si>
    <t>10.1016/0378-4320(91)90067-A</t>
  </si>
  <si>
    <t>Roche, R; Jeuffroy, MH; Ney, B</t>
  </si>
  <si>
    <t>Comparison of different models predicting the date of beginning of flowering in pea (Pisum sativum L.)</t>
  </si>
  <si>
    <t>In pea, the time of flowering is mainly related to the photoperiod (P) and mean temperature (T-m) during the vegetative period. In field conditions, both variables depend mainly on the latitude (LAT) and the date of sowing (RDS). On the basis of these four variables, several empirical models simulating the time to flowering either in days or in degree-days were calibrated (the parameters determined) and compared for pea (cv. Solara). Data were from trials in various locations throughout France over 8 years and with several sowing dates (from mid-November till mid-April). Surprisingly, the model with the more explicative variables (P and T-m) did not give the most reliable results in held conditions as assessed with a validation sample of situations including many years and locations. The best fit and MSEP (mean square error of prediction) were obtained by combining P, RDS and LAT in the model. Models can be constructed to use days or degree-days: models in days are very useful for crop management, whereas models in degree-days are well-adapted for crop modelling. The case of autumn sowings was analysed separately: models were recalibrated to give a good account of the whole range of sowing dates. (C) 1999 Elsevier Science B.V. All rights reserved.</t>
  </si>
  <si>
    <t>10.1016/S0304-3800(99)00036-8</t>
  </si>
  <si>
    <t>Rodl, T; Goymann, W; Schwabl, I; Gwinner, E</t>
  </si>
  <si>
    <t>Excremental androgen metabolite concentrations and gonad sizes in temperate zone vs. tropical Stonechats (Saxicola torquata ssp.)</t>
  </si>
  <si>
    <t>Many songbirds in the temperate zones have comparatively short breeding seasons and are migratory. This often implies high breeding synchrony and competition for food, space, and mates. Tropical birds, in contrast, tend to be resident and react more flexibly to a more variable onset of environmental conditions conducive for breeding. Therefore, it can be expected that androgen metabolite concentrations in breeding males vary among birds from different latitudes. Studies on tropical birds, however, have revealed inconsistent results suggesting that additional factors not directly related to latitude, modify hormone levels. Furthermore, there is a potential for a phylogenetic bias when comparing birds of different taxonomic groups. In the present study, we compared androgen metabolite concentrations among closely related taxa of hand-raised male stonechats originating from tropical and temperate-zone populations in Kenya (0degrees latitude), Kazakhstan (52degreesN), and Ireland (52degreesN), which differ partly in latitude of their provenance but also in the length of their breeding season (birds from Kazakhstan vs. Ireland). Hand-raised birds were housed in their natural photoperiod under otherwise identical environmental conditions. Androgen levels were determined from excrements to reduce disturbance. All three groups demonstrated a seasonal cycle of androgen metabolite concentrations concomitant with testis growth. Peak androgen metabolite concentrations were significantly lower in Kenyan stonechats compared to Kazakh stonechats. Irish birds had intermediate concentrations. Differences between Kazakh and Kenyan stonechats correlate with latitude, but data from the Irish population suggest the involvement of factors not directly related to latitude. (C) 2004 Elsevier Inc. All rights reserved.</t>
  </si>
  <si>
    <t>10.1016/j.ygcen.2004.08.001</t>
  </si>
  <si>
    <t>Romano, A; De Giorgio, B; Parolini, M; Favero, C; Possenti, CD; Iodice, S; Caprioli, M; Rubolini, D; Ambrosini, R; Gianfranceschi, L; Saino, N; Bollati, V</t>
  </si>
  <si>
    <t>Methylation of the circadian Clock gene in the offspring of a free-living passerine bird increases with maternal and individual exposure to PM10</t>
  </si>
  <si>
    <t>ENVIRONMENTAL POLLUTION</t>
  </si>
  <si>
    <t>The consequences of exposure to particulate matter (PM) have been thoroughly investigated in humans and other model species, but there is a dearth of studies of the effects of PM on physiology and life history traits of non-human organisms living in natural or semi-natural environments. Besides toxicological relevance, PM has been recently suggested to exert epigenetic effects by altering DNA methylation patterns. Here, we investigated for the first time the association between the exposure to free-air PM10 and DNA methylation at two loci ('poly-Q exon' and '5'-UTR') of the Clock gene in blood cells of the nestlings of a synanthropic passerine bird, the barn swallow (Hirundo rustica). The Clock gene is a phylogenetically highly conserved gene playing a major role in governing circadian rhythms and circannual life cycles of animals, implying that change in its level of methylation can impact on important fitness traits. We found that methylation at both loci significantly increased with PM10 levels recorded few days before blood sampling, and also with PM10 exposure experienced by the mother during or shortly before egg laying. This study is the first where methylation at a functionally important gene has been shown to vary according to the concentration of anthropogenic pollutants in any animal species in the wild. Since early-life environmental conditions produce epigenetic effects that can transgenerationally be transmitted, DNA methylation of genes controlling photoperiodic response can have far reaching consequences for the ecology and the evolution of wild animal populations. (C) 2016 Elsevier Ltd. All rights reserved.</t>
  </si>
  <si>
    <t>10.1016/j.envpol.2016.08.060</t>
  </si>
  <si>
    <t>Romano, A; Possenti, CD; Caprioli, M; Gatti, E; Gianfranceschi, L; Rubolini, D; Saino, N; Parolini, M</t>
  </si>
  <si>
    <t>Circadian genes polymorphism and breeding phenology in a resident bird, the yellow-legged gull</t>
  </si>
  <si>
    <t>In species living in seasonally variable environments, the ability to synchronize the timing of breeding with the peak of critical resources is under positive selection within populations. The temporal scheduling of animal annual cycle is controlled by endogenous rhythms, which are set by circadian clock' genes. Many studies have supported the hypothesis that length polymorphism in some phenological genes' is associated with differences in the photoperiodic responses among individuals and populations. However, evidence is inconsistent across species, genes and phenological traits. Among birds, there is a dearth of knowledge concerning the gene-phenotype association in non-migratory species. To contribute filling this gap, here we analyzed clutch initiation date of females of a species resident at temperate latitudes, the yellow-legged gull (Larus michahellis), in relation to the length polymorphism at four loci previously associated with breeding and migration phenology in other species: Adcyap1 and Npas2 genes, as well as two regions of the Clock gene. Although polymorphism was observed at three loci, allele size of the candidate genes seems not to predict the timing of breeding in females. In addition, similar genotype frequencies of all the analyzed genes were observed in early compared to late breeding females. Our results therefore suggest that the associations between photoperiodic candidate genes and breeding phenotype are not general across species and might represent adaptations of individual populations to the local environment.</t>
  </si>
  <si>
    <t>10.1111/jzo.12501</t>
  </si>
  <si>
    <t>ROSEN, LN; LIVINGSTONE, IR; ROSENTHAL, NE</t>
  </si>
  <si>
    <t>MULTIPLE-SCLEROSIS AND LATITUDE - A NEW PERSPECTIVE ON AN OLD ASSOCIATION</t>
  </si>
  <si>
    <t>For 68 years latitude has been identified as an important risk factor in the occurrence of multiple sclerosis (MS), but no satisfactory explanation has been offered for this relationship. Epidemiological studies of MS, however, have failed to take into account the degree of change in the amount of ambient light over the course of the year, a variable which is closely related to photoperiod and latitude. Seasonal affective disorder (SAD), another illness for which latitude is a risk factor, appears to be related to the decrease in ambient light during the winter months, and offers some relevant insights into the geographical distribution of risk for developing MS. Researchers have found a relationship between degree of reported seasonal difficulties in a population sample and altered immunological function. Furthermore, the effects of bright light on mood have been shown to be regulated through the eye. We hypothesize that the risk of developing MS is related to impairment of the immune system caused by light deprivation prior to adulthood.</t>
  </si>
  <si>
    <t>10.1016/0306-9877(91)90014-P</t>
  </si>
  <si>
    <t>Rosenwasser, AM; Fixaris, MC; McCulley, WD</t>
  </si>
  <si>
    <t>Photoperiodic modulation of voluntary ethanol intake in C57BL/6 mice</t>
  </si>
  <si>
    <t>Seasonal and geographic variations in light exposure influence human mood and behavior, including alcohol consumption. Similarly, manipulation of the environmental lighting regimen modulates voluntary ethanol intake in experimental animals. Nevertheless, previous studies in rats and hamsters have been somewhat inconsistent, and little is known concerning such effects in mice. In the present study, we maintained male C57Bl/6 mice in running-wheel cages under either short- or long-photoperiod light dark cycles (LD 6:18 vs. LD 18:6); subsequently, the same animals were maintained under short or long "skeleton photoperiods", consisting of two daily 15-min light pulses signaling dusk and dawn (SP 6:18 vs. SP 18:6). Running wheels were locked mechanically for half the animals under each photoperiod. Analysis of running wheel patterns showed that mice displayed stable circadian adaptation to both standard LD cycles and skeleton photoperiods. Mice consumed more ethanol and less water, and thus showed higher ethanol preference, under LD 6:18 and SP 6:18 relative to the corresponding long-photoperiod regimens. While running-wheel access increased water intake, ethanol intake was unaffected by this manipulation. These effects are consistent with previous studies showing that short photoperiods or constant darkness increases ethanol intake in rodents. Further, the similarity of the effects of complete and skeleton photoperiods suggests that these effects are mediated by photoperiod-induced alterations in the circadian entrainment pattern, rather than by light exposure per se. (C) 2015 Elsevier Inc. All rights reserved.</t>
  </si>
  <si>
    <t>10.1016/j.physbeh.2015.05.011</t>
  </si>
  <si>
    <t>ROSNES, K; JUNTTILA, O; ERNSTSEN, A; SANDLI, N</t>
  </si>
  <si>
    <t>DEVELOPMENT OF COLD TOLERANCE IN WHITE CLOVER (TRIFOLIUM-REPENS L) IN RELATION TO CARBOHYDRATE AND FREE AMINO-ACID CONTENT</t>
  </si>
  <si>
    <t>Development of cold tolerance in white clover (Trifolium repens L.) genotypes originating from various parts of Norway and grown outdoors at Tromso, latitude 69-degrees-39'N, has been studied. Stolon samples for an artificial freezing test and for chemical analysis were collected three times during the autumn. Generally, the most northern genotypes were more cold tolerant than the southern ones. Cold tolerance increased significantly from September to November in all genotypes. Content of dry matter, soluble carbohydrates, sucrose and proline in stolons increased during the hardening process. These changes were similar in both northern and southern genotypes of white clover.</t>
  </si>
  <si>
    <t>Rossi, S</t>
  </si>
  <si>
    <t>Local adaptations and climate change: converging sensitivity of bud break in black spruce provenances</t>
  </si>
  <si>
    <t>Species with transcontinental distribution or spread over wide geographical regions develop populations with growth traits genetically adapted to the local climate. The aim of this study was to investigate the ecotypic sensitivity of bud break, a strong adaptive trait, to a changing environment. Six phenological phases of bud break were monitored daily on black spruce [Picea mariana (Mill.) BSP] seedlings submitted to different temperatures (12, 16 and 20 A degrees C) and photoperiods (14, 18 and 22 h). Six provenances were tested in growth chambers, produced from seeds collected along the whole latitudinal range of the closed boreal forest in Quebec, Canada. Bud break lasted 13.3 days on average and occurred earlier in seedlings from colder sites. The annual temperature of the sites suitably tracked the clinal variation among ecotypes, providing a clear biological explanation for the environmental signal driving the adaptive divergence of populations to the local climate. Increasing temperature induced an earlier bud break according to a non-linear pattern with greater advancements observed between 12 and 16 A degrees C. Photoperiod was significant, but sensitivity analysis indicated that its effect on bud break was marginal with respect to temperature. No interaction of provenance x treatment was observed, demonstrating an ecotypic convergence of the responses to both factors. Changes in the growing conditions could substantially modify the synchronization between bud phenology and climate, thus exposing the developing meristems of black spruce to frost damage. However, similar advancements of bud break could be expected in the different ecotypes subjected to warmer temperatures or longer day lengths.</t>
  </si>
  <si>
    <t>10.1007/s00484-014-0900-y</t>
  </si>
  <si>
    <t>Rossi, V; Menozzi, P</t>
  </si>
  <si>
    <t>Effects of mother presence and photoperiod on egg production and hatching of two asexual lineages of Eucypris virens (Crustacea: Ostracoda)</t>
  </si>
  <si>
    <t>FUNDAMENTAL AND APPLIED LIMNOLOGY</t>
  </si>
  <si>
    <t>Parental care is a source of maternal effects and the lack of genetic variation expected among clonal organisms makes them ideal material for investigating environmental mother effects. Using laboratory experiments at two photoperiods, 16: 8 and 6: 18 L: D, we evaluated the effect of mother's age and mother presence/absence, on the production of resting eggs and on egg development time in two different clonal lineages of Eucypris virens from vernal pools from different latitudes (from Ventina, Italy and from Bramhope, UK). Mother presence/absence had a clear effect on egg hatching time, although, as expected, hatching was strongly influenced by photoperiod. Extended daylight, a reliable cue of incoming drought, induces dormancy. The effect was stronger in the Southern clone (only resting eggs were produced and the effect of mother presence on hatching could not be tested). The Northern clone laid both resting and non resting eggs and mother presence produced a small but significant delay in hatching. In short daylight, a reliable cue of incoming favourite environmental conditions, both clones produced both resting eggs and non-resting eggs. Mother presence/absence had a strong, opposite effect in the two clones: hatching was delayed by her presence in the Southern and by her absence in the Northern. We found no effect of mother age on proportion of resting eggs and on egg development time. We discuss our results in terms of environmental predictability and suggest the contrasting effect of mother presence in shorter daylight as a possible mechanism for the expression of a risk spreading strategy.</t>
  </si>
  <si>
    <t>10.1127/1863-9135/2012/0264</t>
  </si>
  <si>
    <t>Roulin, AC; Bourgeois, Y; Stiefel, U; Walser, JC; Ebert, D</t>
  </si>
  <si>
    <t>A Photoreceptor Contributes to the Natural Variation of Diapause Induction in Daphnia magna</t>
  </si>
  <si>
    <t>Diapause is an adaptation that allows organisms to survive harsh environmental conditions. In species occurring over broad habitat ranges, both the timing and the intensity of diapause induction can vary across populations, revealing patterns of local adaptation. Understanding the genetic architecture of this fitness-related trait would help clarify how populations adapt to their local environments. In the cyclical parthenogenetic crustacean Daphnia magna, diapause induction is a phenotypic plastic life history trait linked to sexual reproduction, as asexual females have the ability to switch to sexual reproduction and produce resting stages, their sole strategy for surviving habitat deterioration. We have previously shown that the induction of resting stage production correlates with changes in photoperiod that indicate the imminence of habitat deterioration and have identified a Quantitative Trait Locus (QTL) responsible for some of the variation in the induction of resting stages. Here, new data allows us to anchor the QTL to a large scaffold and then, using a combination of a new mapping panel, targeted association mapping and selection analysis in natural populations, to identify candidate genes within the QTL. Our results show that variation in a rhodopsin photoreceptor gene plays a significant role in the variation observed in resting stage induction. This finding provides a mechanistic explanation for the link between diapause and day-length perception that has been suggested in diverse arthropod taxa.</t>
  </si>
  <si>
    <t>10.1093/molbev/msw200</t>
  </si>
  <si>
    <t>Royer, DL; Osborne, CP; Beerling, DJ</t>
  </si>
  <si>
    <t>Carbon loss by deciduous trees in a CO2-rich ancient polar environment</t>
  </si>
  <si>
    <t>Fossils demonstrate that deciduous forests covered the polar regions for much of the past 250 million years(1) when the climate was warm and atmospheric CO2 high(2). But the evolutionary significance of their deciduous character has remained a matter of conjecture for almost a century(3). The leading hypothesis(1,4-7) argues that it was an adaptation to photoperiod, allowing the avoidance of carbon losses by respiration from a canopy of leaves unable to photosynthesize in the darkness of warm polar winters(8-11). Here we test this proposal with experiments using 'living fossil' tree species grown in a simulated polar climate with and without CO2 enrichment. We show that the quantity of carbon lost annually by shedding a deciduous canopy is significantly greater than that lost by evergreen trees through wintertime respiration and leaf litter production, irrespective of growth CO2 concentration. Scaling up our experimental observations indicates that the greater expense of being deciduous persists in mature forests, even up to latitudes of 83 degreesN, where the duration of the polar winter exceeds five months. We therefore reject the carbon-loss hypothesis as an explanation for the deciduous nature of polar forests.</t>
  </si>
  <si>
    <t>10.1038/nature01737</t>
  </si>
  <si>
    <t>Royo, C; Dreisigacker, S; Alfaro, C; Ammar, K; Villegas, D</t>
  </si>
  <si>
    <t>Effect of Ppd-1 genes on durum wheat flowering time and grain filling duration in a wide range of latitudes</t>
  </si>
  <si>
    <t>Understanding the effect of genetic factors controlling flowering time is essential to fine-tune crop development to each target environment and to maximize yield. A set of 35 durum wheat genotypes of spring growth-habit involving different allelic combinations at Ppd-A1 and Ppd-B1 genes was grown for 2 years at four sites at latitudes ranging from 19 degrees N to 41 degrees N. The emergence-flowering period was reduced from north to south. The frequency in the collection of the insensitive allele GS-105 at Ppd-A1 was greater (34%) than that of allele GS-100 (20%). Genotypes that flowered earlier due to the presence of alleles causing photoperiod insensitivity extended their grain-filling period, but less than the shortening in flowering time. The effect of the allele conferring photoperiod sensitivity at Ppd-A1 was stronger than that at Ppd-B1 (Ppd-A1b &gt; Ppd-B1b). The effect of photoperiod insensitivity alleles was classified as GS-100 &gt; GS-105 &gt; Ppd-B1a. The phenotypic expression of alleles conferring photoperiod insensitivity at Ppd-A1 increased at sites with average day length from emergence to flowering lower than 12 h. An interaction effect was found between Ppd-A1 and Ppd-B1. Differences between allelic combinations in flowering time accounted for c. 66% of the variability induced by the genotype effect, with the remaining 34% being explained by genes controlling earliness per se. The shortest flowering time across sites corresponded to the allelic combination GS-100/Ppd-B1a, which reduced flowering time by 11 days irrespective of the Ppd-A1b/Ppd-B1b combination. The current study marks a further step towards elucidation of the phenotypic expression of genes regulating photoperiod sensitivity and their interaction with the environment.</t>
  </si>
  <si>
    <t>10.1017/S0021859615000507</t>
  </si>
  <si>
    <t>Ruchin, AB</t>
  </si>
  <si>
    <t>Effect of photoperiod on growth, physiologica and Hematological indices of juvenile Siberian sturgeon Acipenser baerii</t>
  </si>
  <si>
    <t>BIOLOGY BULLETIN</t>
  </si>
  <si>
    <t>The effect of photoperiod on the growth of juvenile Siberian sturgeon Acipenser baerii has been studied in aquarium experiments. The maximum growth rate of juvenile Siberian sturgeon was observed under 12, 46, and 24 h photoperiods. This was accompanied by high respiratory rate and total food consumption and Z conversion. Rearing in the dark significantly decreased these indices. The hematological indices were within C, Z zn the normal range under optimal photoperiodic conditions. Pronounced neutrophilia and leukopenia were observed in the absence of light.</t>
  </si>
  <si>
    <t>10.1134/S1062359007060088</t>
  </si>
  <si>
    <t>Ruhayel, Y; Malm, G; Haugen, TB; Henrichsen, T; Bjorsvik, C; Grotmol, T; Saether, T; Malm, J; Figenschau, Y; Rylander, L; Levine, RJ; Giwercman, A</t>
  </si>
  <si>
    <t>Seasonal variation in serum concentrations of reproductive hormones and urinary excretion of 6-sulfatoxymelatonin in men living north and south of the Arctic Circle: a longitudinal study</t>
  </si>
  <si>
    <t>Objective Seasonal variation in photoperiod or temperature may influence human reproductive biology. The present study evaluated whether seasonal changes occurred in the levels of reproductive hormones and the major melatonin metabolite, 6-sulfatoxymelatonin (aMT6s), in populations exposed to extreme variation in photoperiod and temperature. Design Two separate cohorts of Norwegian men were recruited from the general population in either of two locations: Tromso (69.5 degrees N, n = 92) or Oslo (60 degrees N, n = 112), located north and south of the Arctic Circle (66.5 degrees N), respectively. Measurements Four blood and 12-h overnight urine samples were obtained on separate occasions over a 12-month period, including during the photoperiod maximum and minimum. Serum concentrations of FSH, LH, testosterone (T), oestradiol (E-2), SHBG and the urinary excretion of aMT6s were assessed. Results Statistical analysis using generalized estimating equations indicated that LH levels were lowest during early winter in both locations (both P = 0.01). In Tromso, free T and E-2 concentrations peaked during early winter (P = 0.02 and 0.003, respectively). In Oslo, free T levels were lowest during early winter (P = 0.06) whereas E-2 levels were lowest during late summer (P &lt; 0.001). Urinary aMT6s concentrations were lowest during early summer in Tromso and Oslo. Concentrations peaked during early winter in Tromso (P &lt; 0.001) and during late winter in Oslo (P &lt; 0.001). Conclusion LH levels exhibited similar changes in both locations, whereas the patterns of changes of the sex steroid concentrations differed, possibly indicating different underlying mechanisms. Excretion of aMT6s was lowest during early summer in both locations, indicating that the long natural photoperiod was sufficient to cause suppression of melatonin secretion. Whether these changes have any biological significance remains uncertain.</t>
  </si>
  <si>
    <t>10.1111/j.1365-2265.2007.02843.x</t>
  </si>
  <si>
    <t>Runkle, ES; Heins, RD; Cameron, AC; Carlson, WH</t>
  </si>
  <si>
    <t>Cold treatment modifies the photoperiodic flowering response of Lobelia x speciosa</t>
  </si>
  <si>
    <t>Lobelia x speciosa Sweet 'Compliment Scarlet' was grown under a range of photoperiods and low temperature treatments to determine their effects on flowering. In the first experiment, plants were held at 5 degrees C for 0 or 15 weeks, then grown at 20 degrees C under the following photoperiods: 10, 12, 14, 16, or 24 h of continual light or 9 h with a 4 h night interruption (NI). Non-cooled 'Compliment Scarlet' flowered as a qualitative long-day plant (LDP) with a minimum flowering photoperiod of 14 h. Following cold, flowering was quantitative with respect to photoperiod, until approximate to 14.2 h, when the calculated rate of progress toward flowering reached a plateau. In cooled plants, node number below the inflorescence decreased from 27 to 16 as the photoperiod increased from 10 to 24 h. Cooled plants developed 61-149% more flowers and were 217% taller than non-cooled ones under the same photoperiod. To determine the cold duration required for flowering under short days (SD), plants were held at 0, 3, 6, 9, 12, or 15 weeks at 5 degrees C then grown at 20 degrees C under SD (9 h photoperiod) or long days (9 h photoperiod with a 4 h NI). Under SD, few plants flowered after less than or equal to 6 weeks of cold. As cold treatment increased from 9 to 15 weeks, flowering percentage increased, time to flower decreased from 93 to 64 days, and node count decreased from 24 to 13. Cold treatment did not affect flowering percentage or time under NI, but plants always had more flowers and were taller than reproductive ones under 9 h day lengths. Thus,'Compliment Scarlet', is a qualitative LDP, but an extended cold treatment can partially substitute for the long day (LD) photoperiodic requirement. (C) 1999 Elsevier Science B.V. All rights reserved.</t>
  </si>
  <si>
    <t>10.1016/S0304-4238(98)00249-0</t>
  </si>
  <si>
    <t>Rweyongeza, DM; Barnhardt, LK; Dhir, NK; Hansen, C</t>
  </si>
  <si>
    <t>Population Differentiation and Climatic Adaptation for Growth Potential of White Spruce (Picea glauca) in Alberta, Canada</t>
  </si>
  <si>
    <t>Genetic differentiation among white spruce populations in Alberta, Canada, was studied using time series data of height and diameter and a climatic index developed by principal component analysis. The objectives were to discern patterns of variation for growth potential and predicted optimum climate; compare optimum climate between populations, between height and diameter at the same age and between height or diameter at different ages; and to see if optimum climate differed from the climate inhabited by populations. Using cluster analysis we found that: (1) populations from mid-latitudes (54 degrees - 57 degrees N) and mid-elevations (600 - 800 m) were grouped together and exhibited high growth potential; populations from north of 57 degrees N were grouped with those from elevations higher than 900m in the Rocky Mountains and exhibited low growth potential; and (2) With minor exceptions, populations from similar climates or geography were grouped together in terms of predicted optimum climate. (3) Analysis of variance showed that optimum climate differed significantly (P &lt; 0.05) among populations; among heights at different ages; among diameters at different ages and between height and diameter at the same ages. However, there was no consistent trend in the direction of change in optimum climate with tree age. (4) The range of climate inhabited by the populations (P(I1) = -5.792 to 4.483) was much wider than the range of their predicted optimum climate (&lt;(P)over cap&gt; ((o) over bar1) = -1.001 to 0.842), which suggests that in terms of growth potential some populations inhabit sub-optimal climates. Implications of the results on management of white spruce in Alberta are discussed.</t>
  </si>
  <si>
    <t>Ryzhanovskii, VN</t>
  </si>
  <si>
    <t>Annual molt cycle of arctic warbler (Phylloscopus borealis) from northwestern siberia and its geographic variation</t>
  </si>
  <si>
    <t>RUSSIAN JOURNAL OF ECOLOGY</t>
  </si>
  <si>
    <t>The arctic warbler, which nests in the Polar Urals and in northwestern Siberia, has one full molt in wintering areas in the first year of life; over the next years, two molts: partial postnuptial in the nest area and complete prenuptial in the wintering part of the area. The molt in the first year of life, according to the photoperiodic response to the increasing day, is prenuptial. There may be a geographical population of Arctic warblers with a postjuvenile molt of minimum completeness in Central Siberia.</t>
  </si>
  <si>
    <t>10.1134/S1067413615060132</t>
  </si>
  <si>
    <t>The role of photoperiodic conditions for Passeriformes inhabiting high-latitudinal areas</t>
  </si>
  <si>
    <t>The results of field observations and experiments are discussed. At the latitude of the Northern Polar Circle in mid-winter the activity of passerines is recorded in morning twilight at illumination of 0.5-3 luxes. At the end of winter (winter solstice), the length of a foraging day does not exceed 5 h. This time is sufficient for a search of forage, therefore, the composition of passerines in winter is quite diverse. The high rates of daytime elongation in late winter stimulate the early beginning of sexual activity, which is inhibited by low temperature. Under conditions of polar day, migrating passerines need in additional light stimulation (24 light hours). The polar day limits the duration of reproductive functions of gonads to 1-1.5 months. In the Subarctics, the summer photoperiodic conditions influence the terms, duration, and completeness of postjuvenal molting of birds. Two groups of species were distinguished according to their response to the daytime length. One group consisted of Emberiza pusilla, E. schoeniclus. Luscinia svecica. and Parus cinctus - species. in which the completeness of molting changed related to an increase or reduction in the daytime length, and another group of species (Motacilla flava, M. alba, Anthus cervinus, A. pratensis, Philloscopus trochilus, Turdus pilaris, T. iliacus, and Calcarius lapponicus) that respond only to the reduction of daytime. The photoperiodic control of the beginning of postjuvenile molting was found in A. pratensis, T. iliacus, P. cinctits, Acanthis flammea, Plectrophenax nivalis. In M. flava, A. cervinus, L. svecica, Turdus pilaris, E. pusilla, E. schoeniclus, and C. lapponicus, the start of molting was not related to photoperiodic conditions. The period of molting in polar birds is short due to the early be-inning and high rates of plumage growth in polar days.</t>
  </si>
  <si>
    <t>Evidence for the existence of a high-altitude white wagtail (Motacilla alba) population in the Yamal Peninsula and the boundaries of its distribution</t>
  </si>
  <si>
    <t>It has been shown that the white wagtail at the northern limit of its range forms a population or a group of populations with a high degree of independence from conditions of illumination (photoperiod) in the Subarctic and southern Arctic. The boundary between the tundra and boreal populations in Yamal lies in the forest-tundra: wagtails of the tundra population nest north of the 68th parallel, and wagtails of the boreal population nest south of the 66th parallel. The zone between these latitudes is inhabited by representatives of both populations, and active hybridization apparently takes place there.</t>
  </si>
  <si>
    <t>10.1134/S1067413606020093</t>
  </si>
  <si>
    <t>Ryzhanovsky, VN</t>
  </si>
  <si>
    <t>Photoperiodic conditions during molting of the Indian pied wagtail (Motacilla alba dukhunensis) and location of its winter habitats</t>
  </si>
  <si>
    <t>The results of studying molting before the start of the mating season in Indian pied wagtail yearlings taken from the nests in the Lower Ob' region and in the mid-Urals and kept in captivity for a year are studied. Reliable differences in the completeness of molting in northern birds as compared with it in mid-Ural birds are revealed, as are requirements for the wintering photoperiod. We assume the existence of a latitudinal differentiation during this period: 20A degrees aEuro"30A degrees N for mid-Ural birds and 10A degrees aEuro"20A degrees N for northern wagtails.</t>
  </si>
  <si>
    <t>10.1134/S1062359013040122</t>
  </si>
  <si>
    <t>Saad, G; Barati, F; Varzi, HN; Asghari, MH</t>
  </si>
  <si>
    <t>Serum testosterone in Arabian stallions during breeding and non-breeding seasons in Iran</t>
  </si>
  <si>
    <t>The study was conducted to investigate the serum testosterone concentrations of Arabian stallions during breeding and non-breeding seasons under natural photoperiodic condition in west south of Iran (Khuzestan Province; latitude 48:40 degrees N, longitude 31:20 degrees E and altitude 22.5 m). The blood samples (10 ml) were collected from the jugular vein, and it stood at room temperature for 3 h and was centrifuged. The sera were kept at -20 degrees C until assayed by radioimmunoassay. The results show that total serum testosterone levels (ng/ml) in Arabian stallions was higher in May to June (Summer Solstice; 1.08 +/- 0.078) than in November to December (Winter Solstice; 0.65 +/- 0.11) (p&lt;0.05). We conclude that serum testosterone concentration during the non-breeding season is lower than that of the breeding season. The results confirm a seasonal rhythm in the reproductive cycle of Arabian stallions over the year in this specific region.</t>
  </si>
  <si>
    <t>SAARELA, S; HISSA, R</t>
  </si>
  <si>
    <t>METABOLISM, THERMOGENESIS AND DAILY RHYTHM OF BODY-TEMPERATURE IN THE WOOD LEMMING, MYOPUS SCHISTICOLOR</t>
  </si>
  <si>
    <t>Wood lemmings (Myopus schisticolor) were captured during their autumnal migration in September and October. The animals were maintained at 12 degrees C and under 12L:12D photoperiod. Basal metabolic rate and thermogenic capacity of the wood lemming were studied. Basal metabolic rate was 3.54 ml O-2.g(-1).h(-1), which is 215-238% of the expected value. The high basal metabolic rate seems to be typical of rodents living in high latitudes. The body temperature of the wood lemming was high (38.0-38.8 degrees C), and did not fluctuate much during the 24-h recording. The high basal metabolic rate and the high body temperature are discussed with regard to behavioural adaptation to a low-quality winter diet. Thermogenic capacity, thermal insulation and non-shivering thermogenesis of the wood lemming displayed higher values than expected: 53.0 mW.g(-1), 0.53 mW. g(-1).degrees C-1 and 53.2 mW.g(-1), respectively. Brown adipose tissue showed typical thermogenic properties, although its respiratory property was fairly low, but mitochondrial protein content was high compared to other small mammals. The 24-h recording of body temperature and motor activity did not reveal whether the wood lemming is a nocturnal animal. Possibly, the expression of a circadian rhythm was masked by peculiar feeding behaviour. It is concluded that the wood lemming is well adapted to living in cold-temperature climates.</t>
  </si>
  <si>
    <t>10.1007/BF00302113</t>
  </si>
  <si>
    <t>Sadakiyo, S; Ishihara, M</t>
  </si>
  <si>
    <t>Rapid seasonal adaptation of an alien bruchid after introduction: geographic variation in life cycle synchronization and critical photoperiod for diapause induction</t>
  </si>
  <si>
    <t>Whether alien insects that are introduced into temperate regions adapt to seasonally changing environmental conditions is an important question in evolutionary biology. If rapid evolution has occurred in a non-native environment, a latitudinal cline in critical photoperiod for diapause induction (i.e., the photoperiod at which half of the individuals enter diapause) and in life cycle synchronization with host plant phenology should be evident among locations. The alien bruchid Acanthoscelides pallidipennis (Motschulsky) (Coleoptera: Bruchidae) is native to North America and introduced into Japan with the host plant Amorpha fruticosa L. (Fabaceae) in the late 1940s. To examine whether seasonal adaptation has occurred in A. pallidipennis, we conducted a laboratory experiment and phenological observations using three latitudinally different populations. We bred F1 eggs at 22 degrees C and five photoperiodic regimens - L: D = 10: 14, 13: 11, 14: 10, 15: 9, or 16: 8 hours - and examined whether diapause was induced. The estimated critical photoperiod for diapause induction was longest in the most northern population and shortest in themost southern population. Life cycle was found to be synchronized with host phenology in each location. Also voltinism varied geographically, from univoltine in the northern population to bivoltine in the southern populations. These results showed that A. pallidipennis rapidly adapted to seasonal environmental conditions in Japan after its introduction.</t>
  </si>
  <si>
    <t>10.1111/j.1570-7458.2011.01136.x</t>
  </si>
  <si>
    <t>Saenz de Miera, C; Hanon, EA; Dardente, H; Birnie, M; Simonneaux, V; Lincoln, GA; Hazlerigg, DG</t>
  </si>
  <si>
    <t>Circannual Variation in Thyroid Hormone Deiodinases in a Short-Day Breeder</t>
  </si>
  <si>
    <t>At temperate latitudes, many mammals and birds show internally timed, long-term changes in seasonal physiology, synchronised to the seasons by changing day length (photoperiod). Photoperiodic control of thyroid hormone levels in the hypothalamus dictates the timing. This is effected through reciprocal regulation of thyroid hormone deiodinase gene expression. The local synthesis of type 2 deiodinase (Dio2) promotes triiodothyronine (T3) production and summer biology, whereas type 3 deiodinase (Dio3) promotes T3 degradation and winter biology. In the present study, we investigated the extent to which the hypothalamic expression of Dio2 and Dio3 is circannually regulated in the Soay sheep, a short-day breeding mammal. Male sheep were exposed to a long photoperiod (LP; 16:24h light/dark cycle) or a short photoperiod (SP; 8:24h light/dark cycle), for up to 28weeks to establish four different endocrine states: (i) LP animals in a spring/summer-like state of reproductive arrest; (ii) LP refractory (LPR) animals showing spontaneous reproductive reactivation; (iii) SP animals showing autumn/winter-like reproductive activation; and (iv) SP refractory (SPR) animals showing spontaneous reproductive arrest. A complex pattern of hypothalamic Dio2 and Dio3 expression was observed, revealing distinctive photoperiod-driven and internally timed effects for both genes. The patterns of expression differed both spatially and temporally, with phases of peak Dio2 expression in the median eminence and tuberoinfundibular sulcus, as well as in the paraventricular zone (PVZ) (maximal under LP), whereas Dio3 expression was always confined to the PVZ (maximal under SP). These effects likely reflect the distinct roles of these enzymes in the localised control of hypothalamic T3 levels. The spontaneous decline in Dio2 and spontaneous increase in Dio3 in LPR animals occurred with a corresponding decline in thyroid-stimulating hormone expression in the neighbouring pars tuberalis (PT), although this relationship did not hold for the corresponding Dio2 increase/Dio3 decrease seen in SPR animals. We conclude that internally timed and spatially regulated changes in Dio2 and Dio3 expression may drive the cycling between breeding and nonbreeding states in long-lived seasonal species, and may be either PT-dependent or PT-independent at different phases of the circannual cycle.</t>
  </si>
  <si>
    <t>10.1111/jne.12013</t>
  </si>
  <si>
    <t>Saikkonen, K; Taulavuori, K; Hyvonen, T; Gundel, PE; Hamilton, CE; Vanninen, I; Nissinen, A; Helander, M</t>
  </si>
  <si>
    <t>Climate change-driven species' range shifts filtered by photoperiodism</t>
  </si>
  <si>
    <t>NATURE CLIMATE CHANGE</t>
  </si>
  <si>
    <t>Forecasts of species range shifts as a result of climate change are essential, because invasions by exotic species shape biodiversity and therefore ecosystem functions and services. Ecologists have focused on propagule pressure (for example, the number of individuals and invasion events), the characteristics of an invading species, and its new abiotic and biotic environment to predict the likelihood of range expansion and invasion. Here, we emphasize the role of photoperiodic response on the range expansion of species. Unlike temperature, the latitudinal gradient of seasonal changes in day length is a stable, abiotic environmental factor that does not change with local or global climate. Predicting range expansions across latitudes and the subsequent consequences for native communities requires a more comprehensive understanding of how species use day length to coordinate seasonal growth, reproduction, physiology and synchronization of life cycles with interacting individuals and species.</t>
  </si>
  <si>
    <t>10.1038/NCLIMATE1430</t>
  </si>
  <si>
    <t>Saino, N; Bazzi, G; Gatti, E; Caprioli, M; Cecere, JG; Possenti, CD; Galimberti, A; Orioli, V; Bani, L; Rubolini, D; Gianfranceschi, L; Spina, F</t>
  </si>
  <si>
    <t>Polymorphism at the Clock gene predicts phenology of long-distance migration in birds</t>
  </si>
  <si>
    <t>Dissecting phenotypic variance in life history traits into its genetic and environmental components is at the focus of evolutionary studies and of pivotal importance to identify the mechanisms and predict the consequences of human-driven environmental change. The timing of recurrent life history events (phenology) is under strong selection, but the study of the genes that control potential environmental canalization in phenological traits is at its infancy. Candidate genes for circadian behaviour entrained by photoperiod have been screened as potential controllers of phenological variation of breeding and moult in birds, with inconsistent results. Despite photoperiodic control of migration is well established, no study has reported on migration phenology in relation to polymorphism at candidate genes in birds. We analysed variation in spring migration dates within four trans-Saharan migratory species (Luscinia megarhynchos; Ficedula hypoleuca; Anthus trivialis; Saxicola rubetra) at a Mediterranean island in relation to Clock and Adcyap1 polymorphism. Individuals with larger number of glutamine residues in the poly-Q region of Clock gene migrated significantly later in one or, respectively, two species depending on sex and whether the within-individual mean length or the length of the longer Clock allele was considered. The results hinted at dominance of the longer Clock allele. No significant evidence for migration date to covary with Adcyap1 polymorphism emerged. This is the first evidence that migration phenology is associated with Clock in birds. This finding is important for evolutionary studies of migration and sheds light on the mechanisms that drive bird phenological changes and population trends in response to climate change.</t>
  </si>
  <si>
    <t>10.1111/mec.13159</t>
  </si>
  <si>
    <t>SAINTJALME, M; GUYOMARCH, JC</t>
  </si>
  <si>
    <t>PLUMAGE DEVELOPMENT AND MOLT IN THE EUROPEAN QUAIL COTURNIX-COTURNIX-COTURNIX - CRITERIA FOR AGE-DETERMINATION</t>
  </si>
  <si>
    <t>Sequence, rate and duration of moult were studied in captive bred European Quail Coturnix coturnix coturnix. The founder population originated from southwest France, The study was conducted between 1986 and 1989 on birds aged from 1 day to 2 years, exposed to a seasonal photoperiod corresponding to latitude 16 degrees N during autumn and winter and latitude 48 degrees N during the remainder of the year. Under these conditions, adult quail showed two annual moults with only the post-breeding one being complete, The pre-breeding moult essentially involved the throat feathers, Large interindividual variation was observed in the duration, timing and development of the post-breeding moult: 60% of the studied birds suspended moult when they developed migratory restlessness and then finished renewing their feathers during the winter, The post-juvenile moult was also suspended when 7-9 weeks old (3-6 primaries and 1-10 secondaries renewed), After this suspension, the length of which was related to the hatching date, the moult continued up to p7. The three outer primaries were kept for the first year and were replaced only during the postbreeding moult, Based on the examination of wing patterns, our study provides reliable criteria for discriminating between age classes, The numbers of primaries and secondaries simultaneously in growth or renewed were different between the age classes, The secondaries of adults were renewed later in the moult stage than were the secondaries of juveniles. These criteria provide field researchers with a guide that enables them to age quail with reasonable accuracy.</t>
  </si>
  <si>
    <t>Saito, H; Okumoto, Y; Teranishi, T; Qingbo, Y; Nakazaki, T; Tanisaka, T</t>
  </si>
  <si>
    <t>Heading time genes responsible for the regional adaptability of 'Tongil-type short-culmed rice cultivars' developed in Korea</t>
  </si>
  <si>
    <t>In the Republic of Korea (South Korea), many high-yielding rice cultivars, called 'Tongil-type short-culmed (TG) cultivars', were developed by indica-japonica hybridizations in the 1970s-1990s. The TG cultivars all show a long basic vegetative growth (BVG) period and low photoperiod sensitivity (PS). Such a combination of BVG period and PS, similar to those of modern indica cultivars for the low latitudes, was absent either among Korean or among Japanese japonica cultivars. Subsequent genetic analysis revealed that the long BVG period of the TG cultivars was due to the allelic constitution between the early heading time gene lh(t) and a non-functional allele at the Se1 locus. The low PS of the TG cultivars was conferred by this allele. Sequence analysis showed that the non-functional allele harbored a 4-bp deletion in exon 2, compared with the functional allele Sel-n of the rice cultivar 'Nipponbare', and differed in sequence from the known nonfunctional allele Sel-e. We designated this novel allele as Sel-k. Also lh(t) was found to be a novel gene located on chromosome 8. We designated this gene as lh4 at the Lh4 locus (Late heading-4). Since both Sel-k and lh4 were not detected in japonica cultivars, it was considered that these two alleles were derived from an indica cultivar(s) used as cross parent(s).</t>
  </si>
  <si>
    <t>10.1270/jsbbs.57.135</t>
  </si>
  <si>
    <t>Saito, H; Yuan, QB; Okumoto, Y; Doi, K; Yoshimura, A; Inoue, H; Teraishi, M; Tsukiyama, T; Tanisaka, T</t>
  </si>
  <si>
    <t>Multiple alleles at Early flowering 1 locus making variation in the basic vegetative growth period in rice (Oryza sativa L.)</t>
  </si>
  <si>
    <t>A recently established rice breeding program in low latitudes aims to develop varieties with extremely long basic vegetative growth (BVG) periods and weak photoperiod sensitivities. The Taiwanese japonica variety Taichung 65 (T65) harbors a recessive allele ef1 at the Ef1 (Early flowering 1) locus, thereby exhibiting an extremely long BVG period. The previous reported functional allele Ehd1 (Early heading date 1), located on chromosome 10, encodes a B-type response regulator, thereby shortening the BVG period, whereas its nonfunctional allele ehd1 greatly prolongs the BVG period. A conventional analysis using F(2) and F(3) populations and a subsequent CAPS analysis based on the amino acid sequences of Ehd1 and ehd1 showed that Ef1 and Ehd1 were at the same locus. The CAPS analysis also indicated that the Taiwanese japonica varieties with extremely long BVG periods all harbor ef1, but that ef1 does not exist among indica and japonica varieties in the low latitudes. Since ef1 has not been found in any japonica varieties outside Taiwan, this allele might have originated in Taiwan. Sequence analysis revealed that the mutant allele ef1-h, which prolongs the BVG period even more than ef1 does, harbors an mPing insertion in exon 2, which causes the complete loss of gene function. Our results indicate that both ef1 or ef1-h alleles can be used as new gene sources in developing rice varieties with extremely long BVG periods for low latitudes.</t>
  </si>
  <si>
    <t>10.1007/s00122-009-1040-3</t>
  </si>
  <si>
    <t>Sakakibara, M</t>
  </si>
  <si>
    <t>Development of a meridic diet for adults of the West Indian sweetpotato weevil, Euscepes postfasciatus (Fairmaire) (Coleoptera : Curculionidae).</t>
  </si>
  <si>
    <t>A series of experiments were conducted to develop a meridic diet for adults of the West Indian sweetpotato weevil, Euscepes postfasciatus, by modifing the diet for larvae of E. postfasciatus developed by Shimoji and Kohama (1996b). Adult weevils were reared at 26degreesC, 70% RH, under 14L10D photoperiodic conditions. Within the range of KOH doses tested (0-0.107 mol/l), as the KOH dose was increased in the diet, hatchability of the eggs laid increased and longevity of females decreased. The pH of water in the diet did not affect longevity, fecundity and hatchability, even though the diet containing acid water (pH 2.7) resulted in a higher number of hatched offspring than the other diets containing distilled water (pH 6.0), mineral water (pH 9.0) and alkaline water (pH 11.1). Constituents of the tentatively developed diet were 50 g sweetpotato powder, 20 g agar, 20 g sucrose, 12 g casein, 10 g powdered cellulose, 5 g yeast extract, 2.5 g Vanderzant vitamine mixture, 1.5 g Wesson's salts, 2.99 g KOH, 1 g sorbic acid, I g methyl paraben, 0.4 g cholesterol, 0.2 g chloramphenicol, and 500 ml acid water.</t>
  </si>
  <si>
    <t>10.1303/jjaez.2003.67</t>
  </si>
  <si>
    <t>Salathia, N; Lynn, JR; Millar, AJ; King, GJ</t>
  </si>
  <si>
    <t>Detection and resolution of genetic loci affecting circadian period in Brassica oleracea</t>
  </si>
  <si>
    <t>Circadian rhythms regulate many aspects of plant growth, fitness and vigour. The components and detailed mechanism of circadian regulation to date have been dissected in the reference species Arabidopsis thaliana. To determine the genetic basis and range of natural allelic variation for intrinsic circadian period in the closest crop relatives, we used an accurate and high throughput data capture system to record rhythmic cotyledon movement in two immortal segregating populations of Brassica oleracea, derived from parent lines representing different crop types. Periods varied between 24.4 and 26.1 h between the parent lines, with transgressive segregation between extreme recombinant lines in both populations of similar to 3.5 h. The additive effect of individual QTL identified in each population varied from 0.17 to 0.36 h. QTL detected in one doubled haploid population were verified and the mapping intervals further resolved by determining circadian period in genomic substitution lines derived from the parental lines. Comparative genomic analysis based on collinearity between Brassica and Arabidopsis also allowed identification of candidate orthologous genes known to regulate period in Arabidopsis, that may account for the additive circadian effects of specific QTL. The distinct QTL positions detected in the two populations, and the extent of transgressive segregation suggest that there is likely to be considerable scope for modulating the range of available circadian periods in natural populations and crop species of Brassica. This may provide adaptive advantage for optimising growth and development in different latitudes, seasons or climate conditions.</t>
  </si>
  <si>
    <t>10.1007/s00122-006-0468-y</t>
  </si>
  <si>
    <t>Salmeron, M; Gbur, EE; Bourland, FM; Buehring, NW; Earnest, L; Fritschi, FB; Golden, BR; Hathcoat, D; Lofton, J; McClure, AT; Miller, TD; Neely, C; Shannon, G; Udeigwe, TK; Verbree, DA; Vories, ED; Wiebold, WJ; Purcell, LC</t>
  </si>
  <si>
    <t>Yield Response to Planting Date Among Soybean Maturity Groups for Irrigated Production in the US Midsouth</t>
  </si>
  <si>
    <t>Planting date is one of the main factors affecting soybean (Glycine max [L.] Merr.) yield. Environmental conditions in the US Midsouth allow for planting dates from late March through early July, and maturity groups (MGs) ranging from 3 to 6. However, the complexity of interactions among planting date, MG, and the environment makes the selection of an optimum MG cultivar difficult. A regional 3-yr study, conducted at eight locations with latitudes ranging from 30.6 to 38.9 degrees N, planting dates ranging from late March to early July, and MGs 3 to 6, was used to examine the relationship between relative yield and planting day. The data indicated that yield was dependent on the location and MG choice. There was a quadratic response of relative yield to planting day in six out of the eight locations studied for MG 3 cultivars, and in five locations for MG 4 cultivars. On the other hand, MG 5 and 6 cultivars were more likely to have a negative linear relationship, with a quadratic response in only two of the eight locations. Optimum planting dates that maximized yield were dependent on the location and MG combination and ranged from 22 March to 17 May. Delaying planting dates from mid May to early June reduced yields by 0.09 to 1.69% per day, with the rate of decline greatest at the southern-most locations. Overall, MG 4 cultivars maximized yield or were not statistically different from the highest yielding MG at most locations and planting dates.</t>
  </si>
  <si>
    <t>10.2135/cropsci2015.07.0466</t>
  </si>
  <si>
    <t>Salmeron, M; Purcell, LC</t>
  </si>
  <si>
    <t>Simplifying the prediction of phenology with the DSSAT-CROPGRO-soybean model based on relative maturity group and determinacy</t>
  </si>
  <si>
    <t>AGRICULTURAL SYSTEMS</t>
  </si>
  <si>
    <t>The use of crop models can be limited by the need to calibrate cultivar coefficients across a sufficiently wide range of environments. The DSSAT-CROPGRO-Soybean crop simulation model considers different temperature and photoperiod sensitivities during different crop developmental stages and/or for different cultivars. The use of generic phenology coefficients specific for a range of maturity groups (MGs) could allow accurate predictions of main developmental stages in soybean without requiring calibration. Phenology data collected in 2012 and 2013 from an irrigated regional planting-date experiment with maturity group (MG) 3 to 6 cultivars and latitudes from 30.6 to 38.9 degrees N, were used to calibrate cultivar coefficients across all the environments. A set of generic coefficients were generated based on relative maturity group (rMG) and plant growth habit. Predictions of main developmental stages in the subsequent growing season (2014) using generic coefficients were similar to predictions based on calibrated coefficients, with a RMSE across all cultivars &lt;8 days. Several calibrations of cultivar coefficients were conducted testing different hypotheses of sensitivity to temperature and photoperiod in the model. Surprisingly, after the calibration, the model predicted with similar RMSEs the day of R1, first R5 seed, and R7 under the different hypothesis of model sensitivity to photoperiod and temperature. Therefore, the use of an optimization tool for calibration across several site x year x planting dates was efficient to obtain cultivar coefficients that minimized error in prediction, but did not provide meaningful insight regarding the mechanistic function of temperature and photoperiod coefficients describing phenology prediction. (C) 2016 Elsevier Ltd. All rights reserved.</t>
  </si>
  <si>
    <t>10.1016/j.agsy.2016.07.016</t>
  </si>
  <si>
    <t>Samach, A; Coupland, G</t>
  </si>
  <si>
    <t>Time measurement and the control of flowering in plants</t>
  </si>
  <si>
    <t>BIOESSAYS</t>
  </si>
  <si>
    <t>Many plants are adapted to flower at particular times of year, to ensure optimal pollination and seed maturation. In these plants flowering is controlled by environmental signals that reflect the changing seasons, particularly daylength and temperature. The response to daylength varies, so that plants isolated at higher latitudes tend to flower in response to long daylengths of spring and summer, while plants from lower latitudes avoid the extreme heat of summer by responding to short days. Such responses require a mechanism for measuring time, and the circadian clock that regulates daily rhythms in behaviour also acts as the timer in the measurement of daylength. Plants from high latitudes often also show an extreme response to temperature called vernalisation in which flowering is repressed until the plant is exposed to winter temperatures for an extended time. Genetic approaches in Arabidopsis have identified a number of genes that control vernalisation and daylength responses. These genes are described and models presented for how daylength might regulate flowering by controlling their expression by the circadian clock. (C) 2000 John Wiley &amp; Sons, Inc.</t>
  </si>
  <si>
    <t>10.1002/(SICI)1521-1878(200001)22:1&lt;38::AID-BIES8&gt;3.3.CO;2-C</t>
  </si>
  <si>
    <t>Samis, KE; Heath, KD; Stinchcombe, JR</t>
  </si>
  <si>
    <t>DISCORDANT LONGITUDINAL CLINES IN FLOWERING TIME AND PHYTOCHROME C IN ARABIDOPSIS THALIANA</t>
  </si>
  <si>
    <t>Using seasonal cues to time reproduction appropriately is crucial for many organisms. Plants in particular often use photoperiod to signal the time to transition to flowering. Because seasonality varies latitudinally, adaptation to local climate is expected to result in corresponding clines in photoperiod-related traits. By experimentally manipulating photoperiod cues and measuring the flowering responses and photoperiod plasticity of 138 Eurasian accessions of Arabidopsis thaliana, we detected strong longitudinal but not latitudinal clines in flowering responses. The presence of longitudinal clines suggests that critical photoperiod cues vary among populations occurring at similar latitudes. Haplotypes at PHYC, a locus hypothesized to play a role in adaptation to light cues, were also longitudinally differentiated. Controlling for neutral population structure revealed that PHYC haplotype influenced flowering time; however, the distribution of PHYC haplotypes occurred in the opposite direction to the phenotypic cline, suggesting that loci other than PHYC are responsible for the longitudinal pattern in photoperiod response. Our results provide previously missing empirical support for the importance of PHYC in mediating photoperiod sensitivity in natural populations of A. thaliana. However, they also suggest that other loci and epistatic interactions likely play a role in the determination of flowering time and that the environmental factors influencing photoperiod in plants vary longitudinally as well as latitudinally.</t>
  </si>
  <si>
    <t>10.1111/j.1558-5646.2008.00484.x</t>
  </si>
  <si>
    <t>Samms, RJ; Lewis, JE; Lory, A; Fowler, MJ; Cooper, S; Warner, A; Emmerson, P; Adams, AC; Luckett, JC; Perkins, AC; Wilson, D; Barrett, P; Tsintzas, K; Ebling, FJP</t>
  </si>
  <si>
    <t>Antibody-Mediated Inhibition of the FGFR1c Isoform Induces a Catabolic Lean State in Siberian Hamsters</t>
  </si>
  <si>
    <t>Hypothalamic tanycytes are considered to function as sensors of peripheral metabolism [1]. To facilitate this role, they express a wide range of receptors, including fibroblast growth factor receptor 1 (FGFR1). Using a monoclonal antibody (IMC-H7) that selectively antagonizes the FGFR1c isoform [2], we investigated possible actions of FGFR1c in a natural animal model of adiposity, the Siberian hamster. Infusion of IMC-H7 into the third ventricle suppressed appetite and increased energy expenditure. Likewise, peripheral treatment with IMC-H7 decreased appetite and body weight and increased energy expenditure and fat oxidation. A greater reduction in body weight and caloric intake was observed in response to IMC-H7 during the long-day fat state as compared to the short-day lean state. This enhanced response to IMC-H7 was also observed in calorically restricted hamsters maintained in long days, suggesting that it is the central photoperiodic state rather than the peripheral adiposity that determines the response to FGFR1c antagonism. Hypothalamic thyroid hormone availability is controlled by deiodinase enzymes (DIO2 and DIO3) expressed in tanycytes and is the key regulator of seasonal cycles of energy balance [3, 4]. Therefore, we determined the effect of IMC-H7 on hypothalamic expression of these deiodinase enzymes. The reductions in food intake and body weight were always associated with decreased expression of DIO2 in the hypothalamic ependymal cell layer containing tanycytes. These data provide further support for the notion the tanycytes are an important component of the mechanism by which the hypothalamus integrates central and peripheral signals to regulate energy intake and expenditure.</t>
  </si>
  <si>
    <t>10.1016/j.cub.2015.10.010</t>
  </si>
  <si>
    <t>Sanchez-Bermejo, E; Balasubramanian, S</t>
  </si>
  <si>
    <t>Natural variation involving deletion alleles of FRIGIDA modulate temperature-sensitive flowering responses in Arabidopsis thaliana</t>
  </si>
  <si>
    <t>Ambient temperature is one of the major environmental factors that modulate plant growth and development. There is extensive natural genetic variation in thermal responses of plants exemplified by the variation exhibited by the accessions of Arabidopsis thaliana. In this work we have studied the enhanced temperature response in hypocotyl elongation and flowering shown by the Tsu-0 accession in long days. Genetic mapping in the Col-0 x Tsu-0 recombinant inbred line (RIL) population identified several QTLs for thermal response including three major effect loci encompassing candidate genes FRIGIDA (FRI), FLOWERING LOCUS C (FLC) and FLOWERING LOCUS T (FT). We confirm and validate these QTLs. We show that the Tsu-0 FRI allele, which is the same as FRI-Ler is associated with late flowering but only at lower temperatures in long days. Using transgenic lines and accessions, we show that the FRI-Ler allele confers temperature-sensitive late flowering confirming a role for FRI in photoperiod-dependent thermal response. Through quantitative complementation with heterogeneous inbred families, we further show that cis-regulatory variation at FT contributes to the observed hypersensitivity of Tsu-0 to ambient temperature. Overall our results suggest that multiple loci that interact epistatically govern photoperiod-dependent thermal responses of A. thaliana.</t>
  </si>
  <si>
    <t>10.1111/pce.12690</t>
  </si>
  <si>
    <t>Sanchez-Bretano, A; Gueguen, MM; Cano-Nicolau, J; Kah, O; Alonso-Gomez, AL; Delgado, MJ; Isorna, E</t>
  </si>
  <si>
    <t>Anatomical distribution and daily profile of gper1b gene expression in brain and peripheral structures of goldfish (Carassius auratus)</t>
  </si>
  <si>
    <t>The functional organization of the circadian system and the location of the main circadian oscillators vary through phylogeny. Present study investigates by in situ hybridization the anatomical location of the clock gene gPer1b in forebrain and midbrain, pituitary, and in two peripheral locations, the anterior intestine and liver, in a teleost fish, the goldfish (Carassius auratus). Moreover, the daily expression profiles of this gene were also studied by quantitative Real Time-PCR. Goldfish were maintained under a 12L-12D photoperiod and fed daily at 2 h after lights were switched on. A wide distribution of gPer1b mRNA in goldfish brain and pituitary was found in telencephalon, some hypothalamic nuclei (including the homologous to mammalian SCN), habenular nucleus, optic tectum, cerebellum and torus longitudinalis. Moreover, gPer1b expression was observed, for the first time in teleosts, in the pituitary, liver and anterior intestine. Day/night differences in gper1b mRNA abundance were found by in situ hybridization, with higher signal at nighttime that correlates with the results obtained by RT-PCR, where a rhythmic gPer1b expression was found in all tissues with acrophases at the end of the night. Amplitudes of gper1b rhythms vary among tissues, being higher in liver and intestine than in the brain, maybe because different cues entrain clocks in these locations. These results support the existence of functional clocks in many central and peripheral locations in goldfish coordinated, ticking at the same time.</t>
  </si>
  <si>
    <t>10.3109/07420528.2015.1049615</t>
  </si>
  <si>
    <t>Sanchez-Vazquez, FJ; Azzaydi, M; Martinez, FJ; Zamora, S; Madrid, JA</t>
  </si>
  <si>
    <t>Annual rhythms of demand-feeding activity in sea bass: Evidence of a seasonal phase inversion of the diel feeding pattern</t>
  </si>
  <si>
    <t>Seasonal changes in the phasing of diel feeding rhythms were investigated in sea bass held under natural conditions. Demand-feeding behavior was continuously monitored over a complete annual cycle in 10 groups of 15 fish maintained in an outdoors laboratory subjected to natural fluctuations of photoperiod (from 9.5h to 15h) and water temperature (from 13.2 degrees C to 27.4 degrees C). A double seasonal phase inversion was detected in all groups: fish that were diurnal in summer and in autumn changed to nocturnal in winter and returned to being diurnal in spring. Diurnal sea bass displayed a positive and stable phase relationship between the peak of the feeding phase and the daily acrophase of water temperature (phi(l) = 0.72h +/- 0.33h) and between the peak of the feeding phase and sunset (phi(s) = 2.94h +/- 0.53h), but both phi(l) and phi(s) became negative when sea bass shifted to nocturnalism in winter. The percentage of diurnal feeding behavior peaked in June (94.1%) and dropped in February (29.1%), following a cyclic dynamic modulated by both monthly photoperiod and water temperature. These results contribute to better understanding of the dual phasing behavior of sea bass, which exhibits diurnal or nocturnal behavior according to the time of the year so that flexibility in phasing may be advantageous for the fish to cope with seasonal changes in their environment.</t>
  </si>
  <si>
    <t>10.3109/07420529808993197</t>
  </si>
  <si>
    <t>Sandman, N; Merikanto, I; Maattanen, H; Valli, K; Kronholm, E; Laatikainen, T; Partonen, T; Paunio, T</t>
  </si>
  <si>
    <t>Winter is coming: nightmares and sleep problems during seasonal affective disorder</t>
  </si>
  <si>
    <t>Sleep problems, especially nightmares and insomnia, often accompany depression. This study investigated how nightmares, symptoms of insomnia, chronotype and sleep duration associate with seasonal affective disorder, a special form of depression. Additionally, it was noted how latitude, a proxy for photoperiod, and characteristics of the place of residence affect the prevalence of seasonal affective disorder and sleep problems. To study these questions, data from FINRISK 2012 study were used. FINRISK 2012 consists of a random population sample of Finnish adults aged 25-74 years (n = 4905) collected during winter from Finnish urban and rural areas spanning the latitudes of 60 degrees N to 66 degrees N. The Seasonal Pattern Assessment Questionnaire was used to assess symptoms of seasonal affective disorder. Participants with symptoms of seasonal affective disorder had significantly increased odds of experiencing frequent nightmares and symptoms of insomnia, and they were more often evening chronotypes. Associations between latitude, population size and urbanicity with seasonal affective disorder symptoms and sleep disturbances were generally not significant, although participants living in areas bordering urban centres had less sleep problems than participants from other regions. These data show that the prevalence of seasonal affective disorder was not affected by latitude.</t>
  </si>
  <si>
    <t>10.1111/jsr.12416</t>
  </si>
  <si>
    <t>Sanford, LM; Price, CA; Leggee, DG; Baker, SJ; Yarney, TA</t>
  </si>
  <si>
    <t>Role of FSH, numbers of FSH receptors and testosterone in the regulation of inhibin secretion during the seasonal testicular cycle of adult rams</t>
  </si>
  <si>
    <t>REPRODUCTION</t>
  </si>
  <si>
    <t>The regulation of inhibin secretion has not been elucidated fully in male ruminants. The aim of this study was to determine the relative importance of FSH and testosterone concentrations, and FSH receptors, in the control of secretion of immunoactive inhibin in rams. in Expt 1, temporal changes in hormone concentrations and testicular FSH binding were determined for two groups of rams (n = 4) kept under opposite, alternating 4 month periods of long (16 h light: 8 h dark) and short (8 h light: 16 h dark) days. Testicular biopsies (1-2 g) were collected when the testes were regressed, redeveloping, redeveloped and regressing. In Expt 2, separate groups of rams (n = 4) kept under natural photoperiod (latitude 45degrees48' N) were designated as controls or passively immunized (for 3 weeks) with sufficient oestradiol antiserum to increase testosterone secretion without altering LH and FSH; this was done when the testes were regressed (non-breeding season) and redeveloped (breeding season). In both groups of rams (Expt 1), 'seasonal' increases in FSH concentrations began a few weeks earlier than did increases in inhibin concentrations. FSH reached maximum concentrations during testicular recrudescence, whereas numbers of FSH receptors in the testis and circulatory inhibin concentrations did not reach peak values until the testes were fully developed. Numbers of FSH receptors per testis, but not FSH concentration, were positively correlated (r = 0.65) with inhibin concentrations across the four stages of the testicular cycle. Near the end of testicular recrudescence early in the breeding season (Expt 2), relatively high FSH concentration was associated with increased abundance of FSH receptor mRNA (90%) and number of receptors (45%) in the testis and increased inhibin concentrations (50%), compared with when the testes were regressed. Moderate, physiological increases in testosterone secretion in immunized rams did not affect inhibin in either season. These results indicate that: (i) FSH stimulation of immunoactive inhibin secretion by Sertoli cells as testes recrudesce is via increases in secretion (early) and cognate receptors (late); (ii) FSH upregulates the synthesis of its own receptor late in recrudescence; and (iii) the positive correlation (r = 0.70) observed between circulatory testosterone and immunoactive inhibin does not reflect a causal relationship.</t>
  </si>
  <si>
    <t>Sanon, M; Hoogenboom, G; Traore, SB; Sarr, B; Garcia, AGY; Some, L; Roncoli, C</t>
  </si>
  <si>
    <t>Photoperiod sensitivity of local millet and sorghum varieties in West Africa</t>
  </si>
  <si>
    <t>NJAS-WAGENINGEN JOURNAL OF LIFE SCIENCES</t>
  </si>
  <si>
    <t>Photoperiod has a strong impact on the development of local millet and sorghum varieties which are two of the most important staple food crops for millions of people in West Africa. Therefore, a better understanding of the response to photoperiod is needed in order to improve production and ultimately increase yield. Several studies have demonstrated the importance of the adaptive capability of local varieties, especially in coping with environmental stress conditions. The objective of this study was to determine the photoperiod sensitivity (PS) characteristics of the most common local varieties of millet and sorghum in Burkina Faso, West Africa. Planting date experiments consisting of 5 or 6 planting dates with complementary irrigation and fertilizer to avoid water and nitrogen stress effect on phenology were conducted at the experiment station of Di in northwestern Burkina Faso during the rainy seasons of 2003, 2004, 2006 and 2007. The study included 7 millet and 11 sorghum varieties from the three main agroecological zones in Burkina Faso to determine their sensitivity to photoperiod. In addition to the various key phenological parameters, panicle initiation date was measured in 2007. Therefore, thermal time from emergence to PI and photoperiod at PI could be experimentally determined. After evaluation of the relation between the PI stage and the other stages that could easily be observed, thermal time from emergence to flag leaf expansion was used to determine the date of panicle initiation (PI) as well as the photoperiod at PI for the experiments conducted from 2003 to 2006. Then, a graphical analysis was conducted to define the critical threshold photoperiod and photoperiod sensitivity for each variety. For both millet and sorghum, the photoperiod sensitivity ranged from 142 to 6184 growing degree days (GDD h(-1)) per hour of photoperiod extension. The critical photoperiod (Pc) ranged from a daylength of 13.00 to 13.35 h. Although these experiments were only conducted at one location, this study showed that photoperiod response is not only related to latitude, but depends also on the capability of lowlands to maintain soil moisture. There was a positive correlation between the critical photoperiod (Pc) and the latitude of origin of the local varieties and a negative correlation between photoperiod sensitivity and the latitude of origin. Further work will include the implementation of these results in crop simulation models for yield forecasting and the determination of crop management alternatives for millet and sorghum in West Africa (C) 2013 Royal Netherlands Society for Agricultural Sciences. Published by Elsevier B.V. All rights reserved.</t>
  </si>
  <si>
    <t>10.1016/j.njas.2013.11.004</t>
  </si>
  <si>
    <t>Santachiara, G; Borras, L; Rotundo, JL</t>
  </si>
  <si>
    <t>Physiological Processes Leading to Similar Yield in Contrasting Soybean Maturity Groups</t>
  </si>
  <si>
    <t>Soybean [Glycine max (L.) Merr.] maturity groups (MGs) exhibit large variation in time to maturity, and are adapted to different latitudes. There is a range of MGs that have similar yield potential at most production regions, especially at temperate and tropical environments. We tested whether similar yields in contrasting MGs are achieved through different physiological processes. Our objectives were: (i) to characterize biomass accumulation, reproductive partitioning and seed set efficiency, and (ii) to analyze the role of N and radiation in biomass accumulation during the seed set period in contrasting MGs. Three MG III and V cultivars were tested in two growing environments. No significant yield or seed number differences were detected despite MG V had 20 d longer growth cycle. MG III had a longer seed set period (R1-R5), received more incident radiation during that period, and captured more N compared to the MG V. However, these cultivars had lower nitrogen use efficiency (NUE) (g biomass per g N uptake) and less radiation interception efficiency compared to MG V. These contrasting physiological processes determined similar biomass accumulation during R1 to R5. No differences between MGs were observed in biomass partitioning to reproductive structures and seed set efficiency during this period. Results showed contrasting MGs have different strategies for reaching similar yield, evidencing physiological processes that could be specifically tailored by breeders for either MG III (radiation interception efficiency, NUE) or MG V (duration of R1-R5 period, N uptake rate) cultivars for further yield increases.</t>
  </si>
  <si>
    <t>10.2134/agronj2016.04.0198</t>
  </si>
  <si>
    <t>Santamaria, L; Garcia, AIL</t>
  </si>
  <si>
    <t>Latitudinal variation in tuber production in an aquatic pseudo-annual plant, Potamogeton pectinatus</t>
  </si>
  <si>
    <t>AQUATIC BOTANY</t>
  </si>
  <si>
    <t>The effect of day length and latitude oil the induction of tuberisation in Potamogeton pectinatits L. was investigated. Six clones originally collected at widely different latitudes (from 24degreesC in Egypt to 68degreesN in Russia) were used to test two hypotheses: (1) tuberisation is a short-day response, and (2) critical day length increases with increasing latitude. Plants sprouted from tubers of a standardised Size (50-150 mg fresh weight) were allowed to grow for 56 days under long-day conditions (22 h light) and then transferred for 21 days to eight different day lengths ( 12, 13, 14, 15, 16, 18, 20 and 22 h light). While the frequency of tuberising plants wits not significantly affected by day length, it increased from 2 to 87% with increasing latitude of origin. Other plant traits Such its size at induction, biomass yield and biomass allocation were correlated with tuberisation frequency. However, none Of them accounted for the correlation between tuberisation frequency and latitude. A comparable analysis oil Hydrilla verticillata, using Steward's [Hydrobiologia 354 (1997) 571] data, showed that the induction and abundance of tuber and turion production increased with increasing latitude (N = 23, range 3-40degrees, N and S latitudes pooled) and with decreasing day length (10 h versus 16 h). The effect of day length did not account for the positive correlation between tuber and turion production and the clone's latitude of origin of the clones. We thus Conclude that there is a latitudinal trend towards an earlier onset of asexual reproduction ill these two pseudo-annual plant species, which is not caused by variation in their response to day length. (C) 2004 Elsevier B.V. All rights reserved.</t>
  </si>
  <si>
    <t>10.1016/j.aquabot.2004.01.006</t>
  </si>
  <si>
    <t>SANTANA, EA; COYNE, DP; BEAVER, JS; ZAITER, HZ</t>
  </si>
  <si>
    <t>EFFECT OF PHOTOPERIOD AND TEMPERATURE ON COMMON BLIGHT DISEASE OF COMMON BEANS (PHASEOLUS-VULGARIS L)</t>
  </si>
  <si>
    <t>Although common blight disease is serious in many dry bean production areas, there is only limited information on the influence of photoperiod on the disease. Experiments were conducted in growth chambers and in the field (Nebraska, Dominican Republic, Puerto Rico) to investigate the influence of photoperiod x temperature and photoperiod, respectively, on the reaction of cultivars/lines to the causal bacterium Xanthomonas campestris pv. phaseoli. A split-plot design was used in all experiments except in the DR experiment where cultivars/lines were replicated within each photoperiod treatment. The disease reactions were more severe on cultivars/lines under short photoperiod and under higher temperature than under longer photoperiod and lower temperature in the growth chamber. Disease reactions were also more severe under the short photoperiod in the field experiments. No interactions were detected among these factors. These results have important implications for plant breeders in the evaluation of common blight disease reactions in different latitudes.</t>
  </si>
  <si>
    <t>10.1007/BF00025305</t>
  </si>
  <si>
    <t>Santelices, B; Camus, P; Hoffmann, AJ</t>
  </si>
  <si>
    <t>Ecological studies for harvesting and culturing Gymnogongrus furcellatus (Rhodophyta, Gigartinales) in Central Chile</t>
  </si>
  <si>
    <t>JOURNAL OF APPLIED PHYCOLOGY</t>
  </si>
  <si>
    <t>Every year, several hundred tonnes of dry Gymnogongrus furcellatus are exported from Chile for carrageenan production. The present study provides ecological information for rational harvesting practices, including an understanding of the effects of environmental factors on growth. Field results indicate that the species is abundant in areas where disturbing factors do not destroy the crustose base of the plants, which can survive sand burial, but is grazing sensitive. In central Chile the erect axes have a clear seasonal pattern of growth which, as extrapolated from laboratory experiments, is most affected by seasonal changes in quantum dosage and photoperiod. Laboratory experiments show that vitamins and CO2 additions also influence growth rates significantly. Field data indicate that harvesting in central Chile should be done bi-monthly, within the six most productive months of the year and be stopped before March, when the female gametophytes become fertile. Hand picking is the least destructive harvesting method. Even though the daily growth rate of the species could be raised to 7% in laboratory experiments, tank cultivation appears uneconomical. The cost of some of the factors, required for the growth of this species, such as daily vitamin additions, aeration and CO2 supplements, are unlikely to be recovered by the 25% average carrageenan content of this species. In addition, the high light requirements of the species would restrict culture to only 6 months a year at these latitudes. Therefore adequate management of the beds is required for sustained production.</t>
  </si>
  <si>
    <t>10.1007/BF00003881</t>
  </si>
  <si>
    <t>Santiago-Moreno, J; Lopez-Sebastian, A; Gonzalez-Bulnes, A; Gomez-Brunet, A; Chemineau, P</t>
  </si>
  <si>
    <t>Seasonal changes in ovulatory activity, plasma prolactin, and melatonin concentrations, in Mouflon (Ovis gmelini musimon) and Manchega (Ovis aries) ewes</t>
  </si>
  <si>
    <t>Seasonal changes in ovulatory activity, plasma prolactin and melatonin concentrations were monitored in a wild (Mouflon) and a domesticated (Manchega) breed of sheep, both originating and living under similar latitudes (40 degrees N). Mouflons express ovarian cycles significantly later than Manchega ewes (October vs. July, P &lt; 0.001); however, they ended cycling one month later than Manchegas (April vs. March, P &lt; 0.05). While prolactin concentrations were high when Manchega ewes started to cycle, they were at their lowest concentrations when Mouflons started cycling. Overall, mean prolactin concentrations were higher (P &lt; 0.001) in Mouflons than Manchegas throughout most of the year. Within the limits of sampling frequency, the duration of melatonin secretion was similar in both groups during the solstice and equinox periods: however, the amplitude was lower (P &lt; 0.01) in Mouflons than Manchegas during the solstice periods. The significant breed differences in the seasonal hormonal changes may he attributed to a genetic influence in the endocrine responses to the same photoperiodic cues.</t>
  </si>
  <si>
    <t>10.1051/rnd:2000109</t>
  </si>
  <si>
    <t>Santos, LG; Pires, GN; Bittencourt, LRA; Tufik, S; Andersen, ML</t>
  </si>
  <si>
    <t>Chronobiology: Relevance for tuberculosis</t>
  </si>
  <si>
    <t>TUBERCULOSIS</t>
  </si>
  <si>
    <t>Despite the knowledge concerning the pathogenesis of tuberculosis, this disease remains one of the most important causes of mortality worldwide. Several risk factors are well-known, such poverty, HIV infection, and poor nutrition, among others. However, some issues that may influence tuberculosis warrant further investigation. In particular, the chronobiological aspects related to tuberculosis have garnered limited attention. In general, the interface between tuberculosis and chronobiology is manifested in four ways: variations in vitamin D bioavailability, winter conditions, associated infections, and circannual oscillations of lymphocytes activity. Moreover, tuberculosis is related to the following chronobiological factors: seasonality, latitude, photoperiod and radiation. Despite the relevance of these topics, the relationship between them has been weakly reviewed. This review aims to synthesize the studies regarding the association between tuberculosis and chronobiology, as well as urge critical discussion and highlight its applicability to health policies for tuberculosis. (C) 2012 Elsevier Ltd. All rights reserved.</t>
  </si>
  <si>
    <t>10.1016/j.tube.2012.03.006</t>
  </si>
  <si>
    <t>Sanz, JJ</t>
  </si>
  <si>
    <t>Effects of geographic location and habitat on breeding parameters of Great Tits</t>
  </si>
  <si>
    <t>Studied variation in laying date, clutch size, and number of fledglings in Great Tits (Parus major) in relation to habitat, elevation, and latitude using data from 137 breeding areas. Laying date was not affected by habitat type but increased with elevation and showed a significant quadratic relationship with latitude. Food availability, ambient temperature, and photoperiod together can explain why laying date increases with latitude. However, more information is needed to understand why birds in northern Africa start laying later than in nearby southwestern Europe. Variation in clutch size and number of fledglings was significantly affected by habitat type, with lower values in coniferous forests. Mean clutch size decreased with elevation. Mean clutch size and mean number of fledglings of first and second broods showed a significant quadratic relationship with latitude, with the highest values at about 55 to 60 degrees N. The results suggest that latitudinal variation in life-history parameters is related to variation across marginal and central parts of the species' distribution and is influenced by factors such as daylength, temperature, and/or seasonality of food resources. Birds at southern latitudes are probably under lime constraints, whereas birds at northern latitudes are probably under energy constraints. Alternatively, Great Tits at northern latitudes might be less well adapted to these habitats because they invaded northerly latitudes during the last decades. The proportion of pairs laying a second clutch decreased with latitude. The observed pattern of a late start of laying, lower variability in laying date, and lower frequency of second clutches in northern populations likely was due to the late and short growing season for the Great Tit's main prey caterpillars.</t>
  </si>
  <si>
    <t>Sartori, S; Poirrier, R</t>
  </si>
  <si>
    <t>Seasonal affective disorder and phototherapy: Theory and clinical applications</t>
  </si>
  <si>
    <t>ENCEPHALE-REVUE DE PSYCHIATRIE CLINIQUE BIOLOGIQUE ET THERAPEUTIQUE</t>
  </si>
  <si>
    <t>Since 1984, there has been a great interest in the phenomenon of a particular seasonaly recurrent mood disorder called seasonal affective disorder (SAD) or winter depression and its treatment: the phototherapy. Seasonal affective disorder is a syndrome described by Rosenthal in 1984. This mood disorder is characterized by depression with onset recurrent in autumn or winter and spontaneous spring or summer remission. It is associated with hypersomnia, anergia, increase appetite, weight gain and carbohydrate graving. The population prevalence in the north of the USA is estimated between 3 and 5%, but if changes with sex, age and also latitude. A long time ago, we know that animals are photoperiod sensitive and that the melatonin secretion in mammals is suppressed by the light. In 1980, Czeiler reported for the first time that human melatonin secretion can be suppressed by high light exposure (+/- 1 500 lux). In 1982, Rosenthal, Lewy and al. reported an antidepressant effect of light exposure of a manic-depressive patient. The phototherapy was born. To treat the SAD, the most common procedure of phototherapy is to expose the subject during 2 hours early in the morning, between 06:00 and 09:00 AM. The subject is sitting before a light screen, he can work and has to fix the screen one time every minute. The most common side effects are headache, eyestrain, muscle pain. The occular phototoxicity is controversed and it seems to be potentialy dangerous if phototherapy is associated with tricyclic antidepressants, neuroleptics and other medication containing a tricyclic, heterocyclic or porphyrin ring system. Since this finding, many questions are asked about photoperiod and its effects in the human being. Lewy proposes for the winter depression the hypothesis of a phase delayed circadian rhythm, that can be treated by a morning light exposure. At the present time, many trials are going on to study the effects of phototherapy in other problems like insomnia, maladaptation to night work, jet lag and Alzheimer disease.</t>
  </si>
  <si>
    <t>Sasa, A; Rodrigues, PA; Nonaka, KO; Balieiro, JCD; Coelho, LA</t>
  </si>
  <si>
    <t>Plasma Melatonin and Progesterone Profiles of Suffolk and Romney Marsh Ewes Implanted with Melatonin during Anoestrus Season at Lower Latitudes in Southern Hemisphere</t>
  </si>
  <si>
    <t>Background: The subcutaneous implants of melatonin are stimulatory and mimic the positive effects of short photoperiod on reproduction in small ruminants. This study investigated the daily plasma melatonin profiles in ewes treated with melatonin implants and kept under natural photoperiod in Southeastern Brazil. The plasma progesterone concentrations were also investigated before and after melatonin implantation. Materials, Methods &amp; Results: Romney Marsh (n = 11) and Suffolk (n = 10) ewes, which had been isolated from rams for at least 2 months prior to the beginning of the trial, were randomly allocated in two groups based on melatonin implant treatment (with or without melatonin implant). For plasma melatonin concentration, 43 days after melatonin implantation and 3 days before the ram introduction blood samples were collected every 2 hours during 24 hours. For plasma progesterone concentrations, blood samples were collected every once to twice a week for 2 different periods: prior to melatonin implantation and 46 days after the melatonin implantation and at the same day of the introduction of rams. The hormonal concentrations were determined by the radioimmunoassay method (RIA). The data were analyzed according to MIXED procedure (SAS) as repeated measurements for random animal effects. The effect of melatonin treatment on plasma melatonin 24-h period varied according to the breed. At the dark-phase, there were no plasma melatonin differences (P &gt; 0.05) between implanted and no-implanted (228.02 +/- 58.39 vs. 169.59 +/- 48.39) Romney Marsh ewes whereas for Suffolk ewes the plasma melatonin levels were higher in implanted (305.61 +/- 68.39 pg/mL) than no-implanted (151.26 +/- 38.35 pg/mL) ones. At the light-phase, melatonin treatment effects could be evidenced and these differences (P &lt; 0.01) consisted of higher melatonin values for implanted ewes and basal values for no-implanted ones in both breed groups. Before the melatonin implantation, the plasma progesterone levels were. 1 ng/mL for Romney Marsh (0.41 +/- 0.02 ng/mL) and Suffolk (0.47 +/- 0.02 ng/mL) ewes. During the ram introduction period, no melatonin treatment effect was observed on plasma progesterone concentrations in both breed groups, but 2 days after ram introduction the plasma progesterone concentrations increased the mean values &gt; than 1 ng/mL in implanted and no-implanted Suffolk ewes. In implanted Romney Marsh ewes the elevation of progesterone mean values was weak whereas in no-implanted Romney Marsh ewes the progesterone levels were maintained. 1 ng/mL during all the blood sample collection times. Discussion: The melatonin treatment also produced a similar model of daily melatonin levels as reported previously by others, which is characterized by high plasma melatonin concentrations during the light phase of the day. The effect of melatonin implants on plasma melatonin profiles interacted with breed confirming an individual response to melatonin implantation which is proportional to genetic individual variation pattern of melatonin secretion. Before the melatonin implantation all Romney Marsh and Suffolk ewes were judged to be in non-ovulatory period (anoestrus) with plasma progesterone mean values lower than 1 ng/mL. The melatonin treatment helped to induce the ovulatory activity in most of the ewes that were in anestrous at the time of melatonin implantation and the efficacy of this treatment depends on the individual variation in ovulatory response to ram introduction. In Southeastern Brazil., melatonin implant altered the daily plasma melatonin profiles of Suffolk and Romney Marsh ewes by increasing the melatonin levels during the light-phase of the day. Melatonin implant also induced an ovulatory response in Suffolk and Romney Marsh after the introduction of the rams. For no-implanted Suffolk ewes, the male effect is sufficient to provoke an ovulatory response.</t>
  </si>
  <si>
    <t>Saunders, DS</t>
  </si>
  <si>
    <t>Insect photoperiodism: seeing the light</t>
  </si>
  <si>
    <t>This review examines the spectral sensitivities of photoperiodic responses in insects and mites in relation to circadian-based models for the photoperiodic clock. It concludes that there are probably a number of different photoreceptors at both the organ and molecular levels. These latter probably fall into two classes: (i) a blue-light sensitive photoreceptor and (ii) a range of opsins (i.e. opsin proteins conjugated with a vitamin A based pigment) absorbing light at a range of wavelengths. In flesh flies (Sarcophaga spp. and possibly other higher Diptera), which are considered to exemplify the external coincidence model, entrainment of the photoperiodic oscillator probably involves a blue-light photoreceptor of Drosophila-type CRYPTOCHROME (CRY1) absorbing maximally at approximately 470 nm, whereas opsins absorbing at longer wavelengths may be involved in the photo-inductive process (diapause/nondiapause regulation) that occurs when dawn light coincides with the photo-inducible phase. In the parasitic wasp Nasonia vitripennis, on the other hand, a species that lacks CRY1 but expresses the nonphotosensitive mammalian-type CRY2, and is considered to exemplify internal coincidence, entrainment of the dawn and dusk oscillators may involve opsin-based photoreceptors absorbing light at longer wavelengths as far as the red end of the spectrum. In the Lepidoptera, which express both CRY1 and CRY2, properties of both external and internal coincidence may be evident. The presence or absence of cry1 in the genome may thus emerge as a key to the photoperiodic mechanism on its light input pathway.</t>
  </si>
  <si>
    <t>10.1111/j.1365-3032.2012.00837.x</t>
  </si>
  <si>
    <t>Erwin Bunning and Tony Lees, two giants of chronobiology, and the problem of time measurement in insect photoperiodism</t>
  </si>
  <si>
    <t>This paper examines the views of Erwin Banning and Tony Lees on the mechanism of photoperiodic time measurement, the former advocating a circadian basis for the phenomenon and the latter a non-circadian hourglass-like timer. This difference in opinion led to a protracted split among workers on photoperiodism, some supporting an oscillatory clock and others an 'hourglass', and gave rise to the often stated opinion that the two forms of time measurement were mutually exclusive. This paper, however, suggests that both oscillatory and hourglass-like properties are to be seen in insect photoperiodism. Furthermore, the differences between the two apparently conflicting models may be resolved if, following Banning, `hourglasses' are regarded as damping circadian oscillators, with the more self-sustained (clearly oscillatory) and more highly damped (hourglass-like) responses being parts of a continuous series. Since circadian rhythmicity is an all-pervading and fundamental aspect of insect biology, currently opening up to genetic and molecular analysis, recognition of the basic similarity of a wide range of insect photoperiodic timers may help to unravel the biochemical nature of the mechanism(s) involved. (c) 2005 Elsevier Ltd. All rights reserved.</t>
  </si>
  <si>
    <t>10.1016/j.jinsphys.2004.12.002</t>
  </si>
  <si>
    <t>Larval diapause duration and fat metabolism in three geographical strains of the blow fly, Calliphora vicina</t>
  </si>
  <si>
    <t>Diapausing larvae of the blow fly, Calliphora vicina, from three geographical strains exposed, as adults, to short days, were maintained under identical conditions (darkness, 11-12 degrees C) and examined for changes in wet weight, dry weight, water and fat content during diapause development to the emergence of post-diapause adults. Larvae produced by flies originating from northern Finland (Nallikari, 65 degrees N) showed a longer, more intense, diapause than those from localities further south (Edinburgh, Scotland, 55 degrees N and Barga, Italy, 44 degrees N), but all three strains showed similar rates of loss of the parameters measured. This was also the case for post-diapause adults, flies of the Barga strain with its relatively short diapause emerging with greater residual fat reserves than flies from the Edinburgh or Nallikari strains with their more protracted diapause. It was concluded that the rates of water and fat loss were functions of the conditions used for diapause larval maintenance (probably temperature) rather than the maternally programmed degree of diapause incidence, or of its 'depth' or 'intensity'. (C) 2000 Elsevier Science Ltd. All rights reserved.</t>
  </si>
  <si>
    <t>10.1016/S0022-1910(99)00137-7</t>
  </si>
  <si>
    <t>Saunders, DS; Cymborowski, B</t>
  </si>
  <si>
    <t>Light-induced behavioural effects on the locomotor activity rhythm of the blow fly, Calliphora vicina (Diptera: Calliphoridae)</t>
  </si>
  <si>
    <t>Under continuous light (LL) of low intensity (up to 2.0 lux), the free-running period of the blow fly activity rhythm lengthened for flies whose initial DD was less than about 25 h, but shortened for longer-period flies. Light intensity above about 2.0 lux led to an overt behavioural arrhythmicity. A comparison of phases of the oscillation after LL as a function of phases before LL, however, indicated that the oscillation continued its motion even though overt behaviour was arrhythmic. As the intensity during LL increased to 48 lux, phases after LL became centred on a narrow range close to CT 12. Extended periods of brighter light are considered to have two effects: (a) an exogenous "masking" effect occurring at intensities greater than about 2.0 lux, and (b) at intensities between about 2.0 and 48 lux, a gradual resetting of the covert oscillator to CT 12. Between 2.0 and 48 lux, therefore, the circadian oscillation governing locomotor activity in C. vicina continues its motion despite the superficial arrhythmicity in behaviour.</t>
  </si>
  <si>
    <t>10.14411/eje.2008.078</t>
  </si>
  <si>
    <t>Savage, JA; Cavender-Bares, J</t>
  </si>
  <si>
    <t>Phenological cues drive an apparent trade-off between freezing tolerance and growth in the family Salicaceae</t>
  </si>
  <si>
    <t>With increasing concern about the ecological consequences of global climate change, there has been renewed interest in understanding the processes that determine species range limits. We tested a long-hypothesized trade-off between freezing tolerance and growth rate that is often used to explain species range limits. We grew 24 willow and poplar species (family Salicaceae) collected from across North America in a greenhouse common garden under two climate treatments. Maximum entropy models were used to describe species distributions and to estimate species-specific climate parameters. A range of traits related to freezing tolerance, including senescence, budburst, and susceptibility to different temperature minima during and after acclimation were measured. As predicted, species from colder climates exhibited higher freezing tolerance and slower growth rates than species from warmer climates under certain environmental conditions. However, the average relative growth rate (millimeters per meter per day) of northern species markedly increased when a subset of species was grown under a long summer day length (20.5 h), indicating that genetically based day-length cues are required for growth regulation in these species. We conclude that the observed relationship between freezing tolerance and growth rate is not driven by differences in species' intrinsic growth capacity but by differences in the environmental cues that trigger growth. We propose that the coordinated evolution of freezing tolerance and growth phenology could be important in circumscribing willow and poplar range limits and may have important implications for species' current and future distributions.</t>
  </si>
  <si>
    <t>10.1890/12-1779.1</t>
  </si>
  <si>
    <t>SAWADA, S; NAKAJIMA, Y; TSUKUDA, M; SASAKI, K; HAZAMA, Y; FUTATSUYA, M; WATANABE, A</t>
  </si>
  <si>
    <t>ECOTYPIC DIFFERENTIATION OF DRY-MATTER PRODUCTION PROCESSES IN RELATION TO SURVIVORSHIP AND REPRODUCTIVE POTENTIAL IN PLANTAGO-ASIATICA POPULATIONS ALONG CLIMATIC GRADIENTS</t>
  </si>
  <si>
    <t>1. Dry matter accumulation and allocation were examined in populations of Plantago asiatica from contrasting climatic regions, grown from seeds for 16 months under identical experimental conditions. 2. The net production decreased with increasing length of growing season at the original habitat. 3. The higher latitude-altitude populations allocated a greater part of dry matter to storage (tap-root plus fine roots) and foliage and a smaller part to their reproductive system. 4. The higher latitude-altitude populations produced a smaller number of larger seeds during the experimental period, while those from the lower latitude produced a larger number of smaller seeds. 5. The higher latitude-altitude populations shed all their leaves at the end of autumn and overwintered in a completely dormant state, while the lower latitude ones held small overwintering leaves, having different structures and lower rates of net photosynthesis per plant compared to normal leaves developed during the main growing season. 6. Under the photoperiod regimes of 8, 16 or 24 h of light, the seeds produced by the higher latitude-altitude populations during the experimental period germinated in a higher and narrower temperature range than did the lower latitude populations.</t>
  </si>
  <si>
    <t>10.2307/2389834</t>
  </si>
  <si>
    <t>SAWAMURA, Y</t>
  </si>
  <si>
    <t>AN AUTECOLOGICAL STUDY OF PHOTOPERIODIC RESPONSE OF GEOGRAPHIC STRAINS OF POLYGONUM THUNBERGII SIEBOLD ET ZUCCARINI</t>
  </si>
  <si>
    <t>JAPANESE JOURNAL OF BOTANY</t>
  </si>
  <si>
    <t>Scalone, R; Lemke, A; Stefanic, E; Kolseth, AK; Rasic, S; Andersson, L</t>
  </si>
  <si>
    <t>Phenological Variation in Ambrosia artemisiifolia L. Facilitates Near Future Establishment at Northern Latitudes</t>
  </si>
  <si>
    <t>The invasive weed Ambrosia artemisiifolia (common ragweed) constitutes a great threat to public health and agriculture in large areas of the globe. Climate change, characterized by higher temperatures and prolonged vegetation periods, could increase the risk of establishment in northern Europe in the future. However, as the species is a short-day plant that requires long nights to induce bloom formation, it might still fail to produce mature seeds before the onset of winter in areas at northern latitudes characterized by short summer nights. To survey the genetic variation in flowering time and study the effect of latitudinal origin on this trait, a reciprocal common garden experiment, including eleven populations of A. artemisiifolia from Europe and North America, was conducted. The experiment was conducted both outside the range limit of the species, in Sweden and within its invaded range, in Croatia. Our main hypothesis was that the photoperiodic-thermal requirements of A. artemisiifolia constitute a barrier for reproduction at northern latitudes and, thus, halts the northern range shift despite expected climate change. Results revealed the presence of a north-south gradient in flowering time at both garden sites, indicating that certain European populations are pre-adapted to photoperiodic and thermal conditions at latitudes up to, at least, 60 degrees N. This was confirmed by phenological recordings performed in a region close to the northern range limit, the north of Germany. Thus, we conclude that there exists a high risk for establishment and spread of A. artemisiifolia in FennoScandinavia in the near future. The range shift might occur independently of climate change, but would be accelerated by it.</t>
  </si>
  <si>
    <t>10.1371/journal.pone.0166510</t>
  </si>
  <si>
    <t>Scharf, I; Bauerfeind, SS; Blanckenhorn, WU; Schafer, MA</t>
  </si>
  <si>
    <t>Effects of maternal and offspring environmental conditions on growth, development and diapause in latitudinal yellow dung fly populations</t>
  </si>
  <si>
    <t>Extensive phenotypic plasticity can allow populations to persist in changing environments. Maternal effects represent one important but often neglected source of phenotypic plasticity. Mothers and offspring of 2 high- (northern Norway and central Sweden) and 2 low- (northern and southern Spain) latitude yellow dung fly Scathophaga stercoraria (Diptera: Scathophagidae) populations were exposed to cold (12 degrees C) and warm (18 degrees C) temperatures and to short (8 h light: 16 h dark) and long (16 h light: 8 h dark) photoperiods in a fully blocked, split-brood common garden design of 8 treatment combinations. We also considered the role of energy content and size of the eggs in producing cross-generational maternal effects on offspring diapause, development time and growth rate. The incidence of diapause strongly declined towards the south, and the northernmost population grew and developed faster in response to perceived seasonal time constraints. There was strong population-specific phenotypic plasticity of all traits in response to offspring temperature and, more weakly, to offspring photoperiod, indicating a genetic basis of plasticity as well as genetic differentiation among populations. There were additional subtle cross-generational maternal effects exerted primarily by the lipid content of the eggs, largely independent of maternal treatment and population. Phenotypic plasticity of life-history traits in the yellow dung fly is predominantly influenced by the growing conditions during larval development, but populations can also respond to changing environments via trans-generational maternal effects.</t>
  </si>
  <si>
    <t>10.3354/cr00907</t>
  </si>
  <si>
    <t>Scheiber, IBR; de Jong, ME; Komdeur, J; Pschernig, E; Loonen, MJJE; Millesi, E; Weiss, BM</t>
  </si>
  <si>
    <t>Diel pattern of corticosterone metabolites in Arctic barnacle goslings (Branta leucopsis) under continuous natural light</t>
  </si>
  <si>
    <t>Here we describe the excretion pattern of corticosterone metabolites collected from droppings in barnacle goslings (Branta leucopsis) raised under 24 hours of continuous natural light in the Arctic. In lower latitudes, circulating corticosterone peaks around waking and shows a nadir between midnight and 4:00, whereas the peak and nadir are time-delayed slightly when measuring corticosterone metabolites from droppings. Photoperiod, along with other environmental factors, helps to entrain an animal's endogenous rhythm to that of the natural world. North of the Arctic Circle, photoperiod may not be a reliable cue as light is continuously absent during the winter and continuously present during the summer. Here, for the first time, we used droppings to describe a 24-hour excretion pattern of corticosterone metabolites (CORTm). By applying circular statistics for dependent data, we found a diel rhythmic pattern even under continuous natural light. We discuss potential alternative 'Zeitgeber' that may function even in the polar regions, focusing on melatonin. We propose a line of research to measure melatonin non-invasively from droppings. We also provide a validation of the adopted enzyme immunoassay (EIA) that was originally developed for greylag geese.</t>
  </si>
  <si>
    <t>10.1371/journal.pone.0182861</t>
  </si>
  <si>
    <t>Scherbarth, F; Steinlechner, S</t>
  </si>
  <si>
    <t>Endocrine mechanisms of seasonal adaptation in small mammals: from early results to present understanding</t>
  </si>
  <si>
    <t>Seasonal adaptation is widespread among mammals of temperate and polar latitudes. The changes in physiology, morphology and behaviour are controlled by the photoneuroendocrine system that, as a first step, translates day lengths into a hormonal signal (melatonin). Decoding of the humoral melatonin signal, i.e. responses on the cellular level to slight alterations in signal duration, represents the prerequisite for appropriate timing of winter acclimatization in photoperiodic animals. Corresponding to the diversity of affected traits, several hormone systems are involved in the regulation downstream of the neural integration of photoperiodic time measurement. Results from recent studies provide new insights into seasonal control of reproduction and energy balance. Most intriguingly, the availability of thyroid hormone within hypothalamic key regions, which is a crucial determinant of seasonal transitions, appears to be regulated by hormone secretion from the pars tuberalis of the pituitary gland. This proposed neuroendocrine pathway contradicts the common view of the pituitary as a gland that acts downstream of the hypothalamus. In the present overview of (neuro)endocrine mechanisms underlying seasonal acclimatization, we are focusing on the dwarf hamster Phodopus sungorus (long-day breeder) that is known for large amplitudes in seasonal changes. However, important findings in other mammalian species such as Syrian hamsters and sheep (short-day breeder) are considered as well.</t>
  </si>
  <si>
    <t>10.1007/s00360-010-0498-2</t>
  </si>
  <si>
    <t>Schettini, E; De Salvador, FR; Scarascia Mugnozza, G; Vox, G</t>
  </si>
  <si>
    <t>Coloured Covering Materials for Peach Protected Cultivation</t>
  </si>
  <si>
    <t>INTERNATIONAL SYMPOSIUM ON ADVANCED TECHNOLOGIES AND MANAGEMENT TOWARDS SUSTAINABLE GREENHOUSE ECOSYSTEMS: GREENSYS2011</t>
  </si>
  <si>
    <t>Spectral wavelength distribution and quantity of solar radiation influence plant photosynthesis, photomorphogenesis, phototropism and photoperiod. With regard to photomorphogenesis, vegetative and reproductive growth processes are influenced by the phytochrome and cryptochrome. In literature the phytochrome response is characterized in terms of radiation rate in the red wavelengths (R, 600-700 nm) to that in the far-red radiation (FR, 700-800 nm), i.e. the R/FR ratio. The effects of the blue radiation (B, 400-500 nm) on the morphogenetic responses of plants can be investigated by studying the ratio between the blue radiation and the far-red radiation, i.e. the B/FR ratio. Aim of this paper is to investigate the influence of coloured nets on peach trees. A BLUE net, a RED net, a YELLOW net, a PEARL net, a GREY net and a NEUTRAL net were installed on greenhouses at the experimental farm of the University of Bari (Italy), latitude 41 degrees 05'N. Peach trees were located in pots inside the greenhouses and in open field. The growth of the peach trees cultivated in open field was lower in comparison to the growth of the trees cultivated under the coloured nets. The RED and BLUE nets influenced the spectrum of the solar radiation passing through the nets modifying the investigated radiation ratios. Both nets increased the growth of the trees more than the NEUTRAL, PEARL and GREY nets. The nets positively influenced the fruit characteristics, such as size, colour and sugar content, in comparison to open-field.</t>
  </si>
  <si>
    <t>Schilling, A; Richard, JP; Serviere, J</t>
  </si>
  <si>
    <t>Effect of aging on circadian activity in gray mouse lemurs</t>
  </si>
  <si>
    <t>INTERNATIONAL JOURNAL OF PRIMATOLOGY</t>
  </si>
  <si>
    <t>Microcebus murinus is a very photoperiod-dependent primate with a potentially extended longevity (13 years). Reduction of artificial seasonal cycles allows acceleration of the aging process. Under these conditions, age is defined according to the number of seasonal cycles. We conducted experiments in order to assess the effects of aging upon (1) the main parameters (period: tau; duration: alpha) of the circadian activity-rest rhythm; and (2) the plasticity of the response to light, which is the main entraining factor of the internal clock. We studied the evolution of tau and alpha through two types of experiments: a transverse one comparing 36 males of various ages (1-13 seasonal cycles) and a longitudinal one following 2 pairs of males from the same litter tone from each pair was maintained under natural cycle while the other was submitted to a shortened cycle) over 54 months. Results from transverse experiments demonstrated no statistical difference in tau and alpha with age except in 4 senescent (&gt;10 cycles) subjects in which these two parameters were decreased. Longitudinal experiments confirmed this tendency. The plasticity of responses to Eight, resynchronization after a shift of the day-night cycle, or shift of activity onset after presentation of a light pulse at various circadian times was unaffected by aging. Taken together, the data demonstrate that the parameters of the circadian activity-rest rhythm remain stable over a long span of life and/or that light remains a powerful entertaining parameter even in very old individuals.</t>
  </si>
  <si>
    <t>10.1023/A:1026409930464</t>
  </si>
  <si>
    <t>Schmidt, PS; Conde, DR</t>
  </si>
  <si>
    <t>Environmental heterogeneity and the maintenance of genetic variation for reproductive diapause in Drosophila melanogaster</t>
  </si>
  <si>
    <t>Drosophila melanogaster has colonized temperate habitats on multiple continents over a historical time period, and many traits vary predictably with latitude. Despite considerable attention paid to clinal variation in Drosophila, the mechanisms generating such patterns in nature remain largely unidentified. In D. melanogaster, the expression of reproductive diapause can be induced by exposure to low temperatures and shortened photoperiods. Both diapause expression itself and the underlying genetic variance for diapause expression have widespread impacts on organismal fitness, and diapause incidence exhibits a 60% cline in frequency in the eastern United States. The major aim of this study was to evaluate whether the relative fitness of diapause and nondiapause genotypes varies predictably with environment. In experimental population cages in the laboratory, the frequency of genotypes that express diapause increased over time when flies were exposed to environmental stress, whereas the frequency of nondiapause genotypes increased when flies were cultured under benign control conditions. Other fitness traits correlated with the genetic variance for diapause expression (longevity, mortality rates, stress resistance, lipid content, preadult viability, fecundity profiles, and development time) also diverged between experimental treatments. Similarly, sampling of isofemale lines from natural populations revealed that the frequency of diapause incidence cycled over time in seasonal habitats: diapause expression was at high frequency following the winter season and subsequently declined throughout the summer months. In contrast, diapause expression was low and temporally homogeneous in isofemale line collections from human-associated urban habitats. These data suggest that genetic variation underlying the diapause-nondiapause dichotomy may be actively maintained by selection pressures that vary spatially and temporally in natural populations.</t>
  </si>
  <si>
    <t>10.1554/05-430.1</t>
  </si>
  <si>
    <t>Schmidt, PS; Matzkin, L; Ippolito, M; Eanes, WF</t>
  </si>
  <si>
    <t>Geographic variation in diapause incidence, life-history traits, and climatic adaptation in Drosophila melanogaster</t>
  </si>
  <si>
    <t>Drosophila melanogaster, exposure of females to low temperature and shortened photoperiod can induce the expression of reproductive quiescence or diapause. Diapause expression is highly variable within and among natural populations and has significant effects on life-history profiles, including patterns of longevity, fecundity, and stress resistance. We hypothesized that if diapause expression is associated with overwintering mechanisms and adaptation to temperate environments, the frequency of diapause incidence would exhibit a latitudinal cline among natural populations. Because stress resistance and reproductive traits are also clinal in this species, we also examined how patterns of fecundity and longevity varied with geography and how stress resistance and associated traits differed constitutively between diapause and nondiapause lines. Diapause incidence was shown to vary predictably with latitude, ranging from 35% to 90% among natural populations in the eastern United States Survivorship under starvation stress differed between diapause and nondiapause lines; diapause phenotypes were also distinct for total body triglyceride content and the developmental distribution of oocytes in the ovary following stress exposure. Patterns of longevity, fecundity, and ovariole number also varied with geography. The data suggest that, for North American populations, diapause expression is functionally associated with overwintering mechanisms and may be an integral life-history component in natural populations.</t>
  </si>
  <si>
    <t>Schmidt, PS; Paaby, AB; Heschel, MS</t>
  </si>
  <si>
    <t>Genetic variance for diapause expression and associated life histories in Drosophila melanogaster</t>
  </si>
  <si>
    <t>The dipteran Drosophila melanogaster can express a form of reproductive quiescence or diapause when exposed to low temperature and shortened photoperiod. Among natural populations in the eastern United States, the frequency of lines that express reproductive diapause in the laboratory varies substantially and predictably with latitudinal origin. The goals of the present study were twofold: (1) to examine the impact of genetic variance for diapause expression on multiple traits associated with organismal fitness; and (2) to evaluate the potential for fitness trade-offs between diapause and nondiapause phenotypes that may result in the observed cline. Even prior to diapause entry or expression, inbred lines that express and do not express reproductive diapause in laboratory assays were constitutively distinct for life span, age-specific mortality rates, fecundity profiles, resistance to cold and starvation stress, lipid content, development time, and egg-to-adult viability. Furthermore, estimates of genetic correlations based on line means revealed significant differentiation for genetic variance/covariance matrices between diapause and nondiapause lines. The data indicate the potential for life-history trade-offs associated with variation for the diapause phenotype. The observed cline in diapause incidence in the eastern United States may be generated by these trade-offs and the associated spatial and/or temporal variation in relative fitness of these two phenotypes in natural populations.</t>
  </si>
  <si>
    <t>Schmitt, J; Dudley, SA; Pigliucci, M</t>
  </si>
  <si>
    <t>Manipulative approaches to testing adaptive plasticity: Phytochrome-mediated shade-avoidance responses in plants</t>
  </si>
  <si>
    <t>Phenotypic plasticity is often assumed to be adaptive, but this hypothesis has rarely been tested. To support the hypothesis, it is necessary to demonstrate that the phenotype induced in each relevant environment confers high fitness in that environment, relative to alternative phenotypes. Unfortunately, such tests are difficult to perform because plasticity prevents the expression of "inappropriate" phenotypes within each environment. Genetic and physiological manipulation can be used very effectively to extend the range of phenotypes within environments and thus provide powerful tools for testing the adaptive plasticity hypothesis. The expression of specific genes involved in cue perception or signal transduction can be altered by mutation or the introduction of transgenes, thus altering the plastic response of an organism to environmental cues. It is also possible to alter the cue itself or to manipulate the developmental response physiologically so as to obtain alternative phenotypes. The relative fitness of these alternative phenotypes can then be measured in each relevant environment. However, these techniques will be most useful when combined with techniques such as phenotypic selection analysis to identify the specific traits under selection in natural populations. We illustrate these approaches using phytochrome-mediated "shade avoidance" responses in plants as a model system. We review the genetic and physiological mechanisms underlying these responses, illustrate how genetic manipulation can elucidate their adaptive value, and discuss the use of physiological manipulation to measure natural selection on plasticity in the wild.</t>
  </si>
  <si>
    <t>10.1086/303282</t>
  </si>
  <si>
    <t>SCHNARE, H</t>
  </si>
  <si>
    <t>SECONDARY SEX CHARACTERISTICS AMONG FALLOW DEER (DAMA-DAMA L) - PRESENTATION AND DISCUSSION BY MEANS OF PHOTOPERIODIC MANIPULATION AND PHYSIOLOGICAL FOUNDATIONS - SKULL, ANTLER BUDS, ROSES</t>
  </si>
  <si>
    <t>ZEITSCHRIFT FUR JAGDWISSENSCHAFT</t>
  </si>
  <si>
    <t>Secondary sex characteristics and the correlated physiological parameters of fallow deer (Dama dama L.) were investigated under the influence of various experimental photoperiods as well as in respect to their resynchronization ability. For the first time a group of adult large mammals were subjected over a period of years without interruption to various experimentally accelerated photoperiods in an artificial environment, after which they were resynchronized under natural conditions. The development of the skull as well as of the antler buds and roses clearly demonstrated an earlier maturity under accelerated photop eriods compared to normal conditions. The apparent discrepancy between the calendar and biological ages of the deer is discussed. The consideration of the endocrinological pre-requisites for the seasonal changes in secondary sex characteristics includes a wide range of aspects. Where appropriate ethological observations are presented.</t>
  </si>
  <si>
    <t>10.1007/BF02242394</t>
  </si>
  <si>
    <t>Schnelle, RA; Barrett, JE</t>
  </si>
  <si>
    <t>High Temperatures and Marginally Inductive Photoperiods Impact the Floral Display of Poinsettias 'Freedom Red', 'Early Red Splendor', and 'Prestige Early Red'</t>
  </si>
  <si>
    <t>INTERNATIONAL SYMPOSIUM ON HIGH TECHNOLOGY FOR GREENHOUSE SYSTEMS: GREENSYS2009</t>
  </si>
  <si>
    <t>Commercial production of poinsettias is increasing in low latitude locations where supraoptimal temperatures and marginally inductive photoperiods for poinsettia flowering exist in the fall season. Presently, we have investigated the impact of these conditions on development of the floral display in three modern, early flowering cultivars ('Prestige Early Red', 'Freedom Red', and 'Early Red Splendor'). Three temperature (21, 24, and 27 degrees C average daily temperature) and photoperiod (11.5, 12.5, and 13.5-h dark) regimes were applied in two separate experiments. Data collected were the number of days from the end of night interruption lighting through anthesis and the number of bracts per lateral branch on each plant every 10 days. The hue angle and chroma of a representative colored bract collected from each plant at the time of anthesis was measured with a colorimeter. In all three cultivars, the number of colored bracts was reduced at 27 degrees C compared with plants grown at 21 or 24 degrees C. The hue angle, a measure of redness, was not significantly different for bracts collected from 'Freedom Red' and 'Prestige Early Red' plants grown with each temperature regime, however the hue angle of bracts collected from 'Early Red Splendor' plants increased from 25 to 71 degrees with a temperature increase of 24 to 27 degrees C. This change corresponds to the presence of more green hues versus red hues in the bracts to the extent that these plants were unmarketable. With the reduction in dark period length from 13.5 to 12.5-hours dark, the average number of colored bracts per lateral on 'Early Red Splendor' was reduced from 7.3 to 3.3 in contrast to 11.8 to 8.8 in 'Freedom Red' and 9.2 to 8.4 on 'Prestige Early Red'. Plants with less than five colored bracts per lateral were deemed not marketable. These data indicate that cultivar selection is vital to produce marketable poinsettias in warm, low latitude locations. http://www.actahort.org/members/showpdf?booknrarnr=893_96</t>
  </si>
  <si>
    <t>10.17660/ActaHortic.2011.893.96</t>
  </si>
  <si>
    <t>Schnelle, RA; Barrett, JE; Clark, DG</t>
  </si>
  <si>
    <t>High temperature delay of floral initiation in modern poinsettia cultivars</t>
  </si>
  <si>
    <t>PROCEEDINGS OF THE VTH INTERNATIONAL SYMPOSIUM ON ARTIFICIAL LIGHTING IN HORTICULTURE</t>
  </si>
  <si>
    <t>The relative sensitivity of floral initiation to high temperatures in 16 modern poinsettia cultivars was investigated in a 2-year study. Night interruption lighting was used to prevent early initiation during a 4-week vegetative growth period. Temperature treatments were applied for 4 weeks after the cessation of night interruption lighting and photoperiod treatments were maintained through the completion of the experiments. After temperature treatments ended, all plants were grown to maturity with moderate temperatures (26 degrees +/- 2 degrees/21 degrees +/- 2 degrees C day/night average). Two photoperiod treatments were used: natural days at 29 degrees 40'N latitude and 13-hour dark period. In conjunction, two day/night temperature regimes were imposed: 24 degrees/21 degrees C (low) and 28 degrees/24 degrees C (high). For most cultivars, the date of first bract color, visible bud and anthesis were significantly delayed in the high temperature treatment under natural days compared to the low temperature treatment. Delay in anthesis between the low and high temperature treatments ranged from 0 to 19 days; 0 days in the cultivars 'Orion' and 'Early Freedom Red', 6 days in 'Freedom Red', 14 days in 'Prestige Red' and 19 days in 'Cortez Burgundy'. In an additional study, 'Prestige Red' and 'Freedom Red' were exposed to elevated temperatures for 7, 14, or 21 days after the onset of short-days, and compared to the low temperature control, flowering in 'Prestige Red' was delayed 3, 6, and 10 days, respectively. Flowering in 'Freedom Red' was delayed only 0, 2, and 4 days, respectively.</t>
  </si>
  <si>
    <t>10.17660/ActaHortic.2006.711.36</t>
  </si>
  <si>
    <t>Schoech, SJ</t>
  </si>
  <si>
    <t>Food supplementation experiments: A tool to reveal mechanisms that mediate timing of reproduction</t>
  </si>
  <si>
    <t>Food supplementation of free-living animals has been used to address the role of availability of resources in the timing of reproduction. A meta-analysis by Schoech and Hahn suggested that responsiveness of the reproductive axis to the supplementary cue of food is lessened at higher latitudes, presumably because the brief time during which conditions are appropriate to rear offspring has led to an evolved resistance to supplementary cues with a primary reliance on photoperiod. Unfortunately, few investigators have examined the potential underlying mechanisms that mediate this differential responsiveness to supplemental food across latitudes. Considerable research, however, links nutritional state and plasma glucocorticoid levels, both of which impinge upon the reproductive axis. Long-term research, on Florida scrub-jays (Aphelocoma coerulescens) in my laboratory shows that suburban birds with access to ad libitum supplemental food express early breeding and lower plasma corticosterone (CORT) levels in comparison to jays in nearby natural habitat. Furthermore, supplementation in natural habitat advances laying, with the largest effects occurring in bad years (i.e., years defined by late breeding and poor reproductive output by non-supplemented controls). Similarly, reproductive output of supplemented jays is greater and exhibits considerably less variance than do controls, suggesting fitness benefits of supplementation that are tied to advanced breeding. Generally, CORT levels in early-breeding supplemented jays are lower than are those of controls. Also, regression analysis suggests that clutch-initiation dates of non-supplemented female breeders are predicted by baseline CORT levels. Although these data are not conclusive and trends can be obscured by year-effects, they suggest a role for CORT in timing of breeding. Whether this link might help to explain the above-referenced latitudinal trends remains to be characterized.</t>
  </si>
  <si>
    <t>10.1093/icb/icp005</t>
  </si>
  <si>
    <t>Schroeder, M; Dalin, P</t>
  </si>
  <si>
    <t>Differences in photoperiod-induced diapause plasticity among different populations of the bark beetle Ips typographus and its predator Thanasimus formicarius</t>
  </si>
  <si>
    <t>AGRICULTURAL AND FOREST ENTOMOLOGY</t>
  </si>
  <si>
    <t>1 Photoperiod is a common cue for diapause induction in insects. In a warmer climate, the photoperiod-sensitive life stage can be expected to be reached earlier in the season, when day length is still long, thereby increasing the probability of an additional generation. 2 Populations from four latitudes in Sweden of the tree-killing bark beetle Ips typographus (L.) and its predator Thanasimus formicarius (L.) (Coleoptera, Cleridae) were reared at day lengths from 8 to 23.5 h. Ips typographus adults were classified as being reproductive or in diapause by dissection. Thanasimus formicarius new generation adults were classified as direct developers, whereas last-instar larvae in pupal chambers were classified as in developmental diapause. 3 The frequency of reproductive diapause among new generation I. typographus adults was negatively correlated with day length and positively correlated with latitude of population origin. The two northernmost populations included a considerable proportion of individuals that entered reproductive diapause even at the longest day lengths. By contrast, diapause entry in the predator T. formicarius was generally independent of photoperiod and geographical origin. 4 In awarmer climate, two generations per year may bemore common for I. typographus in Sweden. The predator is less likely to increase voltinism.</t>
  </si>
  <si>
    <t>10.1111/afe.12189</t>
  </si>
  <si>
    <t>Schueler, S; Liesebach, M</t>
  </si>
  <si>
    <t>Latitudinal population transfer reduces temperature sum requirements for bud burst of European beech</t>
  </si>
  <si>
    <t>The phenology of many woody plants is controlled by an interaction of chilling requirements, photoperiod and temperature forcing. Predictions of leaf unfolding and connected ecosystem processes in global warming should thus consider not only increasing temperatures but also require a thorough understanding of the cumulative effects of daylength and temperature. In the present study, bud burst of six populations of European beech was assessed at two provenance trial sites across a latitudinal gradient of 6A degrees within two consecutive years. Significant differences in bud burst were found among populations, trial sites and observation years. If flushing was related to the temperature forcing at trials sites, populations at the southern trial required similar temperature sums in both observation years, though the average flushing date differed by 6 days. At the northern trial site, bud burst occurred approximately 14 days later, but here the trees required 43 % degree days less to reach the same flushing state. This indicates a significant effect of the photoperiod on the temperature requirement for bud burst. The flushing sequence among populations was stable across trial sites and observation years, suggesting that similar genetic pathways regulate bud burst throughout the beech distribution. Also, it indicates that the environment of the trial location rather than the genetic origin of the populations determines its reaction to increase spring temperatures in climate change. Significant interactions of the velocity of flushing were observed between populations and trial sites, but not between populations and observation years at the same site. Together with the high variation among populations, this points to local adaptations to specific temperature-photoperiod regimes, however, adaptations to local temperature forcing seem stronger than to the light conditions.</t>
  </si>
  <si>
    <t>10.1007/s11258-014-0420-1</t>
  </si>
  <si>
    <t>Schuhbauer, A; Brickle, P; Arkhipkin, A</t>
  </si>
  <si>
    <t>Growth and reproduction of Loxechinus albus (Echinodermata: Echinoidea) at the southerly peripheries of their species range, Falkland Islands (South Atlantic)</t>
  </si>
  <si>
    <t>Sea urchins Loxechinus albus were collected from an unfished population inhabiting inshore areas of the eastern part of the Falkland Islands (Southwest Atlantic) at bimonthly intervals between January 2005 and March 2006. The gonads of 491 specimens were sampled to ascertain GSI, and a subsample was examined microscopically in order to determine sex and maturity stage. Age was determined by ring counts on genital plates of 349 specimens with the annual periodicity of ring deposition validated by marginal increment analysis. This investigation suggests that the study population spawns at the warmest time of the year thus allowing for greater growth in their pelagic larvae and newly settled juveniles. Size at age data were found to be asymptotic and out of three growth functions tested the von Beralanffy growth model best described the data. The relatively short period of optimal water temperatures around the Falkland Islands does not enable L. albus to grow as fast as in other regions with higher seasonal temperatures (central Chilean coasts) resulting in relatively small adult sizes.</t>
  </si>
  <si>
    <t>10.1007/s00227-010-1455-z</t>
  </si>
  <si>
    <t>Schulte-Hostedde, AI; Mastromonaco, GF</t>
  </si>
  <si>
    <t>Integrating evolution in the management of captive zoo populations</t>
  </si>
  <si>
    <t>Both natural animal populations and those in captivity are subject to evolutionary forces. Evolutionary changes to captive populations may be an important, but poorly understood, factor that can affect the sustainability of these populations. The importance of maintaining the evolutionary integrity of zoo populations, especially those that are used for conservation efforts including reintroductions, is critical for the conservation of biodiversity. Here, we propose that a greater appreciation for an evolutionary perspective may offer important insights that can enhance the reproductive success and health for the sustainability of captive populations. We provide four examples and associated strategies that highlight this approach, including minimizing domestication (i.e., genetic adaptation to captivity), integrating natural mating systems into captive breeding protocols, minimizing the effects of translocation on variation in photoperiodism, and understanding the interplay of parasites/pathogens and inflammation. There are a myriad of other issues that may be important for captive populations, and we conclude that these may often be species specific. Nonetheless, an evolutionary perspective may mitigate some of the challenges currently facing captive populations that are important from a conservation perspective, including their sustainability.</t>
  </si>
  <si>
    <t>10.1111/eva.12258</t>
  </si>
  <si>
    <t>SCHWABL, H; GWINNER, E; BENVENUTI, S; IOALE, P</t>
  </si>
  <si>
    <t>EXPOSURE OF DUNNOCKS (PRUNELLA-MODULARIS) TO THEIR PREVIOUS WINTERING SITE MODIFIES AUTUMNAL ACTIVITY PATTERN - EVIDENCE FOR SITE RECOGNITION</t>
  </si>
  <si>
    <t>ETHOLOGY</t>
  </si>
  <si>
    <t>We caught dunnocks at a wintering site near Pisa/Italy prior to their departure for breeding territories and held them indoors north of this site (Andechs/Germany) on a simulated photoperiod of 52.5-degrees-N. After birds had gone through a reproductive cycle and postnuptial moult they developed migratory restlessness in autumn. At this time one group was transferred back to the previous wintering site (Pisa) where birds were held in individual activity cages in an outdoor aviary, allowing them to perceive as much environmental information as possible. A second group was transferred to a control site near Tour du Valat/France of approximately the same latitude and climate, but different longitude and held in an identical aviary. The diurnal activity pattern changed after transfer back to the previous wintering site, but not after transfer to the control site. Specifically, the amount of morning activity was reduced while afternoon activity was increased. This effect was restricted to those individuals that had been developing nocturnal migratory restlessness the previous spring. It was absent in individuals without migratory restlessness in spring, indicating that the different patterns were not due to unspecific effects from the testing sites. These results are consistent with the hypothesis that birds were able to derive information about their locality and to recognize their previous wintering site, resulting in suppression of migratory state by experience. The results are not definitely conclusive, however, because of several difficulties in the interpretation of perch-hopping activity, which are discussed in detail.</t>
  </si>
  <si>
    <t>Secombe, CJ; Tan, RHH; Perara, DI; Byrne, DP; Watts, SP; Wearn, JG</t>
  </si>
  <si>
    <t>The Effect of Geographic Location on Circannual Adrenocorticotropic Hormone Plasma Concentrations in Horses in Australia</t>
  </si>
  <si>
    <t>JOURNAL OF VETERINARY INTERNAL MEDICINE</t>
  </si>
  <si>
    <t>Background: Longitudinal evaluation of plasma endogenous ACTH concentration in clinically normal horses has not been investigated in the Southern Hemisphere. Objectives: To longitudinally determine monthly upper reference limits for plasma ACTH in 2 disparate Australian geographic locations and to examine whether location affected the circannual rhythm of endogenous ACTH in the 2 groups of horses over a 12-month period. Animals: Clinically normal horses &lt;20 years of age from 4 properties (institutional herd and client owned animals) in Perth (n = 40) and Townsville (n = 41) were included in the study. Methods: A prospective longitudinal descriptive study to determine the upper reference limit and confidence intervals for plasma ACTH in each geographic location using the ASVCP reference interval (RI) guidelines, for individual months and monthly groupings for 12 consecutive months. Results: Plasma endogenous ACTH concentrations demonstrated a circannual rhythm. The increase in endogenous ACTH was not confined to the autumnal months but was associated with changes in photoperiod. During the quiescent period, plasma ACTH concentrations were lower, = 43 pg/mL (upper limit of the 90% confidence interval (CI)) in horses from Perth and = 67 pg/mL (upper limit of the 90% CI) in horses from Townsville, than at the acrophase, = 94 pg/mL (upper limit of the 90% CI) in horses from Perth, = 101 pg/mL (upper limit of the 90% CI) in horses from Townsville. Conclusions and Clinical Importance: Circannual rhythms of endogenous ACTH concentrations vary between geographic locations, this could be due to changes in photoperiod or other unknown factors, and upper reference limits should be determined for specific locations.</t>
  </si>
  <si>
    <t>10.1111/jvim.14782</t>
  </si>
  <si>
    <t>SEMPERE, AJ; MAUGET, R; BUBENIK, GA</t>
  </si>
  <si>
    <t>INFLUENCE OF PHOTOPERIOD ON THE SEASONAL PATTERN OF SECRETION OF LUTEINIZING-HORMONE AND TESTOSTERONE AND ON THE ANTLER CYCLE IN ROE DEER (CAPREOLUS-CAPREOLUS)</t>
  </si>
  <si>
    <t>Annual variations in concentrations of luteinizing hormone (LH) and testosterone in plasma were analysed in relation to the antler cycle in six adult male roe deer exposed to a natural photoperiod (latitude 46-degrees-10'N) and in four adult males maintained in a constant short-day photoperiod (8 h light: 16 h dark) for a year, from the winter solstice at which time both groups of animals had antlers in velvet. The animals were sampled, every 15 min for 2 or 4 h at intervals of one month for a year. Under both natural and experimental conditions, LH concentrations were high from January to March, but in the experimental conditions they decreased between April and May-June, whereas in the natural conditions they increased. Plasma LH concentration was lowest between July and November in animals under natural photoperiod, whereas under 8 h light:16 h dark photoperiod a second increase in plasma LH occurred between August and September. Between March and August, concentrations of plasma testosterone increased under natural photoperiod, whereas under experimental photoperiod there was a biphasic pattern of plasma testosterone with peaks between February and May and between September and November. Under natural photoperiod, antlers were cast in November, 369 +/- 6 days after the previous antlers were cast. Under experimental photoperiod, antlers were cast after 193 +/- 10 days, and a new set developed. The sexual cycle of the male appears to be initiated by an endogenous rhythm in winter and is then maintained by hormonal changes resulting from increasing photoperiod in spring. The modified antler cycle and the patterns of plasma LH and of testosterone concentrations suggest that this rhythm has a period of about 6 months.</t>
  </si>
  <si>
    <t>Sennhenn, A; Odhiambo, JJO; Maass, BL; Whitbread, AM</t>
  </si>
  <si>
    <t>CONSIDERING EFFECTS OF TEMPERATURE AND PHOTOPERIOD ON GROWTH AND DEVELOPMENT OF LABLAB PURPUREUS (L.) SWEET IN THE SEARCH OF SHORT-SEASON ACCESSIONS FOR SMALLHOLDER FARMING SYSTEMS</t>
  </si>
  <si>
    <t>Legumes have gained increased importance in smallholder farming systems of sub-Saharan Africa due to their contribution to household nutrition and health and their ability to grow in low fertility soils. With unpredictable and highly variable rainfall characteristics of the semi-arid areas, short-season grain types are seen as a promising option for drought avoidance. Knowledge of phenological development and, in particular, time to flowering is crucial information needed for estimating the possible production success of new accessions to new environments. The photoperiod-sensitivity of 10 promising short-season Lablab purpureus (L.) Sweet accessions (CPI 525313, CPI 52533, CPI 52535, CPI 52535, CPI 52552, CPI 52554, CPI 60795, CPI 81364, CQ 3620, Q 6880B) were evaluated for their response to varying temperature and daylength regimes in field trials in Limpopo province, South Africa and under controlled conditions in growth chamber experiments in Gottingen, Germany. Photoperiod sensitivity was quantified using the triple-plane rate model of flowering response with time to flowering expressed in thermal time (T-t, degrees Cd). Additionally, piecewise regression analysis was conducted to estimate the critical photoperiod (P-c) above which time to flowering was delayed significantly. Relatively high variation of time to flowering amongst and within accessions in days after planting (DAP) was observed, ranging from 60 to 120 DAP depending on sowing date or daylength/temperature regime. Furthermore, a clear positive effect of temperature on growth and development of the tested accessions was found and time to flowering expressed as thermal time were consistent for the tested accessions, ranging from 600 to 800 degrees Cd for daylength &lt; 13 h. Only at daylength of &gt;= 13 h and temperatures above 28 degrees C, development towards flowering was delayed significantly for accessions CPI 52513, CPI 52535, CPI 52554 and CPI 60795 with vegetative growth continuing for &gt; 110 DAP. The tested lablab accessions are therefore considered photoperiod insensitive, or weakly photoperiod responsive and are classified as short-day plants (SDP). Since daylength does not exceed 13 h between the latitudes 30 N to 30 S, these lablab accessions are recommended for further testing as short-duration grain legumes.</t>
  </si>
  <si>
    <t>10.1017/S0014479716000429</t>
  </si>
  <si>
    <t>Sgolastra, F; Kemp, WP; Buckner, JS; Pitts-Singer, TL; Maini, S; Bosch, J</t>
  </si>
  <si>
    <t>The long summer: Pre-wintering temperatures affect metabolic expenditure and winter survival in a solitary bee</t>
  </si>
  <si>
    <t>The impact of climate change on insect populations depends on specific life cycle traits and physiological adaptations. The solitary bee Osmia lignaria winters as a pre-emergent adult, and requires a period of cold temperature for winter diapause completion. It is a univoltine species, and diapause induction does not depend on photoperiod. To understand the potential effects of longer summers on O. lignaria populations, we exposed individuals to three treatments simulating early, mid and late winter arrivals, and measured respiration rates, metabolic expenditure, weight loss, fat body depletion, lipid levels and winter mortality. The early-winter treatment disrupted diapause development, but had no apparent negative effects on fitness. In contrast, late-winter bees had a greater energetic expenditure (1.5-fold), weight (1.4-fold) and lipid (2-fold) loss, greater fat body depletion, and a 19% increase in mortality compared to mid-winter bees. We also monitored adult eclosion and arrival of winter temperatures under natural conditions in four years. We found a positive correlation between mean degree-day accumulation during pre-wintering (a measure of asynchrony between adult eclosion and winter arrival) and yearly winter mortality. Individually, bees experiencing greater degree-day accumulations exhibited reduced post-winter longevity. Timing of adult eclosion in O. lignaria is dependent on the duration of the prepupal period, which occurs in mid-summer, is also diapause-mediated, and is longer in populations from southerly latitudes. In a global warming scenario, we expect long summer diapause phenotypes to replace short summer diapause phenotypes, effectively maintaining short pre-wintering periods in spite of delayed winter arrivals. (C) 2011 Elsevier Ltd. All rights reserved.</t>
  </si>
  <si>
    <t>10.1016/j.jinsphys.2011.08.017</t>
  </si>
  <si>
    <t>Sharbaugh, SM</t>
  </si>
  <si>
    <t>Seasonal acclimatization to extreme climatic conditions by black-capped chickadees (Poecile atricapilla) in interior Alaska (64 degrees N)</t>
  </si>
  <si>
    <t>Winters in interior Alaska (64 degreesN) are characterized by short photoperiod (5L : 19D) and chronic subfreezing temperatures. To determine if seasonal acclimatization of black-capped chickadees (Poecile atricapilla) at high latitude differs from that of conspecifics at lower latitudes, standard metabolic rates (SMR), metabolic response to low temperature (-30 degreesC), nocturnal hypothermia, body mass, fat reserves, and conductance were measured over two winters and one summer in three groups of seasonally acclimatized birds. Body mass and conductance did not vary with season, although furcular fat levels were higher in winter. Birds used nocturnal hypothermia when exposed to -30 degreesC in summer or winter. Although SMR did not vary seasonally, winter SMRs differed between the two winters of the study. Nocturnal hypothermia in summer and decreased SMR in response to extreme conditions may either reflect plasticity inherent to all populations of black-capped chickadees or may result from individual variation within this northern population.</t>
  </si>
  <si>
    <t>10.1086/322170</t>
  </si>
  <si>
    <t>Sharma, DL; D'Antuono, MF</t>
  </si>
  <si>
    <t>Predicting Flowering Dates in Wheat with a New Statistical Phenology Model</t>
  </si>
  <si>
    <t>Wheat growers in Western Australia (WA) value flowering date predictions for risk aversion from frost and terminal stresses. Currently used statistical models such as the "flowering calculator" (referred to as photothermal model as programmed by Tennant and Tennant [2000] [TT]) are less robust in colder regions and/or higher latitudes of WA. We developed a new statistical model (named DM) that includes a vernalization component in addition to photoperiod and temperature components, the three biological drivers of reproductive growth and development in wheat (Triticum spp.). The model assumes that heatsums required for flowering comprise a variety specific minimum, plus some more that are linearly contingent on sowing day, daylength, and the statistical summaries of daily temperature profiles. The vernalization opportunity was quantified using a term named "coldsum" calculated as equal to the sum of daily periods under 5 degrees C in hourly temperature profile, while "heatsum" referred to the periods above 0 degrees C. Environments were characterized using a log-log transformation on heatsums and a segmented-lines approach on coldsums. The model coefficients were estimated using data from four sowing dates spanning prevalent sowing times in WA over 4 yr at three diverse locations. The DM predictions were statistically far superior to TT (F probability &lt; 0.001; RMSD 6.1 and 17.4, respectively) in all respect of location, season, sowing date, and cultivar factors when compared in independent datasets from six cultivar x sowing date trials across WA wheatbelt. Since DM relies on a structured application of seasonal profiles, it should be applicable to other geographic areas, cultivars, and crops.</t>
  </si>
  <si>
    <t>10.2134/agronj2010.0346</t>
  </si>
  <si>
    <t>Sharma, VK; Chandrashekaran, MK</t>
  </si>
  <si>
    <t>Zeitgebers (time cues) for biological clocks</t>
  </si>
  <si>
    <t>CURRENT SCIENCE</t>
  </si>
  <si>
    <t>The spatial and temporal aspects of the geophysical environment act as prominent selection forces for the evolution of life on this planet. The spatial features of the environment open up a choice of spatial niches and the temporal aspects on the other hand provide opportunities for adopting different temporal niches. Hence, both the spatial and the temporal properties of the environment together enhance the possibility for living organisms to exploit a given ecological niche at a given time of the day. The temporal selection pressures of the geophysical environment are composed of a number of abiotic factors such as light/dark cycles, temperature cycles, humidity cycles, and a range of biotic factors such as inter-individual interactions, interactions with preys, predators and parasites. Although the study of temporal organization in living organisms is relatively a recent phenomenon in biology, we now have access to a fair amount of knowledge about it in a number organisms ranging from cyanobacteria to humans. In this review, we shall focus mainly on three core questions related to timekeeping in living organisms: How are circadian clocks made to oscillate at desired frequencies?; What are the geophysical cycles that fine-tune circadian clocks?; Why are circadian clocks circadian?</t>
  </si>
  <si>
    <t>Sharp, PJ</t>
  </si>
  <si>
    <t>Comparative regulation of prolactin secretion</t>
  </si>
  <si>
    <t>ADVANCES IN COMPARATIVE ENDOCRINOLOGY, TOMES 1 AND 2</t>
  </si>
  <si>
    <t>Prolactin secretion changes seasonally in many vertebrates to control a wide range of responses to seasonal cues (e.g. changes in salinity, ambient temperature or photoperiod). These prolactin-dependent responses include changes in osmoregulation, reproductive activity and behaviour, and pelage. Information on the mechanisms involved in transducing these environmental signals into changes in prolactin secretion is mostly restricted to these involved in transducing photoperiodic information in birds and mammals. In birds, seasonal changes in prolactin secretion are controlled by the avian prolactin releasing hormone, vasoactive intestinal polypeptide. The pineal gland does not appear to play a role in the control of photoinduced prolactin release in birds. In contrast, in mammals, melatonin produced by the pineal gland plays a key role in the photoperiodic regulation of prolactin secretion. Melatonin regulates prolactin secretion, at least in part, by a direct action on the pituitary gland.</t>
  </si>
  <si>
    <t>Strategies in avian breeding cycles</t>
  </si>
  <si>
    <t>Birds show pronounced seasonal breeding at all latitudes, and many are able to predict and prepare for a forthcoming breeding opportunity, thereby maximizing reproductive potential. The preparatory phase of the breeding cycle is characterized by a complex of sexually motivated behaviours including courtship, selection of nest sites and territoriality. This phase of the breeding cycle is often initiated in response to initial predictive information derived from the decreasing daylengths of autumn or winter. Exposure to short daylengths dissipates long day-induced photorefractoriness allowing the reproductive neuroendocrine system to 'switch on'. The resulting modest increase in the secretion of reproductive hormones stimulates pre-nuptial sexual behaviour, and in some birds, may be great enough to support short day breeding. For many birds, the increase in daylength in spring above the critical daylength for photoperiodically-induced gonadotrophin secretion is an essential supplementary source of predictive information for breeding resulting in the final maturation of the gonads. The increase in daylength above the critical daylength is also important for determining the date at which breeding terminates, by inducing the development of photorefractoriness. Although photorefractoriness is usually dissipated by exposure to short days, in some species it is dissipated after prolonged exposure to long days. This phenomenon may explain the generation of autonomous rhythms of reproductive activity. These may be used by migratory species, some sub-tropical birds breeding in the autumn, and birds breeding on the equator to generate initial predictive information for seasonal breeding.</t>
  </si>
  <si>
    <t>10.1016/0378-4320(96)01556-4</t>
  </si>
  <si>
    <t>Sharratt, B</t>
  </si>
  <si>
    <t>Thermal requirements for barley maturation and leaf development in interior Alaska</t>
  </si>
  <si>
    <t>Spring barley (Hordeum vulgare L.) is well adapted to the cool and short growing season of interior Alaska but little is known about thermal requirements for development and maturation of barley at such latitudes. Air temperature and barley development were monitored over the course of six growing seasons at Fairbanks (65 degrees N) and Delta Junction (64 degrees N), Alaska. These data were used to assess the base temperature (T-b) in the linear, thermal-unit model using the least variable, x-intercept, and regression coefficient methods. These methods indicated a range in T-b from 0 degrees C to 1.5 degrees C. At a T-b of 0 degrees C, barley required nearly 1100 degrees C d to mature. The phyllochron differed between early and late sowings and averaged 75 degrees C d leaf(-1). Sowing date appeared to influence the phyllochron during early vegetative growth due to differences in daylength as well as temperature. Published by Elsevier Science B.V. All rights reserved.</t>
  </si>
  <si>
    <t>10.1016/S0378-4290(99)00035-0</t>
  </si>
  <si>
    <t>SHAW, D; GOLDMAN, BD</t>
  </si>
  <si>
    <t>INFLUENCE OF PRENATAL PHOTOPERIODS ON POSTNATAL REPRODUCTIVE RESPONSES TO DAILY INFUSIONS OF MELATONIN IN THE SIBERIAN HAMSTER (PHODOPUS-SUNGORUS)</t>
  </si>
  <si>
    <t>Prepubertal reproductive development in juvenile male Siberian hamsters can be strongly influenced by photoperiod information received during gestation. Information transmitted from the mother hamster to her fetuses appears to modify the photoperiodic mechanism of the developing hamsters so that they may respond differently to certain intermediate day lengths [i.e. 14 h of light and 10 h of darkness/day (14L)] experienced after birth depending on whether gestation occurred in longer or shorter day lengths. In adult and juvenile hamsters, the duration of the nocturnal elevation of pineal and serum melatonin (MEL) is an important component of the photoperiodic system coding for day length. In the present study, we investigated whether the photoperiod in effect during gestation could influence the responsiveness of developing male hamsters to daily MEL infusions of fixed durations administered after weaning. The results indicated that hamsters gestated under 16L or 10L did not differ from each other with respect to testicular growth in response to any of the fixed duration MEL infusions. Thus, target tissue responsiveness to fixed duration MEL infusions (over a range of 6-10 h) was the same regardless of the gestation photoperiod to which the animals had been exposed.</t>
  </si>
  <si>
    <t>10.1210/en.136.10.4231</t>
  </si>
  <si>
    <t>INFLUENCE OF PRENATAL AND POSTNATAL PHOTOPERIODS ON POSTNATAL TESTIS DEVELOPMENT IN THE SIBERIAN HAMSTER (PHODOPUS-SUNGORUS)</t>
  </si>
  <si>
    <t>In Siberian hamsters, juvenile testicular development is regulated to a large extent by photoperiod. Mother hamsters are able to pass photoperiodic information to their male fetuses, and this information can influence their postnatal gonadal development In this study, we investigated the effects of gestation in long (16L:8D) and shea (10L:14D) day lengths on the rates of juvenile testicular growth in several different postnatal photoperiods. On the day of parturition, parents and young from each gestation photoperiod were raised in 14L:10D through Day 13 of Life and then were exposed to one of six photoperiods-16L:8D, 15L:9D, 14L:10D, 13L:11D, 12L:12D, or 10L:14D-until Day 32 of age. The data indicated that 15L and 14L are the minimal day lengths required to prevent complete inhibition of testis growth in long (16L) and short day (10L)-gestated hamsters, respectively. These results support earlier findings suggesting that gestation photoperiod can influence the rate of reproductive development in a certain range of ''intermediate'' postnatal day lengths (14L to 15L), but that gestation photoperiod does not alter the pattern of testis development in hamsters exposed to other (i.e., longer or shorter) postnatal photoperiods. Thus, both the absolute length and the direction of change of photoperiods experienced in early life can influence prepubertal testis growth.</t>
  </si>
  <si>
    <t>10.1095/biolreprod52.4.833</t>
  </si>
  <si>
    <t>Shaw, P</t>
  </si>
  <si>
    <t>Rainfall, leafing phenology and sunrise time as potential Zeitgeber for the bimodal, dry season laying pattern of an African rain forest tit (Parus fasciiventer)</t>
  </si>
  <si>
    <t>Recent studies have documented a mismatch between the phenology of leaf production, prey availability and the nestling food requirements of north temperate songbirds, attributed to climate change effects. Although tropical forest species have often been regarded as relatively aseasonal breeders, similar disruptive effects can be expected at equatorial latitudes, where comparatively little is known of the links between weather, leafing phenology, food availability and bird breeding activity, particularly in complex rain forest habitats. During a 19-year study at 1A degrees S in Bwindi Impenetrable Forest, Uganda, Stripe-breasted Tits Parus fasciiventer showed a strongly bimodal laying pattern, breeding mainly in the two dry seasons, with 50 % of breeding activity occurring in January-February and 19 % in June-July. Individual females bred in both dry seasons, laying their first and last clutches up to 28 weeks apart. Breeding activity was linked to leaf production, which peaked mainly in November-December, following the September-November wet season. Increased leaf production is likely to have stimulated a rise in caterpillar numbers during December-February, coinciding with peak food demands by nestling tits. Laying was thus positively correlated with increased leaf production in the preceding calendar month, but was also linked to day length and a change in sunset time. To investigate possible links between egg laying and photic cues I compared the median date of first clutches laid by marked females in each half of the breeding year (October-March and April-September), with annual changes in photoperiod (varying by 7 min p.a.) and sunrise time (varying bimodally, by 31 min p.a.). The two median laying dates fell 138-139 days after the last date on which sunrise had occurred at 07:05 in August and January, suggesting the potential for sunrise time to act as a cue, or Zeitgeber, for breeding in tropical birds. Further work is required to establish whether the relationship is causative or coincidental.</t>
  </si>
  <si>
    <t>10.1007/s10336-016-1395-6</t>
  </si>
  <si>
    <t>Shi, YH; Zhang, GY; Liu, JZ; Zhu, XD</t>
  </si>
  <si>
    <t>Effects of Photoperiod on Embryos and Larvae of Tawny Puffer, Takifugu flavidus</t>
  </si>
  <si>
    <t>JOURNAL OF THE WORLD AQUACULTURE SOCIETY</t>
  </si>
  <si>
    <t>To determine the optimal condition of photoperiod for embryo development and larval culture of tawny puffer, Takifugu flavidus, the effects of photoperiod on egg hatching and the growth and survival of larvae from 3 to 23 d after hatching (dah) were assessed. The results show that photoperiodic responses varied with the developmental stage during the early development of tawny puffer. Photoperiod did not significantly affect the hatch rate, viability of 24 h post-hatch larvae, and total mortality rate of tawny puffer embryos; however, it affected the incubation period, which significantly increased with increasing photoperiod from 6 to 24 h. The shortest incubation period was predicted to occur at 3.56 h day length from the quadratic relationship. However, photoperiod strongly affected the growth and survival of the tawny puffer larvae from 3 to 23 dah. Increasing the day length resulted in improvement of the larval growth and survival within the 012 h day length range; however, beyond the 12 h day length, a longer day length was not beneficial, and a 24 h continuous light had a negative effect on growth. From the quadratic relationships, the highest growth and survival rates were predicted to occur at 14.16 h and 17.74 h day length, respectively. Therefore, the optimal photoperiods for tawny puffer embryos and larvae were 36 and 1218 h day length, respectively. The results of this study are useful in increasing the production of the species during incubation and larval culture.</t>
  </si>
  <si>
    <t>10.1111/j.1749-7345.2012.00561.x</t>
  </si>
  <si>
    <t>Shi, ZD; Tian, YB; Wu, W; Wang, ZY</t>
  </si>
  <si>
    <t>Controlling reproductive seasonality in the geese: a review</t>
  </si>
  <si>
    <t>WORLDS POULTRY SCIENCE JOURNAL</t>
  </si>
  <si>
    <t>The following paper reviews the breeding seasonality and its control in the domestic geese. Geese breeds can be classified into 3 types according to their breeding season: Type 1 inhabits higher latitude (40 to 450 degrees N) temperate zones, and breeds during the longer days in spring and early summer. Types 2 inhabits mid-latitude (30 to 40 degrees N) temperate regions, and start their breeding season in autumn and end in the following spring - early summer. Type 3 are the short-day breeding geese, located in subtropical areas (22 to 25 degrees N), which breed from late summer to the following spring. Differences in breeding seasonalities are attributed to adaptations to environment conditions, enabling geese to fully utilize these conditions to achieve maximal reproductive performance and survival. Divergent breeding seasons are caused by the different pituitary secretions of gonadotrophins and prolactin in response to annual changes in photoperiod. In practical goose production, laying seasons can be controlled by imposing artificial photoperiods, with almost opposite photo-programmes for long or short day breeding geese, respectively. In addition, genetic selection and other animal husbandry measures such as timing of gosling stocking and nutritional intake levels can modify, to various degrees, the goose breeding seasonality.</t>
  </si>
  <si>
    <t>10.1017/S0043933908000081</t>
  </si>
  <si>
    <t>Shimizu, T; Kawasaki, K</t>
  </si>
  <si>
    <t>Geographic variability in diapause response of Japanese Orius species</t>
  </si>
  <si>
    <t>Interspecific and latitudinal variation in diapause characteristics were examined in 12 strains of Orius species (Heteroptera: Anthocoridae) including O. sauteri (Poppius), O. nagaii Yasunaga, O. minutus (L.), O. strigicollis (Poppius), and O. tantillus (Motschulsky) from Japan. A latitudinal cline was found in the photoperiodic response controlling reproductive diapause: the lower the latitude, the lower the diapause incidence and the shorter the critical daylength. To examine the overwintering success, eight strains including four species derived from different latitudes (26-43 degrees N) were reared outdoors in Tsukuba (36 degrees N), central Japan from the autumn of 1998 to the summer of 1999, and their winter survival and spring fecundity were recorded. Most females of the northern strains entered diapause in the autumn when the temperature was still high, and died before winter without oviposition. In the southern strains including a nondiapause Okinawa (26 degrees N) strain of O. strigicollis, females overwintered as well as native strains in a state of quiescence. In all strains, the winter survival was significantly lower in males than in females, and eggs and nymphs failed to overwinter.</t>
  </si>
  <si>
    <t>10.1046/j.1570-7458.2001.00787.x</t>
  </si>
  <si>
    <t>SHIMIZU, T; MASAKI, S</t>
  </si>
  <si>
    <t>GENETIC-VARIABILITY OF THE WING-FORM RESPONSE TO PHOTOPERIOD IN A SUBTROPICAL POPULATION OF THE GROUND CRICKET, DIANEMOBIUS FASCIPES</t>
  </si>
  <si>
    <t>Dianemobius fascipes is wing dimorphic, and its frequency of macroptery is controlled by photoperiod, temperature and larval density. In a local population of this cricket originated from Ishigaki Island (24 degrees N, Japan), the genetic variability of the photoperiodic wing-form determination was assessed by examining 24 full-sib families. The percentage macroptery was highly variable among them, and its maximum occurring at 13 hr light/day (28 degrees C, crowded) ranged from 15 to 95%. Although the basic pattern of the photoperiodic response was unchanged, the critical photoperiod was variable and inversely correlated with the general level of percentage macroptery. The heritability of the percentage macroptery was 0.7 in long days (greater than or equal to 13 hr light/day) but decreased to 0.3 in a short day of 11.5 hr, and that of the critical photoperiod was 0.36. In several mass-selected lines, the negative correlation between the critical photoperiod and the general level of percentage macroptery was confirmed. Selection for long-winged adults shortened the critical photoperiod and, conversely, selection for a short critical photoperiod increased the incidence of long-winged adults. The differences in the level of macropterism between the selected strains persisted in the responses to rearing density and temperature, but the response patterns to such non-photoperiodic cues were not modified by the selection. Thus, this local population holds a large amount of genetic variation in the liability to be macropterous, and the critical photoperiod varies in association with the genetic change in this liability, probably without any genetic shift of the threshold for the photoperiodic time measurement.</t>
  </si>
  <si>
    <t>Shintani, Y; Ishikawa, Y</t>
  </si>
  <si>
    <t>Transition of diapause attributes in the hybrid zone of the two morphological types of Psacothea hilaris (Coleoptera : Cerambycidae)</t>
  </si>
  <si>
    <t>Psacothea hilaris (Pascoe) is an important pest of mulberry trees in Japan. The subspecies P. hilaris hilaris, which is found in Kyushu, Shikoku, and Honshu, 3 of the 4 main islands of Japan, includes 2 different strains with clearly different seasonal prevalence and stripe patterns on the pronotum of the adult insect (i.e., the 'west Japan type' and 'east Japan type'). Hybridization between the 2 types occurs in nature, because stripe patterns and seasonal prevalence that are intermediate between the 2 types are found at the boundary of the distribution areas. In the current study, geographic variations in stripe pattern of the adults and diapause attribute of the larvae, an important determinant of seasonal prevalence, were examined using populations collected in Tokyo and the surrounding 10 prefectures. Hybridization between the 2 types was widely found in the areas where the east Japan type was once predominant, probably because of the eastward expansion of the west Japan type. The photoperiodic responses of the populations in the hybrid zone were ambiguous and intermediate between the clear long-day response and the nonphotoperiodic response, which characterize the west Japan and the east Japan types, respectively.</t>
  </si>
  <si>
    <t>10.1093/ee/28.4.690</t>
  </si>
  <si>
    <t>Geographic variation in cold hardiness of eggs and neonate larvae of the yellow-spotted longicorn beetle Psacothea hilaris</t>
  </si>
  <si>
    <t>Cold hardiness of eggs and neonate larvae of the yellow-spotted longicorn beetle, Psacothea hilaris (Pascoe) was examined using six geographical populations in Japan. Particular attention was paid to cold hardiness of eggs and neonate larvae of the subtropical population (Ishigaki), because the east Japan populations are considered to have been introduced from a subtropical area, and the overwintering stage in the east Japan populations is incidentally shifted from the original mature larval stage to the egg or neonate larval stages. When the eggs were exposed to low temperatures for Ih, the decrease in hatchability became significant at -12 degrees C in the southernmost two populations (Ishigaki and Naze), and at -16 degrees C in the northern populations. After Ih exposure to -20 degrees C, few eggs could hatch in the Ishigaki population, whereas 27-55% of the eggs survived in the northern populations. Pre-chilling of the eggs at 10 degrees C for 10 days enhanced the cold hardiness in all populations. This effect was particularly distinct in the subtropical population; the eggs of the Ishigaki population became as cold hardy as those of the northern populations after acclimation. These results suggest that the subtropical population is capable of establishing itself in east Japan, where the winter is cold.</t>
  </si>
  <si>
    <t>10.1046/j.1365-3032.1999.00126.x</t>
  </si>
  <si>
    <t>Diapause avoidance induced by low temperature in the yellow-spotted longicorn beetle, Psacothea hilaris</t>
  </si>
  <si>
    <t>The diapause-averting effect of low temperature on pre-diapause larvae was examined in the yellow-spotted longicorn beetle, Psacothea hilaris. Larvae that had been reared under diapause-inducing conditions (25 degrees C, L12:D12) were temporarily exposed to 10 degrees C for various periods, and returned to the initial condition. Diapause was not averted by chilling for 15 days irrespective of the age of the larvae at chilling. After a 30-day chilling treatment, all of the 40- and 60-day-old larvae averted diapause, while diapause was averted in only one-third of the 10- and 20-day-old larvae. None of the pre-diapause larvae chilled for 60 days entered diapause irrespective of the age at chilling. With diapause avoidance, larvae that overwintered in earlier instars can start growing in earliest spring without any arrest; this phenomenon probably subserves the synchronization of larval development in a population.</t>
  </si>
  <si>
    <t>10.1046/j.1570-7458.1997.00230.x</t>
  </si>
  <si>
    <t>Temperature dependency of photoperiodic response and its geographic variation in the yellow-spotted longicorn beetle, Psacothea hilaris (Pascoe) (Coleoptera: Cerambycidae)</t>
  </si>
  <si>
    <t>Photoperiodic response of larval development in the yellow-spotted longicorn beetle, Psacothea hilaris (PASCOE), was examined at 20 and 30 degrees C using six geographic populations collected in Japan (Akita, Oyama, Ayabe, Ino, Naze and Ishigaki). The results were compared with the responses at 25 degrees C that have been already examined (Appl. Entomol. Zool. 31: 495-504). At 30 degrees C, larvae of the six populations responded to the photoperiod in the same way as observed at 25 degrees C. By contrast, photoperiodic response at 20 degrees C was largely different from that at higher temperatures. In the Ayabe and Ino populations, which showed clear long-day responses at higher temperatures, supernumerary molting (a characteristic of larval diapause in this species) was induced under both 12L: 12D and 15L: 9D. Larvae of the Naze population also showed less clear long-day photoperiodic response. Most noticeably, larvae of the Akita, Oyama and Ishigaki populations, which did not show clear photoperiodic response at higher temperatures, expressed typical long-day responses at 20 degrees C.</t>
  </si>
  <si>
    <t>10.1303/aez.32.347</t>
  </si>
  <si>
    <t>Shintani, Y; Munyiri, FN; Ishikawa, Y</t>
  </si>
  <si>
    <t>Change in significance of feeding during larval development in the yellow-spotted longicorn beetle, Psacothea hilaris</t>
  </si>
  <si>
    <t>Larvae of the west-Japan type yellow-spotted longicorn beetle, Psacothea hilaris (Coleoptera: Cerambycidae), show a long-day type photoperiodic response at 25 degreesC under long-day conditions, larvae pupate after the fourth or fifth instar, while under short-day conditions, they undergo a few nonstationary supernumerary molts and eventually enter diapause. In the present study, the effect of food on the development and photoperiodic response of the larvae was examined with special reference to molting and pupation. Although the pupal body size was greatly affected by the food quality and the length of feeding, the critical day length for induction of metamorphosis at 25 degreesC was always between 13.5 and 14 h. Exposure to starvation of larvae reared on the standard diet revealed that the capability to pupate is acquired after a few days of feeding in the fourth instar. In the larvae that had acquired the capability to pupate, premature pupation was induced by exposure to starvation, indicating that feeding becomes dispensable long before it is normally terminated. (C) 2003 Elsevier Ltd. All rights reserved.</t>
  </si>
  <si>
    <t>10.1016/S0022-1910(03)00167-7</t>
  </si>
  <si>
    <t>Shintani, Y; Tatsuki, S; Ishikawa, Y</t>
  </si>
  <si>
    <t>Geographic variation of photoperiodic response in larval development of the yellow-spotted longicorn beetle, Psacothea hilaris (PASCOE) (Coleoptera: Cerambycidae)</t>
  </si>
  <si>
    <t>Geographic variation of photoperiodic response in larval development of the yellow-spotted longicorn beetle, Psacothea hilaris (PASCOE), was examined at 25 degrees C, using six populations collected from 24 to 40 degrees N in Japan (Akita, Oyama, Ayabe, Ino, Naze and Ishigaki). Under long daylength (greater than or equal to 14 h), most larvae of all populations pupated after the 4th to 6th stadium without diapause. In three populations (Ayabe, Ino and Naze), larvae reared. under shorter daylength (less than or equal to 13 h) went through about two more larval moltings and eventually entered diapause. In contrast, the southernmost (Ishigaki) and northern two (Akita and Oyama) populations did not manifest a clear photoperiodic response at the temperature tested. Geographic variation of photoperiodic response in the four southwestern populations (Ayabe, Ino, Naze and Ishigaki) was considered to exhibit a clinal change, while responses of the northern two populations (Akita and Oyama) showed discontinuous trend.</t>
  </si>
  <si>
    <t>10.1303/aez.31.495</t>
  </si>
  <si>
    <t>Shoji, J; Toshito, S; Mizuno, K; Kamimura, Y; Hori, M; Hirakawa, K</t>
  </si>
  <si>
    <t>Possible effects of global warming on fish recruitment: shifts in spawning season and latitudinal distribution can alter growth of fish early life stages through changes in daylength</t>
  </si>
  <si>
    <t>ICES JOURNAL OF MARINE SCIENCE</t>
  </si>
  <si>
    <t>Changes in growth rates, shifts in the spawning season, and shifts in the spawning area (latitude) are expected after an increase in sea temperature resulting from global warming. Fish can avoid higher temperatures by a poleward shift in the spawning area and a temporal shift in spawning timing. However, these shifts will include changes in daylength experienced during their early life stages. To understand comprehensively the possible effects of global warming on fish recruitment, effects of temperature and daylength on growth, daily ration, and growth efficiency of black rockfish, Sebastes cheni, a dominant species in coastal waters of the western North Pacific, were examined under wild and laboratory conditions. The growth rate was elevated at higher temperatures between 11.1 and 21.3 degrees C. Growth efficiency was highest at 16 degrees C. The effect of photoperiod on growth was also significant, with enhanced growth resulting from the longer daylength. The effect of shifts in spawning season and spawning area would differ among fish species and spawning season. Comparison of early growth under different daylength conditions between S. cheni and ayu, Plecoglossus altivelis altivelis, indicated that the shifts in spawning season and spawning area would have different effects on fish early life stages (FELSs) related to changes in daylength. Changes in daylength resulting from a poleward shift in the spawning area will have opposite effects for summer- and winter-growing FELSs, and the effects are more prominent at higher latitudes.</t>
  </si>
  <si>
    <t>10.1093/icesjms/fsr059</t>
  </si>
  <si>
    <t>Sholes, ODV</t>
  </si>
  <si>
    <t>Consequences of Narrow Temperature Tolerance for a Pinyon Pine Sawfly, Neodiprion edulicolus</t>
  </si>
  <si>
    <t>Temperate insect species are predicted to fare better in the face of climate change, because of their wider temperature tolerance, than are tropical species. Predictions are less certain, however, for temperate species with narrow temperature optima. Larvae of the sawfly Neodiprion edulicolus Ross are susceptible to cold weather and rarely occur above 1,900 m elevation near Sunset Crater, AZ, even though their host trees ( Pinus edulis Englemann) are abundant up to 2,300 m. During 12 yr of monitoring, the population of sawflies below 1,850 m declined significantly in years when April minimum temperatures were either unusually low or unusually high. Sawfly larvae transferred to host trees above 1,900 m were unable to sustain populations despite abundant host trees and high survival of transferred larvae. Cold temperatures delayed and thereby disrupted the sawfly life cycle. Overall, limited temperature tolerance of N. edulicolus larvae was the most likely cause of the decline of this sawfly population between 1994 and 2006. If April minimum temperatures continue to rise on average and interannual variation remains the same, the frequency of suboptimal high temperatures will increase. Soon, N. edulicolus, along with other species with narrow temperature optima, may be forced to disperse, adapt exceptionally quickly, or face extinction.</t>
  </si>
  <si>
    <t>10.1603/EN10318</t>
  </si>
  <si>
    <t>Shrestha, R; Gomez-Ariza, J; Brambilla, V; Fornara, F</t>
  </si>
  <si>
    <t>Molecular control of seasonal flowering in rice, arabidopsis and temperate cereals</t>
  </si>
  <si>
    <t>Rice (Oryza sativa) and Arabidopsis thaliana have been widely used as model systems to understand how plants control flowering time in response to photoperiod and cold exposure. Extensive research has resulted in the isolation of several regulatory genes involved in flowering and for them to be organized into a molecular network responsive to environmental cues. When plants are exposed to favourable conditions, the network activates expression of florigenic proteins that are transported to the shoot apical meristem where they drive developmental reprogramming of a population of meristematic cells. Several regulatory factors are evolutionarily conserved between rice and arabidopsis. However, other pathways have evolved independently and confer specific characteristics to flowering responses. This review summarizes recent knowledge on the molecular mechanisms regulating daylength perception and flowering time control in arabidopsis and rice. Similarities and differences are discussed between the regulatory networks of the two species and they are compared with the regulatory networks of temperate cereals, which are evolutionarily more similar to rice but have evolved in regions where exposure to low temperatures is crucial to confer competence to flower. Finally, the role of flowering time genes in expansion of rice cultivation to Northern latitudes is discussed. Understanding the mechanisms involved in photoperiodic flowering and comparing the regulatory networks of dicots and monocots has revealed how plants respond to environmental cues and adapt to seasonal changes. The molecular architecture of such regulation shows striking similarities across diverse species. However, integration of specific pathways on a basal scheme is essential for adaptation to different environments. Artificial manipulation of flowering time by means of natural genetic resources is essential for expanding the cultivation of cereals across different environments.</t>
  </si>
  <si>
    <t>10.1093/aob/mcu032</t>
  </si>
  <si>
    <t>SHROYER, DA; CRAIG, GB</t>
  </si>
  <si>
    <t>EGG DIAPAUSE IN AEDES-TRISERIATUS (DIPTERA, CULICIDAE) - GEOGRAPHIC-VARIATION IN PHOTOPERIODIC RESPONSE AND FACTORS INFLUENCING DIAPAUSE TERMINATION</t>
  </si>
  <si>
    <t>10.1093/jmedent/20.6.601</t>
  </si>
  <si>
    <t>SICARD, B; MAUREL, D; FUMINIER, F; BOISSIN, J</t>
  </si>
  <si>
    <t>CIRCADIAN-RHYTHM OF PHOTOSENSITIVITY AND THE ADAPTATION OF REPRODUCTIVE FUNCTION TO THE ENVIRONMENT IN 2 POPULATIONS OF ARVICANTHIS-NILOTICUS FROM MALI AND BURKINA-FASO</t>
  </si>
  <si>
    <t>Previous studies have shown that there is a circadian rhythm of photosensitivity in different rodent species of the Sahel (Burkina Faso) and that, despite the low amplitude of seasonal variations in daylength, the photoperiod may control reproductive function. The present investigation of Arvicanthis niloticus provides additional support for this hypothesis. Populations of Arvicanthis niloticus from two regions at the same latitude 1000 km apart but with different climates were studied. Oursi, Burkina Faso, has an arid climate (annual rainfall 315 mm) and Kamale, Mali has a wetter climate (annual rainfall 1114 mm). The circadian rhythm of photosensitivity had the same features in both populations, involving inhibition of testicular activity, but the photosensitive phase began 11 h 30 min after dawn in the population from Burkina Faso and 45 min later in that from Mali. Comparison of these results with the annual variation of daylength showed that the photoperiod inhibits the reproductive activity of A. niloticus from April to December in Burkina Faso and only from mid-May to mid-August in Mali. The population of Arvicanthis niloticus living in an environment with a large and seasonally stable food supply (Mali) thus has a longer reproductive period. This corroborates results from field studies on annual variations of population density.</t>
  </si>
  <si>
    <t>Sie, M; Dingkuhn, M; Wopereis, MCS; Miezan, KM</t>
  </si>
  <si>
    <t>Rice crop duration and leaf appearance rate in a variable thermal environment. III. Heritability of photothermal traits</t>
  </si>
  <si>
    <t>In arid, irrigated, rice environments, crop duration is highly variable, resulting in uncertain crop calendars for double cropping. The main causes of this variability are varying temperature and daylength. Breeding for stable crop duration in such environments might make a major contribution to rice production. A previous study established genetic differences in phenological responses to temperature and photoperiod, based on a field study with sequential planting dates in Senegal. The present study applied this experimental approach to a five-parent complete dialled scheme. The five parents and 20 Fl progeny populations were sown on 14 dates at 2-week intervals at Ndiaye, Senegal (16 degrees 14' N) during the cold-dry, hot-dry and wet seasons in 1996. The model LAP (Leaf Appearance) described previously was used to disaggregate photoperiodic and thermal traits, which gave reproducible results for the thermal component, but not for the photoperiodic responses. Responses to photoperiod were therefore measured using a subset of environments in the wet season (stable temperatures and 12.6-13.1 h daylength). Cross involving IR29725-40-3-2-3 (IR29725; short duration) and IR4630-22-2 (IR4630; medium duration), in combination with any of the other lines in the diallel, gave consistent patterns of heritability for earliness of flowering in the different seasons, the sensitivity of panicle induction to low temperatures, and photoperiod-sensitivity in the range of 12.6-13.1 h daylength. The results permitted three conclusions: (1) short duration in the wet season was a dominant trait, and in the cold-dry season, a super-dominant trait. IR29725 is a promising donor for this trait. (2) Despite its moderate to high phenological sensitivity to low temperatures, IR29725 acted as donor for low sensitivity of panicle initiation to temperature. This trait was dominant. (3) At least under the thermally stable conditions of the wet season, IR4630 acted as donor of a dominant trait for photoperiod-sensitivity, whereas IR29725 acted as donor for photoperiod-insensitivity. In summary, IR29725 is a promising donor of traits, such as short duration, low photoperiod-sensitivity and low sensitivity of phenological processes to temperature. (C) 1998 Elsevier Science B.V. All rights reserved.</t>
  </si>
  <si>
    <t>10.1016/S0378-4290(98)00091-4</t>
  </si>
  <si>
    <t>Siegelman-Charbit, L; Planque, B</t>
  </si>
  <si>
    <t>Abundant mesopelagic fauna at oceanic high latitudes</t>
  </si>
  <si>
    <t>The presence of a dense layer of organisms in the mesopelagic zone is a ubiquitous feature of the world oceans, and these organisms may constitute a major component of marine bio-mass worldwide. Many mesopelagic organisms perform light-dependent diel vertical migration. It has been hypothesised that extreme light regimes encountered at high latitudes may disturb these migration patterns and thereby limit the northern expansion of mesopelagic fauna into the Arctic. Using hydroacoustic data collected during 4 surveys conducted in the open Norwegian Sea during the summer season, we evaluated if the key features of mesopelagic fauna reported worldwide (high density and diel vertical migration) are also observed in the high latitudes of the Northeast Atlantic. The results confirm that the high-latitude Northeast Atlantic hosts a high density of mesopelagic fauna which performs daily migration patterns similar to those reported in other regions. They also support the limiting effect of photoperiod on its potential biomass. These results stress the need for thorough studies on the abundance, biodiversity and trophic ecology of the mesopelagic fauna in this region.</t>
  </si>
  <si>
    <t>10.3354/meps11661</t>
  </si>
  <si>
    <t>Sierra-Almeida, A; Casanova-Katny, MA; Bravo, LA; Corcuera, LJ; Cavieres, LA</t>
  </si>
  <si>
    <t>Photosynthetic responses to temperature and light of Antarctic and Andean populations of Colobanthus quitensis (Caryophyllaceae)</t>
  </si>
  <si>
    <t>REVISTA CHILENA DE HISTORIA NATURAL</t>
  </si>
  <si>
    <t>Colobanthus quitensis (Knuth, 1831) Bartling (Caryophyllaceae) is characterized by a wide latitudinal distribution, ranging between the tropical high Andes and the Antarctic Peninsula. Although both habitat types are characterized by cold and freezing temperatures, important microclimatic differences exist during the growing season. Hence, important differences in the response of the photosynthetic apparatus to abiotic factors could be expected between Antarctic and Andean populations of C. quitensis. We studied the relationship between net photosynthesis, leaf temperature and light intensity in two populations of C. quitensis, one from La Parva in the Andes of central Chile and the other from King George Island, in the Maritime Antarctic. Plants from both populations were grown in the laboratory at 15 degrees C under 250 mu mol photons m(-2) s(-1), with a 16/8 h light/dark photoperiod. Twenty plants (about two months old) of each population were transferred to a 4 degrees C chamber with the same light and photoperiod conditions as above to assess the photosynthetic acclimation capacity. At 15 degrees C, populations differed in their optimum leaf temperature for photosynthesis, being 24.0 degrees C in individuals from the Andes and 18.6 degrees C in individuals from the Antarctic. In contrast, Antarctic individuals showed the highest net photosynthesis rate under both temperature treatments, with the lowest light compensation and saturation points. Antarctic individuals had higher photosynthetic activity at lower temperatures compared to individuals from the Andes. Our results suggest that C. quitensis has adapted photosynthetic performance of individuals growing in different localities to the prevailing climatic conditions. Differences in photosynthetic responses to temperature and light are discussed in relation to ecotypic differentiation between two populations studied.</t>
  </si>
  <si>
    <t>SILVERIN, B</t>
  </si>
  <si>
    <t>REPRODUCTIVE ADAPTATIONS TO BREEDING IN THE NORTH</t>
  </si>
  <si>
    <t>The paper discusses how birds by changing their responses to the critical daylength can adjust the time for the initiation of the gonadal growth to more northern latitudes. Some remarks are also given on how changes in an individual's sensitivity towards non-photoperiodic factors, such as, for example the temperature, play an important role in adapting the gonadal growth rate to the flexibility of the local environment. Special attention has been given studies on swans and great tits.</t>
  </si>
  <si>
    <t>SILVERIN, B; MASSA, R; STOKKAN, KA</t>
  </si>
  <si>
    <t>PHOTOPERIODIC ADAPTATION TO BREEDING AT DIFFERENT LATITUDES IN GREAT TITS</t>
  </si>
  <si>
    <t>10.1006/gcen.1993.1055</t>
  </si>
  <si>
    <t>Silverin, B; Wingfield, J; Stokkan, KA; Massa, R; Jarvinen, A; Andersson, NA; Lambrechts, M; Sorace, A; Blomqvist, D</t>
  </si>
  <si>
    <t>Ambient temperature effects on photo induced gonadal cycles and lehormonal secretion patterns in Great Tits from three different breeding latitudes</t>
  </si>
  <si>
    <t>The present study determines how populations of Great Tits (Parus major) breeding in southern, mid and northern European latitudes have adjusted their reproductive endocrinology to differences in the ambient temperature during the gonadal cycle. A study based on long-term breeding data, using the Colwell predictability model, showed that the start of the breeding season has a high predictability (approximate to 0.8-0.9) at all latitudes, and that the environmental information factor (I(e)) progressively decreased from mid Italy (I(e)&gt;4) to northern Finland (I(e)&lt;1). The results indicate that integration of supplementary information, such as ambient temperature, with photoperiodic initial predictive information (day length), becomes progressively more important in maintaining the predictability of the breeding season with decreasing latitude. This hypothesis was verified by exposing photosensitive Great Tits from northern Norway, southern Sweden and northern Italy to sub-maximal photo-stimulatory day lengths (13L:11D) under two different ambient temperature regimes (+4 degrees C and +20 degrees C). Changes in testicular size, plasma levels of LH and testosterone were measured. The main results were: (1) Initial testicular growth rate, as well as LH secretion, was affected by temperature in the Italian, but not in birds from the two Scandinavian populations. (2) Maximum testicular size, maximum LH and testosterone levels were maintained for a progressively shorter period of time with increasing latitude, regardless of whether the birds were kept on a low or a high ambient temperature. (3) In birds from all latitudes, the development of photorefractoriness, as indicated by testicular regression and a decrease in plasma levels of LH and testosterone, started much earlier (with the exception for LH Great Tits from northern Scandinavia) when kept on +20 degrees C than when kept on +4 degrees C. The prolonging effects of a low temperature was more pronounced in Mediterranean birds, than in birds from Scandinavia, and more pronounced in Great Tits from southern Scandinavia than in Great Tits from northern Scandinavia. Ecological implications of the results are discussed, as well as possible impact of global warming on the breeding success of European Great Tits from different breeding latitudes. (C) 2008 Elsevier Inc. All rights reserved.</t>
  </si>
  <si>
    <t>10.1016/j.yhbeh.2008.01.015</t>
  </si>
  <si>
    <t>Simon, S; Ruhl, M; de Montaigu, A; Wotzel, S; Coupland, G</t>
  </si>
  <si>
    <t>Evolution of CONSTANS Regulation and Function after Gene Duplication Produced a Photoperiodic Flowering Switch in the Brassicaceae</t>
  </si>
  <si>
    <t>Environmental control of flowering allows plant reproduction to occur under optimal conditions and facilitates adaptation to different locations. At high latitude, flowering of many plants is controlled by seasonal changes in day length. The photoperiodic flowering pathway confers this response in the Brassicaceae, which colonized temperate latitudes after divergence from the Cleomaceae, their subtropical sister family. The CONSTANS (CO) transcription factor of Arabidopsis thaliana, a member of the Brassicaceae, is central to the photoperiodic flowering response and shows characteristic patterns of transcription required for day-length sensing. CO is believed to be widely conserved among flowering plants; however, we show that it arose after gene duplication at the root of the Brassicaceae followed by divergence of transcriptional regulation and protein function. CO has two close homologs, CONSTANS-LIKE1 (COL1) and COL2, which are related to CO by tandem duplication and whole-genome duplication, respectively. The single CO homolog present in the Cleomaceae shows transcriptional and functional features similar to those of COL1 and COL2, suggesting that these were ancestral. We detect cis-regulatory and codon changes characteristic of CO and use transgenic assays to demonstrate their significance in the day-length-dependent activation of the CO target gene FLOWERING LOCUS T. Thus, the function of CO as a potent photoperiodic flowering switch evolved in the Brassicaceae after gene duplication. The origin of CO may have contributed to the range expansion of the Brassicaceae and suggests that in other families CO genes involved in photoperiodic flowering arose by convergent evolution.</t>
  </si>
  <si>
    <t>10.1093/molbev/msv110</t>
  </si>
  <si>
    <t>Sims, SR</t>
  </si>
  <si>
    <t>Diapause dynamics, seasonal phenology, and pupal color dimorphism of Papilio polyxenes in southern Florida, USA</t>
  </si>
  <si>
    <t>The seasonal phenology, pupal diapause, and pupal color dimorphism of a Papilio polyxenes Fabr. (Lepidoptera: Papilionidae: Papilionini) population from subtropical southern Florida, USA, were studied. Adult eclosion from field-collected individuals indicated that this population is primarily active from the late dry season through the wet season (March-September). Most pupae entering diapause in April eclosed the same year but one pupa eclosed the following February. In laboratory tests, larval rearing under short days (L10:D14) induced 88.6% pupal diapause. Diapause responses to relatively longer (L12:D12-L16:D8) photoperiods ranged from 35.1-51.5%, and were statistically equivalent. These results indicate greater variability in the photoresponse of subtropical R polyxenes compared to temperate populations that generally show little diapause under long-day conditions and complete diapause under short days. The proportions of diapause pupae and brown pupal color, among broods reared at photoperiods &gt;= L12:D12, were both normally distributed. Diapause pupae were sensitive to photoperiods from L10:D14 to L16:D8. Diapause duration was inversely related to the photophase length to which the pupae were continuously exposed. Four generations of selection, at L10:D14, for non-diapause reduced pupal diapause from 88.6 to 20.6%, indicating the existence of considerable additive genetic variance for this trait. Selection for non-diapause increased the percentage of green pupae from 21.8 to 58.8% and decreased the incidence of diapause in both green and brown pupae. Brown pupal color and liability to diapause are linked, but this linkage is weaker than that documented in temperate populations. The overriding effect of short days (L10:D14) inducing only brown diapause pupae did not occur in southern Florida R polyxenes.</t>
  </si>
  <si>
    <t>10.1111/j.1570-7458.2007.00552.x</t>
  </si>
  <si>
    <t>SINCLAIR, TR; HINSON, K</t>
  </si>
  <si>
    <t>SOYBEAN FLOWERING IN RESPONSE TO THE LONG-JUVENILE TRAIT</t>
  </si>
  <si>
    <t>A long-juvenile trait that delays flowering has been identified in soybean [Glycine max (L.) Merr.l. This trait may be especially important in extending the range of adaptation of soybean germplasm to lower latitudes and to new management schemes with shifted sowing dates. These studies were undertaken to characterize more fully the physiological consequences of the long-juvenile trait. Isogenic pairs were developed and subjected to three experimental tests: (i) sowing date response, (ii) extended photoperiod response, and (iii) reciprocal grafts. Analysis of the flowering response under a range of sowing dates showed that the main effect of the long-juvenile trait was to retard the overall development of the plants toward flowering. Even though the long-juvenile trait tended to stimulate flowering at longer photoperiods than the normal isoline, the slower development associated with the long-juvenile trait delayed the mean flowering date by 7 to 19 d for the 15 isogenic pairs studied. Experiments under a 15-h photoperiod confirmed that development rate towards flowering of the long-juvenile isolines declined less than that of normal lines. The threshold illuminance for responding to the extended photoperiod was also significantly greater in the long-juvenile isolines compared with the normal lines. Reciprocal grafts showed that the relative number of long-juvenile leaves on a plant was associated with the delay in flowering. Since the long-juvenile leaves altered flowering in the normal part of the grafted plant, expression of the long-juvenile trait is apparently associated with a translocatable material.</t>
  </si>
  <si>
    <t>10.2135/cropsci1992.0011183X003200050036x</t>
  </si>
  <si>
    <t>Sinclair, TR; Neumaier, N; Farias, JRB; Nepomuceno, AL</t>
  </si>
  <si>
    <t>Comparison of vegetative development in soybean cultivars for low-latitude environments</t>
  </si>
  <si>
    <t>Soybean production has been expanded into northern Brazil by the introduction of long-juvenile genes. These genes cause flowering to be delayed but specific changes in the sensitivity of plant development to temperature and photoperiod have not been resolved in these commercial cultivars. This study was undertaken to resolve possible changes in long-juvenile plants associated with rates of plant emergence, leaf appearance, and flowering. Eight cultivars, including three long-juvenile cultivars, were sown each week throughout a year in a plastic greenhouse so that the plants would develop under differing temperature and photoperiod. While there were differences among cultivars in the cumulative temperature required for plant emergence and the rate of leaf appearance, these differences were not necessarily associated with the long-juvenile trait. An extended duration to flowering was confirmed for the three long-juvenile cultivars but this delay was not associated with any difference in sensitivity to temperature and photoperiod. The trait that distinguished the long-juvenile cultivars was a much lower maximum development rate towards flowering than that found in the other cultivars. However, cultivar differences were identified among the long-juvenile cultivars indicating the possibility of further selection of genotypes to fit specific environments in low-latitude regions. Published by Elsevier B.V.</t>
  </si>
  <si>
    <t>10.1016/j.fcr.2004.08.008</t>
  </si>
  <si>
    <t>Singh, NS; Dixit, AS</t>
  </si>
  <si>
    <t>Participation of endogenous circadian rhythm in photoperiodic time measurement during ovarian responses of the subtropical tree sparrow, Passer montanus</t>
  </si>
  <si>
    <t>Resonance experiment was employed to investigate the mechanism of photoperiodic time measurement during initiation of ovarian growth and functions in the subtropical population of female tree sparrow (Passer montanus) at Shillong (Latitude 25 degrees 34'N, Longitude 91 degrees 53'E). Photosensitive birds were subjected to various resonance light dark cycles of different durations such as: 12-(6L:6D), 24-(6L:18D), 36-(6L:30D), 48-(6L:42D), 60-(6L:54D) and 72-(6L:66D) h along with a control group under long days (14L: 10D) for 35 days. Birds, exposed to long days, exhibited ovarian growth confirming their photosensitivity at the beginning of the experiment. The birds experiencing resonance light/dark cycles of 12, 36 and 60 h responded well while those exposed to24, 48 and 72 h cycles did not. Serum levels of estradiol-17 beta ran almost parallel to changes in the follicular size. Further, histomorphometric analyses of ovaries of the birds subjected to various resonance light dark cycles revealed distinct correlation with the ovarian growth and the serum levels of estradiol-17 beta. No significant change in body weight was observed in the birds under any of the light regimes. The results are in agreement with the avian external coincidence model of photoperiodic time measurement and indicate that an endogenous circadian rhythm is involved during the initiation of the gonadal growth and functions in the female tree sparrow.</t>
  </si>
  <si>
    <t>Singh, RK; Bhat, KV; Bhatia, VS; Mohapatra, T; Singh, NK</t>
  </si>
  <si>
    <t>Association mapping for photoperiod insensitivity trait in soybean</t>
  </si>
  <si>
    <t>NATIONAL ACADEMY SCIENCE LETTERS-INDIA</t>
  </si>
  <si>
    <t>Association mapping is a new approach for confirming the marker/trait association in an independent Population that leads to a better understanding of the genetic basis of complex traits. In the present study an effort was made to identify chromosomal segments associated with photoperiod insensitivity using association mapping approach in the soybean genotypes of diverse origin and differing in response to photoperiod sensitivity, which is an important trait in the adaptation of soybean to higher latitudinal environment. These genotypes were analyzed using SSR markers and marker data collected from all lines were subjected to control for population structure and kinship relationships. The results of both the above analyses along with the phenotypic data were used to establish marker-trait association by general linear model (GLM) using TASSEL. Association mapping identified five SSR markers, Satt231, Satt411, Satt489, Satt276 and Satt434 significantly associated with photoperiod insensitivity in soybean at R(2)-Model&gt; 0.6 and P-Marker &lt;= 0.01 and explaining 15.8%, 18.7%, 10.1%, 9.98% and 11.9% of the trait variations, respectively. The results suggest that marker trait associations can be readily detected in a population of diverse origin with differences in response to the trait. These associated markers after validation in large population can be used in MAS for improvement of photoperiod insensitivity trait in soybean.</t>
  </si>
  <si>
    <t>Singh, S</t>
  </si>
  <si>
    <t>My Experiences on Physiological Research on Sugarcane in India</t>
  </si>
  <si>
    <t>SUGAR TECH</t>
  </si>
  <si>
    <t>In tropical India where crop subjected to moisture stress at formative and elongation phases unlike sub-tropic records significantly low sugar recovery, especially during early stages of maturity, being more obvious in late maturing varieties. The optimum level of sett moisture for rapid and high germination was assessed to be in the range of 72-74 %. Sprouting of bud and early growth were influenced more by sett moisture than soil moisture. Physiological basis for varietal improvement under stress environment has been described and need for breeding the physiological traits conferring to environmental stress has been suggested. The major factors which contribute to sugar losses in standing crops and post harvest period have been briefly described and also measures to minimize inversion losses in milled juice have been indicated. Investigations on basic aspects of control of flowering made it possible to inhibit flowering under field conditions through defoliation, chemical spray and withholding irrigation, resulting in an increase in cane and sugar yield. The leaf area ratio showed negative and significant correlation with cane yield but positive with sucrose content. The use of leaf area index for selection of genetic yield potential has been suggested. Studies on gibberellic acid relationship of growth hormone and inhibitor with bud and root sprouting of stubble in ratoon under low temperature condition have been suggested. Farmers in sub-tropic unlike tropic are not able to timely provide essential production inputs and as a result harvest poor yield. Similarly, in sugar mills, adoption of varieties, especially low yielding, early rich sugar varieties get top priority compared to crop management particularly in sub-tropic. These are the reasons for a big gap between actual and potential yield in sub-tropic, indicating a great scope for improving yield in sub-tropic through effective measures.</t>
  </si>
  <si>
    <t>10.1007/s12355-014-0347-9</t>
  </si>
  <si>
    <t>SIOPES, TD</t>
  </si>
  <si>
    <t>CRITICAL DAY LENGTHS FOR EGG-PRODUCTION AND HOTOREFRACTORINESS IN THE DOMESTIC TURKEY</t>
  </si>
  <si>
    <t>Critical day lengths (CDL) for ovarian growth, egg production, and photorefractoriness were estimated in turkey hens during winter and summer seasons. In two experiments, one in each season, fixed day length treatments ranging from 10.5 to 16 h/d were applied to photosensitive hens at 30 wk of age. Daily egg production was used to estimate CDL for the induction of egg production as well as optimal egg production. After 24 wk on light treatments, hens used during the winter season were exposed to 20 h light:4 h dark and subsequent changes in egg production were used to evaluate photorefractioness. In two additional experiments, a night-interruption design was used to evaluate CDL and ovarian photoresponsiveness during winter and summer. The CDL for inducing egg production varied by season and was estimated to be 10.5 h or less during winter and about 11 h during summer. Likewise, the CDL for optimal egg production varied by season, being 11 to 11.5 h during winter and &gt;14 h during summer. The CDL for photorefractoriness in winter photostimulated hens was between 12 and 12.5 h. It was concluded that CDL vary by season and are not fixed, but are dynamic characteristics of photoperiodic processes. Thus, photoresponsiveness of turkey hens changes by season. In addition, CDL for initiating egg production, stimulating egg production, and inducing photorefractoriness are all different, with the CDL for photorefractoriness being longest.</t>
  </si>
  <si>
    <t>10.3382/ps.0731906</t>
  </si>
  <si>
    <t>Skinner, MF; Pruetz, JD</t>
  </si>
  <si>
    <t>Reconstruction of periodicity of repetitive linear enamel hypoplasia from perikymata counts on imbricational enamel among dry-adapted chimpanzees (Pan troglodytes verus) from Fongoli, Senegal</t>
  </si>
  <si>
    <t>AMERICAN JOURNAL OF PHYSICAL ANTHROPOLOGY</t>
  </si>
  <si>
    <t>Periodicity of repetitive linear enamel hypoplasia (rLEH) in apes from high latitudes with single wet and dry seasons annually has not been described. We reconstruct periodicity and duration of rLEH in canine teeth from three recently deceased chimpanzees from Fongoli, Senegal with a marked seven-month dry season. High-resolution dental molds were taken in the field for magnified imaging with digital microscopy. Photomontages allowed counting of perikymata between episodes of rLEH for reconstruction of periodicity and duration of physiological stress. Where rLEH spans the imbricational enamel, the number of events is consistent with years required to form canine imbricational enamel; i.e., periodicity of rLEH seems circannual. We predicted perikymata counts between rLEH events ranging from 52 to 61 based on reported long counts of 76 days. Counts ranged from 29.5 to 44, individual mean of 36.7. This discrepancy could be explained by recurrent stress with a periodicity of 7.28.4 months, or by long counts of 10 days per stria. Neither is supported in the literature. Since we find evidence of rLEH with circannual periodicity, we postulate the existence of non-emergent imbricational striae. Based on evidence that stress at Fongoli recurs annually, we reconstruct stress duration of 23 months, longer than reported for chimpanzees living in other habitats, which we attribute to heat stress and food shortage near shrinking waterholes. We conclude that canine teeth from a small mortality cohort of chimpanzees at Fongoli preserve a faithful record of dry season stress in an extreme environment. Am J Phys Anthropol, 2012. (C) 2012 Wiley Periodicals, Inc.</t>
  </si>
  <si>
    <t>10.1002/ajpa.22145</t>
  </si>
  <si>
    <t>Skot, L; Sanderson, R; Thomas, A; Skot, K; Thorogood, D; Latypova, G; Asp, T; Armstead, I</t>
  </si>
  <si>
    <t>Allelic Variation in the Perennial Ryegrass FLOWERING LOCUS T Gene Is Associated with Changes in Flowering Time across a Range of Populations</t>
  </si>
  <si>
    <t>The Arabidopsis (Arabidopsis thaliana) FLOWERING LOCUS T (FT) gene and its orthologs in other plant species (e.g. rice [Oryza sativa] OsFTL2/Hd3a) have an established role in the photoperiodic induction of flowering response. The genomic and phenotypic variations associated with the perennial ryegrass (Lolium perenne) ortholog of FT, designated LpFT3, was assessed in a diverse collection of nine European germplasm populations, which together constituted an association panel of 864 plants. Sequencing and genotyping of a series of amplicons derived from the nine populations, containing the complete exon and intron sequences as well as 5' and 3' noncoding sequences of LpFT3, identified a total of seven haplotypes. Genotyping assays designed to detect the genomic variation showed that three haplotypes were present in approximately equal proportions and represented 84% of the total, with a fourth representing a further 11%. Of the three major haplotypes, two were predicted to code for identical protein products and the third contained two amino acid substitutions. Association analysis using either a mixed model with a relationship matrix to correct for population structure and relatedness or structured association with further correction using genomic control indicated significant associations between LpFT3 and variation in flowering time. These associations were corroborated in a validation population segregating for the same major alleles. The most "diagnostic" region of genomic variation was situated 5' of the coding sequence. Analysis of this region identified that the interhaplotype variation was closely associated with sequence motifs that were apparently conserved in the 5' region of orthologs of LpFT3 from other plant species. These may represent cis-regulatory elements involved in influencing the expression of this gene.</t>
  </si>
  <si>
    <t>10.1104/pp.110.169870</t>
  </si>
  <si>
    <t>Slafer, GA</t>
  </si>
  <si>
    <t>Wheat development as affected by radiation at two temperatures</t>
  </si>
  <si>
    <t>JOURNAL OF AGRONOMY AND CROP SCIENCE-ZEITSCHRIFT FUR ACKER UND PFLANZENBAU</t>
  </si>
  <si>
    <t>A wheat cultivar (Condor) was grown in two experiments (thermal regimes 18/13 and 21/16 degrees C) under low (298 mu E m(-2) s(-1)) radiation regimes during either an early phase from seedling emergence to terminal spikelet initiation (S-1), a late phase from terminal spikelet initiation to anthesis (S-2), or for the full period from seedling emergence to anthesis (S-12), or high (560 mu E m(-2) s(-1)) radiation throughout the growing period (S-0) to determine whether developmental events are affected by radiation. The main developmental events considered in this study were the timing of terminal spikelet initiation and anthesis, the final number of leaf and spikeler primordia initiated in the apex and the rare of leaf appearance. Number of grains per spike and culm height were also measured. The duration of each phenophase was not affected by radiation intensity. Temperature affected the rate of wheat development, but the acceleration of development due to temperature during the seedling emergence-terminal spikelet initiation phase only slightly reduced (from 24.8 to 23.2 days). Differences in time from terminal spikelet initiation to anthesis were greater than in the earlier phases, having been the duration reduced from 24.6 to 20.0 days due to high temperature. Associated with the lack of effect of radiation on phasic development and the negligible effect of temperature on the duration of the early phases of development, final leaf number was practically unchanged in this study by either the radiation level or the growing temperature. Thus, radiation did not affect the rate of leaf initiation. The number of spikelets was affected by neither the treatments nor the thermal environment. The rates of leaf appearance were accelerated by temperature. Radiation, on the other hand, did nor significantly alter the rates of leaf appearance in any of the treatments. As expected from many sources in the literature, the number of grains per spike was significantly affected by radiation during the phase from terminal spikelet initiation to anthesis. Due to the lack of significant effects of radiation on the developmental patterns of wheat, the changes in number of grains per spike were due to changes in the number of grains born in each spikelet. The results of the present study were compared with others available in the literature on the effects (or lack of them) of radiation and CO2 concentration on phasic development, plastochron and phyllochron in wheat to reach the general conclusion that the rate of developmental events in wheat, in contrast to other plants, is almost completely independent of the availability of assimilates, with a possible exception for the Equatorial latitudes.</t>
  </si>
  <si>
    <t>10.1111/j.1439-037X.1995.tb00219.x</t>
  </si>
  <si>
    <t>Slotte, T; Holm, K; McIntyre, LM; Lagercrantz, U; Lascoux, M</t>
  </si>
  <si>
    <t>Differential expression of genes important for adaptation in Capsella bursa-pastoris (Brassicaceae)</t>
  </si>
  <si>
    <t>Understanding the genetic basis of natural variation is of primary interest for evolutionary studies of adaptation. In Capsella bursa-pastoris, a close relative of Arabidopsis (Arabidopsis thaliana), variation in flowering time is correlated with latitude, suggestive of an adaptation to photoperiod. To identify pathways regulating natural flowering time variation in C. bursa-pastoris, we have studied gene expression differences between two pairs of early-and late-flowering C. bursa-pastoris accessions and compared their response to vernalization. Using Arabidopsis microarrays, we found a large number of significant differences in gene expression between flowering ecotypes. The key flowering time gene FLOWERING LOCUS C (FLC) was not differentially expressed prior to vernalization. This result is in contrast to those in Arabidopsis, where most natural flowering time variation acts through FLC. However, the gibberellin and photoperiodic flowering pathways were significantly enriched for gene expression differences between early-and late-flowering C. bursa-pastoris. Gibberellin biosynthesis genes were down-regulated in late-flowering accessions, whereas circadian core genes in the photoperiodic pathway were differentially expressed between early-and late-flowering accessions. Detailed time-series experiments clearly demonstrated that the diurnal rhythm of CIRCADIAN CLOCK-ASSOCIATED1 (CCA1) and TIMING OF CAB EXPRESSION1 (TOC1) expression differed between flowering ecotypes, both under constant light and long-day conditions. Differential expression of flowering time genes was biologically validated in an independent pair of flowering ecotypes, suggesting a shared genetic basis or parallel evolution of similar regulatory differences. We conclude that genes involved in regulation of the circadian clock, such as CCA1 and TOC1, are strong candidates for the evolution of adaptive flowering time variation in C. bursa-pastoris.</t>
  </si>
  <si>
    <t>10.1104/pp.107.102632</t>
  </si>
  <si>
    <t>Small, TW; Moore, IT</t>
  </si>
  <si>
    <t>Seasonal neuroplasticity of the song control system in tropical, flexibly, and opportunistically breeding birds</t>
  </si>
  <si>
    <t>The avian song control system is one of the primary models used to study neuroplasticity and neurogenesis in the adult vertebrate brain. A great deal of progress has been made in understanding the mechanisms controlling seasonal neuroplasticity of the song control system. However, relatively little work has been done to identify how prevalent this phenomenon is and if a diversity of environmental cues can regulate it. Photoperiod is the primary environmental cue used by mid- to high-latitude seasonally breeding birds to time growth of the song control system but many birds display flexible or opportunistic breeding patterns that are less reliant on photoperiodic cues. In addition, similar to 75% of birds are tropical and in only one such species has neuroplasticity of the song control system been studied. Our goal is to outline some of what is known and expand on the ways that studying tropical, flexibly, and opportunistically breeding birds can advance our understanding of plasticity in the song bird brain. (C) 2009 Elsevier Inc. All rights reserved.</t>
  </si>
  <si>
    <t>10.1016/j.ygcen.2009.01.002</t>
  </si>
  <si>
    <t>SMITH, MAH; MACKAY, PA</t>
  </si>
  <si>
    <t>LATITUDINAL VARIATION IN THE PHOTOPERIODIC RESPONSES OF POPULATIONS OF PEA APHID (HOMOPTERA, APHIDIDAE)</t>
  </si>
  <si>
    <t>10.1093/ee/19.3.618</t>
  </si>
  <si>
    <t>Smith, MAH; MacKay, PA; Lamb, RJ</t>
  </si>
  <si>
    <t>Temperature modulation of photoperiodism: an adaptation for long-distance dispersal in the aphid, Acyrthosiphon pisum (Hemiptera: Aphididae)</t>
  </si>
  <si>
    <t>Variation in the seasonal occurrence of asexual and sexual phenotypes of Acyrthosiphon pisum (Harris) (Hemiptera: Aphididae) is quantified for a local population in southern Manitoba, Canada. To survive winter, summer asexual generations must produce a sexual generation in a timely way at the end of the season, so that females can lay overwintering eggs. This transition is controlled by day length, which varies in a fixed seasonal pattern with latitude, and the local pattern of day length selects for an appropriate photoperiodic response. Substantial variation in the timing of production of males and mating females occurs among locally collected genotypes. Some of the variation is due to the arrival of long-distance dispersers (1000 km or more), and some is consistent with shorter but still long-distance dispersal. Some of the variation is due to year-to-year changes in late summer temperature. The critical day length in nature, which corresponds to critical photoperiod, increases as the average temperature decreases. This temperature modulation is adaptive because it allows many genotypes to produce some sexual phenotypes before the end of the season, although their photoperiodic responses are characteristic of long-distance dispersers and inappropriate to local day lengths.</t>
  </si>
  <si>
    <t>10.4039/tce.2012.97</t>
  </si>
  <si>
    <t>Sniegula, S; Drobniak, SM; Golab, MJ; Johansson, F</t>
  </si>
  <si>
    <t>Photoperiod and variation in life history traits in core and peripheral populations in the damselfly Lestes sponsa</t>
  </si>
  <si>
    <t>In order to predict evolutionary responses to environmental changes one needs to identify the evolutionary potential in terms of genetic variation of traits and of the traits' plasticity. We studied genetic variance in life history traits and their reaction norms in response to manipulated photoperiods in central, northern, and northernmost peripheral populations of the damselfly Lestes sponsa (Hansemann). After the central-marginal hypothesis, it is predicted that central populations will express the highest genetic variance. Northern and northernmost populations showed the highest development and growth rates. All populations expressed shorter development and accelerated growth when raised in a northern compared with a central latitude photoperiod. The slopes of reaction norms differed between regions resulting in a region-by-photoperiod interaction. There was genetic variation in development time; however, it did not differ across regions. There was no genetic variation in growth rate or in the plasticity of development time and growth rate to photoperiod. Results did not support the central-marginal hypothesis. However, evidence was found that the development time has the potential to evolve at similar rates across study regions. In contrast, the growth rate seems to be genetically constrained for further evolution, probably because of a strong past directional selection on this trait. The presence of low genetic variation in the slope of the reaction norms could be a result of stabilising selection imposed by seasonality.</t>
  </si>
  <si>
    <t>10.1111/een.12076</t>
  </si>
  <si>
    <t>Sniegula, S; Golab, MJ; Drobniak, SM; Johansson, F</t>
  </si>
  <si>
    <t>Seasonal time constraints reduce genetic variation in life-history traits along a latitudinal gradient</t>
  </si>
  <si>
    <t>1. Time constraints cause strong selection on life-history traits, because populations need to complete their life cycles within a shorter time. We therefore expect lower genetic variation in these traits in high-than in low-latitude populations, since the former are more time-constrained. 2. The aim was to estimate life-history traits and their genetic variation in an obligately univoltine damselfly along a latitudinal gradient of 2730 km. 3. Populations were grown in the laboratory at temperatures and photoperiods simulating those at their place of origin. In a complementary experiment, individuals from the same families were grown in constant temperature and photoperiod that mimicked average conditions across the latitude. 4. Development time and size was faster and smaller, respectively, and growth rate was higher at northern latitudes. Additive genetic variance was very low for life-history traits, and estimates for egg development time and larval growth rate showed significant decreases towards northern latitudes. The expression of genetic effects in life-history traits differed considerably when individuals were grown in constant rather than simulated and naturally variable conditions. 5. Our results support strong selection by time constraints. They also highlight the importance of growing organisms in their native environment for correct estimates of genetic variance at their place of origin. Our results also suggest that the evolutionary potential of life-history traits is very low at northern compared to southern latitudes, but that changes in climate could alter this pattern.</t>
  </si>
  <si>
    <t>10.1111/1365-2656.12442</t>
  </si>
  <si>
    <t>Sniegula, S; Golab, MJ; Johansson, F</t>
  </si>
  <si>
    <t>Cannibalism and activity rate in larval damselflies increase along a latitudinal gradient as a consequence of time constraints</t>
  </si>
  <si>
    <t>BMC EVOLUTIONARY BIOLOGY</t>
  </si>
  <si>
    <t>Background: Predation is ubiquitous in nature. One form of predation is cannibalism, which is affected by many factors such as size structure and resource density. However, cannibalism may also be influenced by abiotic factors such as seasonal time constraints. Since time constraints are greater at high latitudes, cannibalism could be stronger at such latitudes, but we know next to nothing about latitudinal variation in cannibalism. In this study, we examined cannibalism and activity in larvae of the damselfly Lestes sponsa along a latitudinal gradient across Europe. We did this by raising larvae from the egg stage at different temperatures and photoperiods corresponding to different latitudes. Results: We found that the more seasonally time-constrained populations in northern latitudes and individuals subjected to greater seasonal time constraints exhibited a higher level of cannibalism. We also found that activity was higher at north latitude conditions, and thus correlated with cannibalism, suggesting that this behaviour mediates higher levels of cannibalism in time-constrained animals. Conclusions: Our results go counter to the classical latitude-predation pattern which predicts higher predation at lower latitudes, since we found that predation was stronger at higher latitudes. The differences in cannibalism might have implications for population dynamics along the latitudinal gradients, but further experiments are needed to explore this.</t>
  </si>
  <si>
    <t>10.1186/s12862-017-1010-3</t>
  </si>
  <si>
    <t>A large-scale latitudinal pattern of life-history traits in a strictly univoltine damselfly</t>
  </si>
  <si>
    <t>1. Variation in thermal conditions and season length along latitudinal gradients affect body size-related traits over different life stages. Selection is expected to optimise these size traits in response to the costs and benefits. 2. Egg, hatchling, larval and adult size in males and females were estimated along a latitudinal gradient of 2730km across Europe in the univoltine damselfly Lestes sponsa, using a combination of field-collection and laboratory-rearing experiments. In the laboratory, individuals were grown in temperatures and photoperiod simulating those at the latitude of origin, and in common-garden conditions. 3. The size of adults sampled in nature was negatively correlated with latitude. In all populations the females were larger than the males. Results from simulated and common-garden rearing experiments supported this pattern of size difference across latitudes and between sexes, suggesting a genetic component for the latitudinal size trend and female-biased size dimorphism. In contrast, hatchling size showed a positive relationship with latitude, but egg size, although differing between latitudes, showed no such relationship. 4. The results support a converse Bergmann cline, i.e. a negative body size cline towards the north. This negative cline in body size is probably driven by progressively stronger seasonal time and temperature constraints towards the higher latitudes and by the obligate univoltine life cycle of L. sponsa. As egg size showed no relationship with latitude, other environmental factors besides temperature, such as desiccation risk, probably affect this trait.</t>
  </si>
  <si>
    <t>10.1111/een.12314</t>
  </si>
  <si>
    <t>.</t>
  </si>
  <si>
    <t>Time constraint effects on phenology and life history synchrony in a damselfly along a latitudinal gradient</t>
  </si>
  <si>
    <t>In organisms with complex life cycles living in seasonal environments, the synchronisation of phenological events is important from the ecological and evolutionary perspectives. Life history transitions should be synchronised to a greater degree at northern latitudes. We quantified hatching and emergence timing and synchrony in the obligate univoltine damselfly Lestes sponsa along a latitudinal gradient covering its entire north-south range in Europe. In our first experiment, populations from different latitudes were grown in separate climate chambers simulating temperature and photoperiod conditions occurring at their sites of origin. Northern populations expressed early and high synchronous hatching and emergence, central populations intermediate, and southern populations late and low synchronous hatching and emergence. This pattern was expressed at both population and full-sibling family levels, indicating stronger selection for timing and synchronisation in the north compared to the south. In our second experiment, populations from all latitudes were reared in conditions simulating an average temperature and photoperiod over the latitudinal gradient. Interestingly, the pattern of timing and synchronisation was reversed with respect to latitude when compared to the pattern shown in the first experiment, indicating the importance of environmental factors in shaping phenological events. Our results indicate strong selection for timing and synchronisation of life history events at northern latitudes, caused by time constraints. Our results also show that it is important to use as natural conditions as possible in experiments on life history shifts in organisms with complex life cycles in order to achieve a correct understanding of these shifts.</t>
  </si>
  <si>
    <t>10.1111/oik.02265</t>
  </si>
  <si>
    <t>Sniegula, S; Janssens, L; Stoks, R</t>
  </si>
  <si>
    <t>Integrating multiple stressors across life stages and latitudes: Combined and delayed effects of an egg heat wave and larval pesticide exposure in a damselfly</t>
  </si>
  <si>
    <t>AQUATIC TOXICOLOGY</t>
  </si>
  <si>
    <t>To understand the effects of pollutants in a changing world we need multistressor studies that combine pollutants with other stressors associated with global change such as heat waves. We tested for the delayed and combined impact of a heat wave during the egg stage and subsequent sublethal exposure to the pesticide esfenvalerate during the larval stage on life history and physiology in the larval and adult stage of the damselfly Lestes sponsa. We studied this in a common garden experiment with replicated central- and high latitude populations to explore potential effects of local thermal adaptation and differences in life history shaping the multistressor responses. Exposure of eggs to the heat wave had no effect on larval traits, yet had delayed costs (lower fat and flight muscle mass) in the adult stage thereby crossing two life history transitions. These delayed costs were only present in central-latitude populations potentially indicating their lower heat tolerance. Exposure of larvae to the pesticide reduced larval growth rate and prolonged development time, and across metamorphosis reduced the adult fat content and the flight muscle mass, yet did not affect the adult heat tolerance. The pesticide-induced delayed emergence was only present in the slower growing central-latitude larvae, possibly reflecting stronger selection to keep development fast in the more time-constrained high-latitude populations. We observed no synergistic interactions between the egg heat wave and the larval pesticide exposure. Instead the pesticide-induced reduction in fat content was only present in animals that were not exposed to the egg heat wave. Our results based on laboratory conditions highlight that multistressor studies should integrate across life stages to fully capture cumulative effects of pollutants with other stressors related to global change. (C) 2017 Elsevier B.V. All rights reserved.</t>
  </si>
  <si>
    <t>10.1016/j.aquatox.2017.02.029</t>
  </si>
  <si>
    <t>Sniegula, S; Johansson, F</t>
  </si>
  <si>
    <t>Photoperiod affects compensating developmental rate across latitudes in the damselfly Lestes sponsa</t>
  </si>
  <si>
    <t>2. Egg development time was shorter under northern photoperiod regimes for both populations. However, the northern latitude population showed a higher phenotypic plasticity response to photoperiod compared with the southern latitude population, suggesting a genetic difference in egg development time in response to photoperiod. 3. Larvae from both latitudes expressed shorter larval development time and faster growth rates under northern photoperiod regimes. There was no difference in phenotypic plastic response between northern and southern latitude populations with regard to development time. 4. Data on field collected adults showed that adult sizes decreased with an increase in latitude. This adult size difference was a genetically fixed trait, as the same size difference between populations was also found when larvae were reared in the laboratory. 5. The results suggest phenotypic plasticity responses in life history traits to photoperiod, but also genetic differences between north and south latitude populations in response to photoperiod, which indicates the presence of a latitudinal compensating mechanism that is triggered by a photoperiod.</t>
  </si>
  <si>
    <t>10.1111/j.1365-2311.2009.01164.x</t>
  </si>
  <si>
    <t>Sniegula, S; Johansson, F; Nilsson-Ortman, V</t>
  </si>
  <si>
    <t>Differentiation in developmental rate across geographic regions: a photoperiod driven latitude compensating mechanism?</t>
  </si>
  <si>
    <t>Genetic differentiation and phenotypic plasticity in growth rates along latitudinal gradients may benefit our understanding of latitudinal compensating mechanisms in life history patterns. Here we explore latitudinal compensatory growth mechanisms with respect to photoperiod in northern and southern populations of two damselfly species, Coenagrion puella and C. pulchellum. In addition we compared size of field-collected adults from southern and northern populations. Eggs from females in copulating tandems were collected at two or three localities for each species in each geographic region. Eggs were transported to the laboratory and the experiment started when the eggs hatched. The role of photoperiod on the expression of larval growth rate was evaluated under controlled laboratory conditions. Both species had lower growth rate when reared in the northern photoperiod, which is counter to expectations if species use photoperiodic cues to trigger compensatory growth. Instead, both species displayed countergradient variation in growth rates, which probably enable northern populations to compensate for the shorter growth season in the north. The smaller size of field-collected adults from northern populations also supports the view that these species compensate for the shorter growth season by investing in growth and development but accomplish this at the expense of decreased final size.</t>
  </si>
  <si>
    <t>10.1111/j.1600-0706.2011.20015.x</t>
  </si>
  <si>
    <t>Sniegula, S; Nilsson-Ortman, V; Johansson, F</t>
  </si>
  <si>
    <t>Growth Pattern Responses to Photoperiod across Latitudes in a Northern Damselfly</t>
  </si>
  <si>
    <t>Background: Latitudinal clines in temperature and seasonality impose strong seasonal constraints on ectotherms. Studies of population differentiation in phenotypic plasticity of life history traits along latitudinal gradients are important for understanding how organisms have adapted to seasonal environments and predict how they respond to climate changes. Such studies have been scarce for species with a northern distribution. Methodology/Principle Finding: Larvae of the northern damselfly Coenagrion johanssoni originating from semivoltine central, partivoltine northern, and partivoltine northernmost Swedish populations were reared in the laboratory. To investigate whether larvae use photoperiodic cues to induce compensatory growth along this latitudinal gradient, larvae were reared under two different photoperiods corresponding to a northern and southern latitude. In addition, field adult size was assessed to test the strength of possible compensatory growth mechanisms under natural conditions and hatchling size was measured to test for maternal effects. We hypothesized that populations originating from lower latitudes would be more time constrained than high-latitude populations because they have a shorter life cycle. The results showed that low-latitude populations had higher growth rates in summer/fall. In general northern photoperiods induced higher growth rates, but this plastic response to photoperiod was strongest in the southernmost populations and negligible in the northernmost population. During spring, central populations grew faster under the southern rather than the northern photoperiod. On the other hand, northern and northernmost populations did not differ between each other and grew faster in the northern rather than in the southern photoperiod. Field sampled adults did not differ in size across the studied regions. Conclusion/Significance: We found a significant differentiation in growth rate across latitudes and latitudinal difference in growth rate response to photoperiod. Importantly, growth responses measured at a single larval developmental stage in one season may not always generalize to other developmental stages or seasons.</t>
  </si>
  <si>
    <t>10.1371/journal.pone.0046024</t>
  </si>
  <si>
    <t>SO, PM; TAKAFUJI, A</t>
  </si>
  <si>
    <t>LOCAL VARIATION IN DIAPAUSE CHARACTERISTICS OF TETRANYCHUS-URTICAE KOCH (ACARINA, TETRANYCHIDAE)</t>
  </si>
  <si>
    <t>Diapause characteristics of nine local populations of Tetranychus urticae Koch (Acarina: Tetranychidae) occurring on rose in central Japan were investigated. The percentage of females that entered diapause at 18-degrees-C and 9L:15D photoperiod ranged between 0 and 77%. In addition, both photoperiodic and temperature responses varied widely among these populations. We suggest that temperature response might be a better trait than photoperiodic response for selection among local populations. Females in diapause survived -24-degrees-C better than those that were not. However, no difference in cold hardiness among these populations was found. The mite responded rapidly to artificial selection for low and high diapause percentage. The response was asymmetrical, being easier in the direction of low diapause percentage. Reciprocal and back crosses using selected low and high diapause percentage cultures showed that the. genetic control of diapause was complicated. Neither the "low-diapause" nor the "high-diapause" trait dominated over the other. However, the "low-diapause" trait seemed to be stronger. The results of this study suggest that variation in diapause response is maintained by (1) adaptation to local environments and (2) the complexity of the genetics of diapause. Such variation may provide the genetic raw material for natural selection and is a prerequisite for the extension of ecological range.</t>
  </si>
  <si>
    <t>10.1007/BF00317185</t>
  </si>
  <si>
    <t>Socha, R</t>
  </si>
  <si>
    <t>Latitudinal gradient in response of wing polymorphism to photoperiod in a flightless bug, Pyrrhocoris apterus (Heteroptera : Pyrrhocoridae)</t>
  </si>
  <si>
    <t>The aim of this study was to determine if there is a latitudinal gradient in the photoperiodic regulation of wing dimorphism in the flightless bug, Pyrrhocoris apterus (L.). For this purpose individuals from three geographical populations (Israel, Spain and Czech Republic) were reared under different photoperiods and the wing length of the adults analyzed. The highest percentage of long-winged (macropterous) specimens was found in the population from Israel (35.3%), whereas percentages of macroptery were lower in the cultures from Spain (9.5%) and Czech Republic (8.6%). A higher proportion of macropterous specimens was recorded in the northern population of P. apterus kept under long daylengths (Czech Republic, 16 h) than in the southern populations (Spain, 14-15 h; Israel, 12 h). The results indicate that there is a latitudinal gradient in the critical photoperiod determining wing length in P. apterus.</t>
  </si>
  <si>
    <t>10.14411/eje.2001.030</t>
  </si>
  <si>
    <t>Sogaard, G; Johnsen, O; Nilsen, J; Junttila, O</t>
  </si>
  <si>
    <t>Climatic control of bud burst in young seedlings of nine provenances of Norway spruce</t>
  </si>
  <si>
    <t>Detailed knowledge of temperature effects on the timing of dormancy development and bud burst will help evaluate the impacts of climate change on forest trees. We tested the effects of temperature applied during short-day treatment, duration of short-day treatment, duration of chilling and light regime applied during forcing on the timing of bud burst in 1- and 2-year-old seedlings of nine provenances of Norway spruce (Picea abies (L.) Karst.). High temperature during dormancy induction, little or no chilling and low temperature during forcing all delayed dormancy release but did not prevent bud burst or growth onset provided the seedlings were forced under long-day conditions. Without chilling, bud burst occurred in about 20% of seedlings kept in short days at 12 C, indicating that young Norway spruce seedlings do not exhibit true bud dormancy. Chilling hastened bud burst and removed the long photoperiod requirement, but the effect of high temperature applied during dormancy induction was observed even after prolonged chilling. Extension of the short-day treatment from 4 to 8 or 12 weeks hastened bud burst. The effect of treatments applied during dormancy development was larger than that of provenance; in some cases no provenance effect was detected, but in 1-year-old seedlings, time to bud burst decreased linearly with increasing latitude of origin. Differences among provenances were complicated by different responses of some origins to light conditions under long-day forcing. In conclusion, timing of bud burst in Norway spruce seedlings is significantly affected by temperature during bud set, and these effects are modified by chilling and environmental conditions during forcing.</t>
  </si>
  <si>
    <t>10.1093/treephys/28.2.311</t>
  </si>
  <si>
    <t>SOLHAUG, KA</t>
  </si>
  <si>
    <t>LONG DAY STIMULATION OF DRY-MATTER PRODUCTION IN POA-ALPINA ALONG A LATITUDINAL GRADIENT IN NORWAY</t>
  </si>
  <si>
    <t>HOLARCTIC ECOLOGY</t>
  </si>
  <si>
    <t>Photoperiod extension with weak incandescent light from 8 to 24 h stimulated relative growth rate (RGR) of Poa alpina up to 20%. The response was greatest in young plants at low temperatures. The leaf area ratio (LAR) increased by about 50% which more than compensated for a reduction in net assimilation rate (NAR) by about 20%. The effect of daylength extension on RGR was similar for an arctic ecotype of P. alpina from Svalbard, an alpine ecotype from southern Norway and a boreal-temperature ecotype from southern Norway. The main changes in the growth parameters occurred over the 13 to 17 h photoperiod range in P. alpina from both Svalbard and Rondane, although plants at Svalbard are exposed to midnight sun throughout their growing season. The ecotype of P. alpina from southern Norway had fewer tillers and allocated less dry matter to the roots than the two other ecotypes.</t>
  </si>
  <si>
    <t>Sonsteby, A; Heide, OM</t>
  </si>
  <si>
    <t>Black currant physiology in a changing climate</t>
  </si>
  <si>
    <t>XI INTERNATIONAL RUBUS AND RIBES SYMPOSIUM</t>
  </si>
  <si>
    <t>Black currant is a woody plant in which growth and development are intimately controlled by, and synchronised with seasonal changes in photoperiod and temperature. Concern over the potential impact of global warming on plant phenology and yield, led us to initiate relations. An experimental system with single-stemmed potted plants was developed which allowed a research program to address both qualitative and quantitative assessment of climatic responses. Growth cessation and flowering were both induced by short days, with critical photoperiods of approximately 17 and 16 h, respectively, for most cultivars. Both processes were advanced and promoted by increasing autumn temperature with an optimum in the 18-21 degrees C region. An exception was cultivars of high-boreal origin, which had an early growth cessation at low temperature. Unexpectedly, however, not all plants flowered after exposure to 10 h photoperiod, and the number of flowers decreased as the photoperiod was reduced from the near-critical length of 15 h. This was due to premature dormancy induced by an abrupt change to photoperiods well below the critical level. Field experiments revealed that cultivars of varying geographic origin, exhibited a typical latitudinal cline in their photoperiodically controlled timing of growth and flowering responses. Breaking of bud dormancy and promotion of flower bud development required chilling at -5 degrees C for 14 weeks or more for optimal responses. However, while chilling at -10 degrees C for 8 weeks resulted in dormancy release, continued chilling to 16 weeks inhibited bud break completely. We therefore propose that excessive chilling induces secondary bud dormancy in black currant. The observed high chilling requirements of black currants concur with the reported vulnerability of this crop to declining winter chill in the wake of the ongoing global warming. Furthermore, such conditions also induce a particularly deep bud dormancy state that further increases the chilling need.</t>
  </si>
  <si>
    <t>10.17660/ActaHortic.2016.1133.24</t>
  </si>
  <si>
    <t>Variation in seasonal timing of flower bud initiation in black currant (Ribes nigrum L.) cultivars of contrasting geographic origin</t>
  </si>
  <si>
    <t>Seasonal time-courses of flower bud initiation and differentiation were monitored during two growing seasons (2011 and 2012) in 19 black currant cultivars of distant geographic origin, grown in the field at a South Norwegian locality (60 degrees 40'N, 10 degrees 52'E; 250 m asl). For comparison, the time-courses of shoot elongation growth in 15 of the same cultivars were also monitored during the 2012 growing season. The results revealed widely different seasonal timings of growth cessation and floral initiation in cultivars of different latitudinal origin. High latitude cultivars originating from crosses and selections of local, wild black currant populations from the Kola peninsula and Swedish Lapland were particularly early and had ceased growing and had initiated floral primordia by mid-June. This was approx. 5 - 6 weeks earlier than any of the other cultivars from lower latitudes. However, these also varied in their earliness of growth cessation and flower initiation in relation to their latitudinal origin. Many cultivars bred and selected in Southern Scandinavia, Scotland, and Poland did not cease growing and initiate floral primordia until late August, 9 weeks after the early, high-latitude cultivars. Overall, the 19 cultivars constituted a typical latitudinal dine in their photoperiodically controlled timing of growth and flowering responses. The high-latitude Russian cultivars 'Imandra' and 'Murmanschanka' represent valuable additions to the limited diversity of the available black currant gene-pool, and may be of particular use for breeding cultivars adapted to the sub-Arctic environment.</t>
  </si>
  <si>
    <t>10.1080/14620316.2013.11512983</t>
  </si>
  <si>
    <t>Effects of Photoperiod and Temperature on Growth, Flowering and Fruit Yield in Annual-Fruiting Red Raspberry Cultivars (Rubus idaeus L.)</t>
  </si>
  <si>
    <t>EUROPEAN JOURNAL OF HORTICULTURAL SCIENCE</t>
  </si>
  <si>
    <t>Plants of the annual-fruiting raspberry (Rubus idaeus L.) cultivars 'Autumn Treasure', 'Erika' and 'Polka' were raised in a phytotron under different temperature and day-length conditions for six weeks, and subsequently cropped in an open plastic tunnel at latitude 61 degrees N. Flowering and fruit maturation were advanced and yield increased with increasing raising temperature over the 15-25 degrees C range in 'Erika' and 'Polka', while 20 degrees C was optimal for 'Autumn Treasure'. Long day (LD) conditions (20 h) likewise advanced flowering and increased fruit yield compared with 10 h photoperiod at all temperatures in 'Erika' and 'Polka', while photoperiod had no significant effect on flowering and fruit yield in 'Autumn Treasure'. In agreement with earlier findings, low temperature vernalization at 6 degrees C for six weeks increased flowering and fruit yield in 'Polka' compared with control plants raised at 18 degrees C. Vernalization also advanced the transition to flowering by reducing the number of nodes formed before flowering in 'Autumn Treasure' without increasing fruit yield, while flowering and fruiting were not promoted by vernalization in 'Erika'. 'Erika' out-yielded the other cultivars under all conditions and produced remarkable yields of 3.3 kg plant(-1) when raised in LD at 25 degrees C. With its great yield potential and large fruits with excellent flavour, 'Erika' presents itself as a very promising cultivar, especially for environments with long growing season. The number of fruiting nodes was the single most important plant structural component associated with high fruit yield, accounting for 76 % of the total variation in the total data material.</t>
  </si>
  <si>
    <t>Earliness and fruit yield and quality of annual-fruiting red raspberry (Rubus idaeus L.): Effects of temperature and genotype</t>
  </si>
  <si>
    <t>Earliness, fruit yield and quality of six annual-fruiting raspberry (Rubus idaeus L.) cultivars were tested under protected cultivation in a cool Nordic environment. After raising plants for 5 weeks in greenhouses with average mean temperatures of 20 degrees C, 22 degrees C, or 26 degrees C, the plants were cropped in an open plastic tunnel at latitude 61 degrees N. The highest yielding cultivars were 'Autumn Bliss' and 'Polka', with 640 g plant(-1). Overall, the most promising cultivar was 'Polka' which combined high yield with large fruit of good flavour and firmness. In earliness, 'Polka' was surpassed only by 'Autumn Bliss', which confirmed its position as the earliest commercial annual-fruiting cultivar. However, 'Autumn Bliss' had soft fruits with little flavour and a short shelf-life, which greatly reduced the potential of the cultivar for the fresh fruit market. The later ripening cultivar 'Erika' did not complete its crop under these conditions, but its large unrealised yield potential and good fruit quality rendered it extremely promising for environments with a longer growing season. 'Sugana' was late, with low yields and poor fruit quality, while 'Marcela' did not yield enough fruit to be of interest under the present conditions. High temperatures during the 5-week raising period generally advanced flowering and fruit ripening in all cultivars, with the notable exception of 'Autumn Treasure' in which flowering was suppressed and strongly delayed by high temperature. Under the present conditions, there was a highly positive correlation between earliness and fruit yield. Regression analyses identified a low number of dormant buds as the single most important component of plant architecture associated with high fruit yield, accounting for 47% of the total variation.</t>
  </si>
  <si>
    <t>10.1080/14620316.2010.11512678</t>
  </si>
  <si>
    <t>Effects of photoperiod and temperature on growth and flowering in the annual (primocane) fruiting raspberry (Rubus idaeus L.) cultivar 'Polka'</t>
  </si>
  <si>
    <t>Growth and flowering of the annual-fruiting raspberry (Rubus idaeus L.) cultivar 'Polka' were studied under controlled environment conditions in order to facilitate out-of-season production. Vegetatively-propagated plants originating from adventitious root buds were used. Height growth and the rate of leaf formation increased with increasing temperature, up to a broad optimum in the mid-20 degrees C range. While elongation was consistently enhanced by long-day (LD) conditions, photoperiod had no effect on the rate of leaf formation. LD stimulation of growth thus resulted from increased internode length only. In agreement with earlier reports, it was found that, in contrast to biennial-fruiting cultivars, such annual-fruiting cultivars do not need low temperatures for flower initiation, nor do they appear to have a juvenile phase during which they are un-responsive to flower-inducing conditions. 'Polka' plants responded to inductive conditions as early as the 5-leaf stage, and flowered freely across the entire range of growth temperatures, even at 30 degrees C. Flowering was advanced and the number of flowers increased with increasing temperature, up to an optimum at 27 degrees C. Flowering was also consistently advanced and occurred at lower nodes under LD than under short-day (SD) conditions across the whole range of temperatures. Night interruption for 3 h in the middle of the night was also effective, demonstrating that this is a true photoperiodic response and not merely an effect of increased light integral in LD. It was also confirmed that a distinct vernalisation-type advancement of flowering took place when small, non-dormant plants were exposed to additional chilling at 6 degrees C for several weeks. At low temperatures, a large proportion of the lateral buds were dormant, so that, at 12 degrees C, the plants actually flowered only at their tips. Dissections also revealed that the dormant buds had initiated flowers; but, because of their dormant state, they needed several weeks of chilling before they could flower (biennial-fruiting behaviour). Both types of buds were initiated by the same environmental conditions. Practical applications of the findings are suggested.</t>
  </si>
  <si>
    <t>10.1080/14620316.2009.11512546</t>
  </si>
  <si>
    <t>Temperature Limitations for Flowering in Strawberry and Raspberry</t>
  </si>
  <si>
    <t>WORKSHOP ON BERRY PRODUCTION IN CHANGING CLIMATE CONDITIONS AND CULTIVATION SYSTEMS. COST-ACTION 863: EUROBERRY RESEARCH: FROM GENOMICS TO SUSTAINABLE PRODUCTION, QUALITY AND HEALTH</t>
  </si>
  <si>
    <t>The effect of night temperature on short day (SD) floral induction in three June-bearing strawberry cultivars of different geographic origin was studied and compared with yield performance in the cool Nordic environment. At the optimum day temperature of 18 degrees C, the SD flowering response of the cultivars 'Florence' and 'Korona' increased significantly with increasing night temperature from 9 to 18 degrees C, while an optimum was reached at 15 degrees C in 'Frida', a cultivar selected under cool-environment conditions in Norway. Also, while saturated flowering response was obtained with three weeks of SD treatment at all temperatures in 'Frida', several plants of 'Florence' and 'Korona' failed to initiate flowers at 9 degrees C night temperature even with five weeks of SD. The effect of extended SD period was particularly pronounced in 'Florence'. The slow SD floral induction response of 'Florence' was associated with a two-week delay of anthesis in subsequent long day (LD) conditions at 21 degrees C. Performance studies of the same cultivars during two years under field conditions also demonstrated that the yield potential of 'Florence' was not realized under the climatic conditions prevailing at these locations. The yields varied significantly among the cultivars, 'Frida' having the highest yields, followed by 'Korona' and 'Florence' far below. It is concluded that, in the Nordic environment, autumn (September) night temperatures are obviously sub-optimal for yield performance of some June-bearing strawberry cultivars, and that this effect is mediated by autumn temperature effects on flower initiation responses. In the biennial-fruiting raspberry cultivar 'Glen Ample', flowering and dormancy induction are controlled by the interaction of low temperature and short photoperiods. As neither process takes place at temperatures above 15 degrees C regardless of the photoperiodic conditions, low temperature is of crucial regulatory importance. Environmental control of annual-fruiting cultivars is also briefly discussed.</t>
  </si>
  <si>
    <t>Long-day rather than autonomous control of flowering in the diploid everbearing strawberry Fragaria vesca ssp semperflorens</t>
  </si>
  <si>
    <t>The environmental control of flowering in the perpetual-flowering (everbearing) diploid strawberry Fragaria vesca ssp. semperflorens cultivars 'Rugen' and 'Baron Solemacher' has been studied in controlled environments. Seed-propagated plants were exposed to 10-h short-day (SD) and 24-h long-day (LD) conditions at temperatures ranging from 9 degrees - 27 degrees C. The results revealed a quantitative LD response of flowering that increased in strength with increasing temperature, to become almost obligatory at 27 degrees C. Occasional runner formation was observed in SD at high temperature, conditions which were inhibitory to flowering, demonstrating that runnering ability is not completely lost in these genotypes. A comparison with the perpetual-flowering octoploid F X ananassa 'Elan', in one experiment, demonstrated an identical LD X temperature interaction in the two species. The results are discussed in relation to available information on the genetics of flowering habits in the two species. Since seasonal flowering types of F vesca and E X ananassa have also been shown to share a principally identical flowering response, controlled by SD and low temperature, it is concluded that a remarkably similar flowering control system is present in the diploid F vesca and the octoploid F. X ananassa. Despite the large genetic differences between the two species, and regardless of the origin of the cultivars, the seasonal flowering types are all SD plants, while their perpetual-flowering counterparts all appear to be LD plants. In both cases, there is a pronounced interaction with temperature; the photoperiodic responses increasing with increasing temperature, in both cases. This raises the question whether a common genetic flowering control system is present in both species.</t>
  </si>
  <si>
    <t>10.1080/14620316.2008.11512392</t>
  </si>
  <si>
    <t>Quantitative long-day flowering response in the perpetual-flowering F-1 strawberry cultivar Elan</t>
  </si>
  <si>
    <t>Perpetual-flowering strawberry cultivars are commonly classified as photoperiodically day-neutral, even though early investigations demonstrated long-day (LD) regulation. An important reason for this inconsistency is that these freely flowering plants are difficult to establish in a true vegetative state, and experiments have therefore often been started using runner plants with pre-formed inflorescences. In order to circumvent this problem, we have used the perpetual-flowering F-1-hybrid 'Elan' that. is propagated by seed, and is thus not pre-conditioned by its earlier life history. The results demonstrated a marked quantitative LD response across a range of temperatures from 9 degrees - 27 degrees C. Seedlings were responsive to the LD stimulus at an early stage, and early flowering required LD exposure almost from germination. The critical daylength for the early flowering response was about 15 h at 18 degrees C. Because of this threshold LD response, it is concluded that regulation of flowering is truly photoperiodic in nature, and not merely an effect of additional light. Flower development was also slightly advanced by LD conditions. Stolon formation was strongly enhanced by short-day conditions in combination with high temperature. Thus, not only flowering, but also runnering, was oppositely affected by photoperiod in 'Elan' compared with mono-flowering cultivars. The results are discussed in relation to the photoperiodic classification of strawberries.</t>
  </si>
  <si>
    <t>10.1080/14620316.2007.11512228</t>
  </si>
  <si>
    <t>Soolanayakanahally, RY; Guy, RD; Silim, SN; Drewes, EC; Schroeder, WR</t>
  </si>
  <si>
    <t>Enhanced assimilation rate and water use efficiency with latitude through increased photosynthetic capacity and internal conductance in balsam poplar (Populus balsamifera L.)</t>
  </si>
  <si>
    <t>In outdoor common gardens, high latitude populations of deciduous tree species often display higher assimilation rates (A) than low latitude populations, but they accomplish less height. To test whether trends in A reflect adaptation to growing season length or, alternatively, are garden growth artefacts, we examined variation in height increment and ecophysiological traits in a range-wide collection of Populus balsamifera L. populations from 21 provenances, during unconstrained growth in a greenhouse. Rooted cuttings, maintained without resource limitation under 21 h photoperiod for 90 d, displayed increasing height growth, A, leaf mass per area and leaf N per area with latitude whereas stomatal conductance (g(s)) showed no pattern. Water-use efficiency as indicated by both gas exchange and delta 13C increased with latitude, whereas photosynthetic nitrogen-use efficiency decreased. Differences in delta 13C were less than expected based on A/g(s), suggesting coextensive variation in internal conductance (g(m)). Analysis of A-C(i) curves on a subset of populations showed that high latitude genotypes had greater g(m) than low-latitude genotypes. We conclude that higher peak rates of height growth in high latitude genotypes of balsam poplar are supported by higher A, achieved partly through higher g(m), to help compensate for a shorter growing season.</t>
  </si>
  <si>
    <t>10.1111/j.1365-3040.2009.02042.x</t>
  </si>
  <si>
    <t>Soolanayakanahally, RY; Guy, RD; Silim, SN; Song, MH</t>
  </si>
  <si>
    <t>Timing of photoperiodic competency causes phenological mismatch in balsam poplar (Populus balsamifera L.)</t>
  </si>
  <si>
    <t>Plant phenology is expected to be sensitive to climate warming. In boreal trees, spring flush is primarily temperature driven, whereas height growth cessation and autumn leaf senescence are predominantly controlled by photoperiod. Cuttings of 525 genotypes from the full range of balsam poplar were planted into two common gardens (Vancouver and Indian Head, Canada) at similar latitudes, but with differing winter temperatures and growing seasons. There was clinal variation in spring and, particularly, summer and fall phenology. Bud flush and, despite milder climate, bud set and leaf drop were earlier at Vancouver than at Indian Head by 44, 28 and 7 d, respectively. Although newly flushed growth is insensitive to photoperiod, many genotypes at both sites became competent before the summer solstice. At Vancouver, high-latitude genotypes set dormant terminal buds in mid-spring. Most other genotypes grew until midsummer or set bud temporarily and then experienced a second flush. In both gardens and in a growth chamber experiment, earlier bud set was associated with reduced height growth and higher root/shoot ratios. Shoots attained competency similar to 5 weeks after flushing, which would normally prevent dormancy induction before the solstice, but may be insufficient if spring advances by more than a few weeks.</t>
  </si>
  <si>
    <t>10.1111/j.1365-3040.2012.02560.x</t>
  </si>
  <si>
    <t>Soolanayakanahally, RY; Guy, RD; Street, NR; Robinson, KM; Silim, SN; Albrectsen, BR; Jansson, S</t>
  </si>
  <si>
    <t>Comparative physiology of allopatric Populus species: geographic clines in photosynthesis, height growth, and carbon isotope discrimination in common gardens</t>
  </si>
  <si>
    <t>Populus species with wide geographic ranges display strong adaptation to local environments. We studied the clinal patterns in phenology and ecophysiology in allopatric Populus species adapted to similar environments on different continents under common garden settings. As a result of climatic adaptation, both Populus tremula L. and Populus balsamifera L. display latitudinal clines in photosynthetic rates (A), whereby high-latitude trees of P. tremula had higher A compared to low-latitude trees and nearly so in P. balsamifera (p = 0.06). Stomatal conductance (g(S)) and chlorophyll content index (CCI) follow similar latitudinal trends. However, foliar nitrogen was positively correlated with latitude in P. balsamifera and negatively correlated in P. tremula. No significant trends in carbon isotope composition of the leaf tissue (delta C-13) were observed for both species; but, intrinsic water-use efficiency (WUEi) was negatively correlated with the latitude of origin in P. balsamifera. In spite of intrinsically higher A, high-latitude trees in both common gardens accomplished less height gain as a result of early bud set. Thus, shoot biomass was determined by height elongation duration (HED), which was well approximated by the number of days available for free growth between bud flush and bud set. We highlight the shortcoming of unreplicated outdoor common gardens for tree improvement and the crucial role of photoperiod in limiting height growth, further complicating interpretation of other secondary effects.</t>
  </si>
  <si>
    <t>10.3389/fpls.2015.00528</t>
  </si>
  <si>
    <t>Sorg, BA; Stark, G; Sergeeva, A; Jansen, HT</t>
  </si>
  <si>
    <t>PHOTOPERIODIC SUPPRESSION OF DRUG REINSTATEMENT</t>
  </si>
  <si>
    <t>The rewarding influence of drugs of abuse varies with time of day and appears to involve interactions between the circadian and the mesocorticolimbic dopamine systems. The circadian system is also intimately involved in measuring daylength. Thus, the present study examined the impact of changing daylength (photoperiod) on cocaine-seeking behaviors. Male Sprague-Dawley rats were trained and tested on a 12L:12D light:dark schedule for cocaine-induced reinstatement of conditioned place preference (CPP) at three times of day (Zeitgeber time (ZT): 4, 12, and 20) to determine a preference score. Rats were then shifted to either shorter (6L:18D) or longer (18L:6D) photoperiods and then to constant conditions, re-tested for cocaine-induced reinstatement under each different condition, and then returned to their original photoperiod (12L:12D) and tested once more. Rats exhibited a circadian profile of preference score in constant darkness with a peak at 12 h after lights-off. At both ZT4 and ZT20, but not at ZT12, shorter photoperiods profoundly suppressed cocaine reinstatement, which did not recover even after switching back to 12L:12D. In contrast, longer photoperiods did not alter reinstatement. Separate studies showed that the suppression of cocaine reinstatement was not due to repeated testing. In an additional experiment, we examined the photoperiodic regulation of tyrosine hydroxylase (TH) and dopamine transporter (DAT) proteins in drug-naive rats. These results revealed photoperiodic modulation of proteins in the prefrontal cortex and dorsal striatum, but not in the nucleus accumbens or ventral tegmental area. Together, these findings add further support to the circadian genesis of cocaine-seeking behaviors and demonstrate that drug-induced reinstatement is modulated by photoperiod. Furthermore, the results suggest that photoperiod partly contributes to the seasonal expression of certain drug-related behaviors in humans living at different latitudes and thus our findings may have implications for novel targeting of circadian rhythms in the treatment of addiction. (C) 2011 IBRO. Published by Elsevier Ltd. All rights reserved.</t>
  </si>
  <si>
    <t>10.1016/j.neuroscience.2010.12.022</t>
  </si>
  <si>
    <t>SOTA, T</t>
  </si>
  <si>
    <t>LARVAL DIAPAUSE, SIZE, AND AUTOGENY IN THE MOSQUITO AEDES TOGOI (DIPTERA, CULICIDAE) FROM TROPICAL TO SUB-ARCTIC ZONES</t>
  </si>
  <si>
    <t>Larval development of nine populations of Aedes togoi (Theobald) collected from tropical to subarctic zones was studied under photoperiods of 16 h light (L) : 8 h dark (D) and 10 h L : 14 h D at 15 degrees C. Larvae that did not pupate within 60 days were regarded as diapausing. Larval diapause did not occur in all populations at 16 h L : 8 h D. At 10 h L : 14 h D, four populations from tropical and subtropical zones included no diapausing larvae, whereas 60-99% of individuals from five northern populations of Japan and Canada were diapausing. Adult size increased with latitude of original locality. The proportion of autogenous females among those developed at 16 h L : 8 h D and 15 degrees C decreased with original latitude, whereas that among females from nondiapausing larvae reared at 10 h L : 14 h D and 15 degrees C was consistently high throughout the latitudes. At 10 h L : 14 h D and 15 degrees C, larval developmental characters of F-1 and F-2 hybrids between Malaysian (no diapause) and Japanese (diapausing) populations were intermediate between the parental populations. Expression of autogeny of the hybrids was similar to that of the Malaysian strain. A Canadian population, which might have been introduced from Japan, showed developmental traits similar to those of two populations</t>
  </si>
  <si>
    <t>10.1139/z94-193</t>
  </si>
  <si>
    <t>SOTA, T; MOGI, M</t>
  </si>
  <si>
    <t>GEOGRAPHIC-VARIATION IN THE EXPRESSION OF AUTOGENY IN AEDES TOGOI (DIPTERA, CULICIDAE) UNDER DIFFERENT TEMPERATURE AND PHOTOPERIOD CONDITIONS</t>
  </si>
  <si>
    <t>Larval developmental time, adult size, and the expression of autogeny were studied in eight populations of Aedes togoi (Theobald) originating from 4.8 degrees N to 49.2 degrees N under four experimental conditions of temperature and photoperiod (20 degrees C and 10:14 [L:D] h; 20, 25, 30 degrees C and 16:8 [L:D] h). Larval developmental time and adult scutum length decreased as a function of increasing rearing temperature. In northern populations at 20 degrees C, larval developmental time was shorter in short-day than in long-day conditions. Females of tropical and subarctic populations remained autogenous under different conditions and produced many autogenous eggs in the first batch. In subtropical and temperate populations, the percentage of autogenous females varied from 0 to 100%, being highest at low temperature and short-day condition. A correlation analysis of population traits indicated that the autogeny rate was correlated positively with larval developmental time and the number of eggs per autogenous female. The life-history traits did not show a simple clinal gradient over mean annual temperature of the locality of origin, except that adult scutum length decreased with an increase in mean temperature. A principal components analysis for female life-history traits revealed a continuous latitudinal change from temperate to tropical populations: populations at low latitudes were small in adult size and more autogenous. Subarctic populations showed a departure from this trend, having large adult size but high autogeny rate.</t>
  </si>
  <si>
    <t>10.1093/jmedent/32.2.181</t>
  </si>
  <si>
    <t>Southwood, AL; Darveau, CA; Jones, DR</t>
  </si>
  <si>
    <t>Metabolic and cardiovascular adjustments of juvenile green turtles to seasonal changes in temperature and photoperiod</t>
  </si>
  <si>
    <t>We measured activity levels, oxygen consumption, metabolic enzyme activity, breathing frequency, heart rate and blood chemistry variables of juvenile green turtles exposed to a laboratory simulation of subtropical winter and summer temperatures (17-26degreesC) and photoperiod (10.25 h:13.75 h to 14 h:10 h light:dark). The activity level of turtles had a significant effect on oxygen consumption and breathing frequency but there was no significant change in activity level between the summer and winter simulations. There was a moderate 24-27% decrease in oxygen consumption during exposure to winter conditions compared with summer conditions, but this difference was not statistically significant. Likewise, there was no statistically significant difference in breathing frequency between summer and winter simulations. Exposure to winter conditions did result in a significant decrease in activity of the aerobic enzyme citrate synthase. By contrast, activities of the glycolytic enzymes pyruvate kinase and lactate dehydrogenase were significantly higher in tissue collected during exposure to winter conditions compared with summer conditions. Citrate synthase, pyruvate kinase and lactate dehydrogenase had relatively low thermal dependence over the range of assay temperatures (15-30degreesC; Q(10)=1.44-1.69). Heart rate was 46-48% lower during the winter simulation compared with the summer simulation, and this difference was statistically significant. Exposure to winter conditions resulted in a significant decrease in plasma thyroxine and plasma proteins and a significant increase in plasma creatine phosphokinase and hematocrit. Overall, our results suggest that green turtles have a relatively low thermal dependence of metabolic rate over the range of temperatures commonly experienced at tropical to subtropical latitudes, a trait which allows them to maintain activity year-round.</t>
  </si>
  <si>
    <t>10.1242/jeb.00689</t>
  </si>
  <si>
    <t>SOUTYGROSSET, C; BOUCHON, D; MOCQUARD, JP; JUCHAULT, P</t>
  </si>
  <si>
    <t>INTERPOPULATION VARIABILITY OF THE SEASONAL REPRODUCTION IN THE TERRESTRIAL ISOPOD ARMADILLIDIUM-VULGARE LATR (CRUSTACEA, ONISCIDEA) - A REVIEW</t>
  </si>
  <si>
    <t>ACTA OECOLOGICA-INTERNATIONAL JOURNAL OF ECOLOGY</t>
  </si>
  <si>
    <t>Armadillidium vulgare is one of the most widely distributed species of Oniscidea. In all strains, seasonal reproduction is synchronized by photoperiodic variations: long days promote the onset of reproduction and prolong the breeding period. There is intraspecific variability in reproduction particularly in relation to latitude. Females originating from high latitudes breed later than those from low latitudes. Under photoperiod of Poitiers (46-degrees-40' N), the lag time is increased by two days per degree of latitude. The ability to remain in reproduction, after a first brood, is also related to the latitudinal origin of the strain: it is higher in the southern strains than in the northern ones. Modifications of temperature and photoperiodic regimes appear the most efficient method to evaluate the reproductive capacity of the females according to whether they stay in reproduction or not, when climatic conditions change. Moreover, in A. vulgare, the onset of reproduction is facilitated by the presence of males and there is also geographical variability of the male induced stimulation: the higher the latitude, the lower the male stimulating effect. Thus the selection has favoured, in the southern strains, both males and females with the highest capacity to reproduce early in the year and to maintain in reproduction for a long period. The role of thermoperiod is to strengthen the inhibiting effect of short days in the strains submitted to climates with a significant thermal day-night variation. Reproduction characteristics of each strain persist in females born and reared in the laboratory for several generations and therefore have a genetic basis: a genetic system involving maternal sex linked genes and autosomal genes with additive effects probably controls induction and maintenance of reproduction.</t>
  </si>
  <si>
    <t>Souty-Grosset, C; Nasri, K; Mocquard, JP; Juchault, P</t>
  </si>
  <si>
    <t>Individual variation in the seasonal reproduction of the terrestrial isopod Armadillidium vulgare Latr, (Crustacea, Oniscidea)</t>
  </si>
  <si>
    <t>Under particular conditions of photoperiod and temperature, Armadillidium vulgare females, originating from a single population, might exhibit individual differences in the onset of reproduction and duration of the breeding period. In a population issued from a strain from middle latitudes, some females underwent only one parturial moult (northern tendency) and others three parturial moults (southern tendency). Females with an atypical northern phenology are the most numerous and tend to be found near the Danish population. In the latter, there is an asymmetrical response to laboratory selection (favourable to females with a longer breeding period). The asymmetrical variation in atypical individuals acts as a safety device against the unpredictability of the environment. The adaptation of this species, originally from the Mediterranean periphery, to a northern environment has led to a reduction in its capacity to breed over long periods of time. Populations from middle latitudes can undergo one or several parturial moults which enables the species to successfully colonize even far-away countries. These intrapopulation differences have an essential role and explain why Armadillidium vulgare is one of the most widely distributed species among Oniscidea. (C) Elsevier, Paris.</t>
  </si>
  <si>
    <t>10.1016/S1146-609X(98)80041-6</t>
  </si>
  <si>
    <t>Souza, DSD; Polizel, AC; Hamawaki, OT; Bonfim-Silva, EM; Koetz, M; Hamawaki, RL</t>
  </si>
  <si>
    <t>SEMI EARLY/MEDIUM CYCLE SOYBEAN GENOTYPE SELECTION IN RONDONOPOLIS, MT</t>
  </si>
  <si>
    <t>BIOSCIENCE JOURNAL</t>
  </si>
  <si>
    <t>Soybean cultivation has shown some variation when it comes to adaptability, due to the huge sensibility of the cultivars in the photoperiod. There is an increase of its cycle when altitude and latitude increase from the north to the south, decreasing in regions of lower altitude and when it moves from the south to the north; causing a limiting adaptation line. Because of that, this study aimed to evaluate semi early/medium cycle soybean genotypes in relation to their agronomic performance. The tests were settled in the experimental field in the Mato Grosso Federal University (UFMT), in Rondonopolis- MT. 27 soybean genotypes under the semi early/medium cycle were evaluated. The experiment was performed in duplicity, one of them subject to fungicide treatment and the other one to no randomized blocks design. The variables analyzed were: severity and Asian rust number of pustules cm(2), chlorophyll content, stomatal conductance, number of days for flowering, plant height under maturation, and insertion of the first pod, grain productivity, 100-grain weight, number of pod per plant, and grain per pod. Data were subject to analysis of variance by means of statistics program Sisvar, developed of Federal University of Lavras. The material UFUS 13 and witness UFUS Riqueza showed higher resistance to the pathogene, while genotype UFUS 02 scored higher in the characters plant height, insertion of the first pod, grain percentage and productivity.</t>
  </si>
  <si>
    <t>Spehar, CR; Francisco, ER; Pereira, EA</t>
  </si>
  <si>
    <t>Yield stability of soybean cultivars in response to sowing date in the lower latitude Brazilian Savannah Highlands</t>
  </si>
  <si>
    <t>Acquisition of high-yielding stable cultivars, a major target for breeding, is achievable by repeated trials across different locations and seasons. The hypothesis is whether evaluation of sowing date and season could be used to assess yield stability for tropical soybean, a photoperiod-sensitive plant. Determinate growth cultivars BRSOY-1, BRSOY-2, BRSOY-3, BRSOY-4, BRSOY-5, BRSOY-6, BRSOY-7, BRSOY-8 and BRSOY-9, of early, mid-cycle and late maturity, were tested at six sowing dates in three growing seasons (2005-2008), in Planaltina, DF Brazil. Data on degree days to first flower and physiological maturity, plant and first pod height, and grain yield were analysed. BRSOY-3, BRSOY-5 and BRSOY-7 were the most stable, measured across 18 environments (yearxsowing date), demonstrating selection effectiveness. Determinate growth explained low yields in late-sown treatments, as the photoperiod response reduced the reproductive phase. Late cultivars had photoperiod effect confounded with dry spells at the end of the rainy season. Genotypic stability for high yield in soybean is envisaged as a function of maturity group and long reproductive period. Manipulating the response to maturity and introduction of indeterminate growth habit is expected to increase yields across the sowing period, consolidating tropical soybean production. The method could be used for cultivar release and to define selection schemes aiming at recombinants for delayed maturity.</t>
  </si>
  <si>
    <t>10.1017/S0021859614000781</t>
  </si>
  <si>
    <t>Speirs, DC; Gurney, WSC; Heath, MR; Wood, SN</t>
  </si>
  <si>
    <t>Modelling the basin-scale demography of Calanus finmarchicus in the north-east Atlantic</t>
  </si>
  <si>
    <t>FISHERIES OCEANOGRAPHY</t>
  </si>
  <si>
    <t>In this paper, we report on a coupled physical-biological model describing the spatio-temporal distribution of Calanus finmarchicus over an area of the North Atlantic and Norwegian Sea from 56 degrees N, 30 degrees W to 72 degrees N, 20 degrees E. The model, which explicitly represents all the life-history stages, is implemented in a highly efficient discrete space-time format which permits wide-ranging dynamic exploration and parameter optimization. The underlying hydrodynamic driving functions come from the Hamburg Shelf-Ocean Model (HAMSOM). The spatio-temporal distribution of resources powering development and reproduction is inferred from SeaWiFS sea-surface colour observations. We confront the model with distributional data inferred from continuous plankton recorder observations, overwintering distribution data from a variety of EU, UK national and Canadian programmes which were collated as part of the Trans-Atlantic Study of Calanus (TASC) programme, and high-frequency stage-resolved point time-series obtained as part of the TASC programme. We test two competing hypotheses concerning the control of awakening from diapause and conclude that only a mechanism with characteristics similar to photoperiodic control can explain the test data.</t>
  </si>
  <si>
    <t>10.1111/j.1365-2419.2005.00339.x</t>
  </si>
  <si>
    <t>Spieth, HR</t>
  </si>
  <si>
    <t>Estivation and hibernation of Pieris brassicae (L.) in southern Spain: synchronization of two complex behavioral patterns</t>
  </si>
  <si>
    <t>POPULATION ECOLOGY</t>
  </si>
  <si>
    <t>The large white butterfly, Pieris brassicae, has an unusually complex life-history in its southernmost range in Western Europe. This complexity results (1) from two developmental rests, a short-day induced hibernation and a long-day induced estivation response, and (2) from the exceptionally early appearance of the first adult generation in January/February and a subsequent winter diapause in some of their progeny. It Was found that in spring and autumn, different generations are faced with critical photophases which induce hibernation or estivation, with the consequence that in five out of six generations per year, only some develop directly whereas the others enter a dormancy phase. To assess the implications of this high number of optional responses on the generation succession, the development time was studied at various photoperiods and temperatures. The results showed that a threshold response determines the duration of estivation. With unchanged summer conditions (daylengths greater than or equal to15h) estivation lasts on average 18-19 weeks, while with autumn conditions (daylengths less than or equal to14 h) it lasts only 7 weeks. A change of photophases from greater than or equal to15h to less than or equal to14h terminates estivation within about 3-5 weeks, slightly depending on the pupal exposure time in summer conditions. The duration of estivation is not affected by temperature or by the photophases experienced by the caterpillars. The winter diapause lasts 18-19 weeks on average with winter conditions (12degreesC/10.30h light), but only 8-10 weeks with late spring conditions (21degreesC/15h light). These results were used to assess the effects on the population phenology, with the finding that despite the different developmental pathways, a desynchronization of the generation succession is largely prevented. Estivation, hibernation, and direct development at different seasons are well adjusted to a common phenological pattern of a continuously reproducing population. This pattern of activity covers a cryptic dormant subpopulation, and could not have been deduced by field observations.</t>
  </si>
  <si>
    <t>10.1007/s101440200031</t>
  </si>
  <si>
    <t>Spieth, HR; Porschmann, U; Teiwes, C</t>
  </si>
  <si>
    <t>The occurrence of summer diapause in the large white butterfly Pieris brassicae (Lepidoptera: Pieridae): A geographical perspective</t>
  </si>
  <si>
    <t>At the south western border of its extensive distribution, the multivoltine large white butterfly, Pieris brassicae L., is exceptional in undergoing summer diapause or aestivation. In all other regions investigated, P. brassicae pupae only hibernate. The transitional zone from non-aestivating to aestivating populations is a geographically stable region south of the Pyrenees. The restriction of this response to this region cannot be accounted for in terms of genetics as aestivation is intermediately inherited, with the heritability (h(2)) of aestivation in inbreeding lines between 0.35 and 0.77. Two hypotheses are presented to explain why this species does not aestivate in more northern regions. First, aestivation is a behaviour that serves to synchronize generations in areas where this species produces a high number of generations per year. Second, aestivation reduces the incidence of parasitism suffered by the butterfly by desynchronizing its life cycle from that of its main parasitoid, Cotesia glomerata. The two hypotheses are not mutually exclusive and both seem to be adaptive where the species is multivoltine.</t>
  </si>
  <si>
    <t>10.14411/eje.2011.047</t>
  </si>
  <si>
    <t>SPIETH, HR; SAUER, KP</t>
  </si>
  <si>
    <t>QUANTITATIVE MEASUREMENT OF PHOTOPERIODS AND ITS SIGNIFICANCE FOR THE INDUCTION OF DIAPAUSE IN PIERIS-BRASSICAE (LEPIDOPTERA, PIERIDAE)</t>
  </si>
  <si>
    <t>The widely accepted assumption that insects clearly distinguish between short days and long days on the basis of a threshold mechanism does not apply in Pieris brassicae. This species is capable of measuring the length of the scotophase of each natural light-dark cycle within a dark range of 13-5 h. Changes of the scotophase in the conventional "short-day range" as well as the "long-day range" correlate with changes in the proportion of diapausing individuals. Longer scotophases generally have a stronger diapause inducing effect than shorter ones. This is clearly demonstrated by shortening the scotophase a mere 5 min. Additionally, a concept of time measurement based on Gibbs' model is discussed. It is postulated that the different inductive strengths of various scotophases are dependent on the syntheses of different amounts of an "unknown substance". The inductive strength is influenced by temperature. The substance synthesized is accumulated daily and added up to an "induction sum". A photoperiodic response is induced if an innate threshold of the "induction sum" is exceeded. The adaptive significance of a quantitative measurement of photoperiodic events is seen in the ability of a more flexible response to actual environmental conditions in individuals of migrating species like P. brassicae.</t>
  </si>
  <si>
    <t>10.1016/0022-1910(91)90073-9</t>
  </si>
  <si>
    <t>Sreekumar, KP; Sharp, PJ</t>
  </si>
  <si>
    <t>Effect of photostimutation on concentrations of plasma prolactin in castrated bantams (Gallus domesticus)</t>
  </si>
  <si>
    <t>The annual breeding cycle of 'unimproved' breeds of domestic chicken, including the bantam, at temperate latitudes, is terminated by decreasing daylength in autumn and is initiated in late winter, while daylengths are still short. Observations on photoperiodic birds that terminate seasonal breeding by the development of long day photorefractoriness suggest that the photoinduced pattern of prolactin secretion is associated with the pattern of gonadal growth and regression. It was predicted that, if there is a causal relationship between photoinduced changes in prolactin secretion and gonadal function in birds then, in the bantam, the pattern of prolactin secretion observed after photostimulation would not be the same as in birds terminating breeding by the development of long day photorefractoriness. Experiments were carried out on surgically castrated bantams to avoid confounding the effects of photostimulation and the stimulatory actions of testicular hormones on prolactin secretion. Transfer of photosensitive castrated bantams from 8 to 14, 16, 18 or 20 h light/day initially stimulated prolactin release and, subsequently, after 20-30 days, concentrations of plasma prolactin progressively decreased. After 148 days of photostimulation, concentrations of plasma prolactin approached but were still higher than short day controls. Transfer of photosensitive castrated bantam cockerels from 8 to 12 h light/day stimulated a slower increase in plasma prolactin that subsequently remained higher than in other photostimulated groups. A further 4 h increase in photoperiod in the birds exposed for 148 days to 12 or 16 h light/day resulted, respectively, in a transitory increase and no increase in prolactin secretion. Recovery of photosensitivity for prolactin release was observed in the birds transferred to 18 or 20 h light/day for 148 days after treatment with 8 h light/day for 35 days. Attempts to obtain an independent hormonal correlate of the prolactin responses to photostimulation by measurement of plasma luteinizing hormone (LH) were unsuccessful. The concentration of plasma LH in castrated bantams did not change in response to a change in photoperiod. These observations show that the photoinduced pattern of prolactin release in the bantam, a species which terminates seasonal breeding in response to decreasing daylength, is the same as that in birds which terminate seasonal breeding by the development of long day photorefractoriness. it is concluded that the photoinduced pattern of prolactin secretion in birds can be dissociated from the neuroendocrine mechanisms controlling the termination of seasonal breeding.</t>
  </si>
  <si>
    <t>10.1046/j.1365-2826.1998.00187.x</t>
  </si>
  <si>
    <t>Staikidou, I; Selby, C; Hanks, G</t>
  </si>
  <si>
    <t>Stimulation of in vitro bulblet growth in Galanthus species with sucrose and activated charcoal</t>
  </si>
  <si>
    <t>PROCEEDINGS OF THE VTH INTERNATIONAL SYMPOSIUM ON IN VITRO CULTURE AND HORTICULTURE BREEDING, VOLS 1 AND 2</t>
  </si>
  <si>
    <t>We report here a reliable method to stimulate growth of in vitro-produced bulblets of Galanthus species to a size suitable for acclimatization. Proliferating bulblet cultures, from bulb chip explants, were induced and maintained on MS medium supplemented with 30 g/L sucrose, 1 mg/L BA and 0.1 mg/L NAA. The six treatments, prepared in plant growth regulator-free MS medium, were 30 or 60 g/L sucrose in all combinations with 0, 1 or 5 g/L activated charcoal. Fifteen replicates per treatment per plant type (G nivalis, G nivalis 'Flore Pleno' and G elwesia) were inoculated with bulblet clumps containing 2-4 bulblets. Assessments were made after incubation for 16 weeks at 18 degrees C with 16h photoperiods. Even in the absence of plant growth regulators the cultures continued to form new bulblets in all treatments. Bulblet growth was greatly stimulated by the addition of activated charcoal. In contrast, doubling the amount of sucrose in the medium to 60g/L had only a marginal effect on bulblet growth in the absence of charcoal. Addition of charcoal and sucrose together was found to have a synergistic effect on bulblet growth, in that the benefit of adding the higher rate of charcoal could be seen at only the higher sucrose concentration. Charcoal also induced the formation of large numbers of roots and stimulated root elongation. Bulblets had a normal anatomy in longitudinal section, and, although many of the bulbs sprouted in vitro and lateral bulb units developed in larger bulbs, none formed flowers. Thus it is expected that in vitro-produced bulbs will require either flower initiation treatment(s) or a minimum of one season in field conditions to achieve flowering size.</t>
  </si>
  <si>
    <t>10.17660/ActaHortic.2006.725.57</t>
  </si>
  <si>
    <t>Staniar, WB; Kronfeld, DS; Akers, RM; Harris, PA</t>
  </si>
  <si>
    <t>Insulin-like growth factor I in growing thoroughbreds</t>
  </si>
  <si>
    <t>JOURNAL OF ANIMAL PHYSIOLOGY AND ANIMAL NUTRITION</t>
  </si>
  <si>
    <t>The objective of this longitudinal study was to characterize growth and plasma insulin-like growth factor I (IGF-I) concentrations in pasture-raised thoroughbreds fed two sources of dietary energy. Mares and foals were randomly assigned to either a sugar and starch (SS) or fat and fibre (FF)-rich feed, and plasma IGF-I and growth were measured once a month from 1 to 16 months of age. These dependent variables were also compared with day length and ambient temperature. There was an association between plasma IGF-I concentration and average daily gain (ADG) (r = 0.32, p &lt; 0.001). There were also clear seasonal patterns in both ADG and plasma IGF-I, with high values in June and May, and a low value in March. Plasma IGF-I and ADG were positively associated with day length and temperature. Plasma IGF-I was never higher (p &gt; 0.10) in the FF group when compared with the SS group, and was higher in the SS group during a rapid growth phase in the spring of year 2 (p &lt; 0.10). The results establish an association between ADG and IGF-I in the horse and indicate that environment and age may influence this relationship. In addition, plasma IGF-I is influenced by dietary energy source at particular times of year. This link has important implications in designing feeding management strategies that are aimed at addressing skeletal development.</t>
  </si>
  <si>
    <t>10.1111/j.1439-0396.2006.00666.x</t>
  </si>
  <si>
    <t>Stapleton, SC; Chandler, CK; Legard, DE; Price, JF; Sumler, JC</t>
  </si>
  <si>
    <t>Transplant source affects fruiting performance and pests of 'Sweet Charlie' strawberry in Florida</t>
  </si>
  <si>
    <t>HORTTECHNOLOGY</t>
  </si>
  <si>
    <t>The use of locally grown transplants in Florida strawberry (Fragaria x ananassa Duchesne) production has increased since the release of the cultivar Sweet Charlie by the University of Florida in 1992. Previous research has shown that nursery region can influence production patterns of other strawberry cultivars through differences in photoperiod and temperature exposure. Transplants of 'Sweet Charlie' strawberry (bareroot and plug plants) from sources representing northern (Canada, Massachusetts, Oregon), southern (Alabama, Florida) and mid latitude (North Carolina) transplant production regions were compared for plant vigor, production, and pest and 1996-97. Total fruit production was not significantly different for plants among the plant source regions in 1995-96, but total yield from southern source plants in 1996-97 was significantly lower than northern and mid latitude plant sources. Monthly production of marketable fruits varied among the three plant source regions in December, January, and February, during which time market prices fell 46% in 1995-96 and 56% in 1996-97. Plants from northern and mid latitude sources produced significantly greater fruit yield in December than plants from southern sources. Differences among plant sources were detected for early flowering, initial crown size, incidence of foliar disease, arthropod pests, mortality, and fruit weight. Geographic location of strawberry transplant sources influenced fruiting patterns and other components that may affect profitability of 'Sweet Charlie' strawberry production in west central Florida.</t>
  </si>
  <si>
    <t>Starmer, WT; Polak, M; Wolf, LL; Barker, JSF</t>
  </si>
  <si>
    <t>Reproductive characteristics of the flower breeding Drosophila hibisci bock (Drosophilidae) in eastern Australia: Genetic and environmental determinants of ovariole number</t>
  </si>
  <si>
    <t>Quantitative genetic analysis of the ovariole number of the Australian Hibiscus flower-breeding Drosophila hibisci Bock was conducted on populations from two localities along a latitudinal cline in ovariole number previously observed in the species (Starmer et al., in press). Parental strains, F-1, F-1r (reciprocal), F-2, backcross, and backcross reciprocal generations were used in a line-cross (generation means) analysis. This analysis revealed both additive and epistatic effects as important determinants of variation in ovariole number when larvae were reared at 25 degrees C. Maternal effects and maternal-by-progeny genetic interactions were not significant. These results are comparable to previous studies that document epistatic components as genetic determinants of ovariole number in D. melanogaster. Parallel studies on ovariole number in D. hibisci parental and hybrid generations (F-1 and F-1r,) reared as larvae at three temperatures (18 degrees, 21.5 degrees, and 25 degrees C) showed environmental effects and genotype-by-environment interactions as significant influences on the phenotype. Maternal effects were present when temperature of larval development was considered and significant, nonlinear environmental effects were detected. Field collections of D, hibisci females showed that held conditions result in significant departure of ovariole number from comparable laboratory reared females. The significant epistatic genetic effects, genotype-by-environment interactions, and maternal effects indicate that the genetic architecture of traits, such as ovariole number, may be more complex than often acknowledged and thus may be compatible with Wright's view of a netlike relationship between the genome and complex characters (Wright 1968).</t>
  </si>
  <si>
    <t>10.2307/2411274</t>
  </si>
  <si>
    <t>Steindal, ALH; Molmann, J; Bengtsson, GB; Johansen, TJ</t>
  </si>
  <si>
    <t>Influence of Day Length and Temperature on the Content of Health-Related Compounds in Broccoli (Brassica oleracea L. var. italica)</t>
  </si>
  <si>
    <t>JOURNAL OF AGRICULTURAL AND FOOD CHEMISTRY</t>
  </si>
  <si>
    <t>Vegetables grown at different latitudes are exposed to various temperatures and day lengths, which can affect the content of health- and sensory-related compounds in broccoli florets. A 2 X 2 factorial experiment was conducted under controlled growth conditions, with contrasting temperatures (15/9 and 21/15 degrees C) and day lengths (12 and 24 h), to investigate the effect on glucosinolates, vitamin C, flavonols, and soluble sugars. Aliphatic glucosinolates, quercetin, and kaempferol were at their highest levels at high temperatures combined with a 12 h day. Levels of total glucosinolates, D-glucose, and D-fructose were elevated by high temperatures. Conversely, the content of vitamin C was highest with a 12 h day length combined with 15/9 degrees C. Our results indicate that temperature and day length influence the contents of health-related compounds in broccoli florets in a complex way, suggesting no general superiority of any of the contrasting growth conditions.</t>
  </si>
  <si>
    <t>10.1021/jf403466r</t>
  </si>
  <si>
    <t>Steindal, ALH; Roolven, R; Hansen, E; Molmann, J</t>
  </si>
  <si>
    <t>Effects of photoperiod, growth temperature and cold acclimatisation on glucosinolates, sugars and fatty acids in kale</t>
  </si>
  <si>
    <t>Curly kale is a robust, cold tolerant plant with a high content of health-promoting compounds, grown at a range of latitudes. To assess the effects of temperature, photoperiod and cold acclimatisation on levels of glucosinolates, fatty acids and soluble sugars in kale, an experiment was set up under controlled conditions. Treatments consisted of combinations of the temperatures 15/9 or 21/15 degrees C, and photoperiods of 12 or 24 h, followed by a cold acclimatisation period. Levels of glucosinolates and fatty acid types in leaves were affected by growth conditions and cold acclimatisation, being generally highest before acclimatisation. The effects of growth temperature and photoperiod on freezing tolerance were most pronounced in plants grown without cold acclimatisation. The results indicate that cold acclimatisation can increase the content of soluble sugar and can thereby improve the taste, whilst the content of unsaturated fatty and glucosinolates acids may decrease. (C) 2014 Elsevier Ltd. All rights reserved.</t>
  </si>
  <si>
    <t>10.1016/j.foodchem.2014.10.129</t>
  </si>
  <si>
    <t>Steiner, JJ</t>
  </si>
  <si>
    <t>Birdsfoot trefoil flowering response to photoperiod length</t>
  </si>
  <si>
    <t>Birdsfoot trefoil (Lotus corniculatus L.) is an indeterminate Old World perennial forage legume that is widely adapted to environments ranging from Scandinavia in the north to highlands near the equator in the south. Because of poor root and crown rot resistance, natural reseeding in pastures is desired. Therefore, birdsfoot trefoil genotypes that flower and set seeds at lower latitudes would be desirable to aid persistence and thus improve pasture forage quality. The purpose of this research was to determine the effects of photoperiod length and collecting site ecogeography on flowering of 68 birdsfoot trefoil accessions from the USDA-ARS National Plant Germplasm System (NPGS) collection. The flowering response index (FRI) described accession flowering In 10-, 13-, 16-, and 19-h photoperiod lengths. As photoperiod length increased from 13 to 19 h, the percentage of accession clones that flowered increased. Photoperiod lengths equal to 16 h were too long to differentiate germplasm differences, and thus are not suited as a selection criterion for flowering at low latitudes. Under 13-h photoperiod length, as collecting site latitude increased, the FRI and percentage of clones in an accession that flowered decreased. Only an induced mutant flowered in the 10-h photoperiod length treatment. Since wild accessions were collected from habitats as little as 7degrees N latitude, a new natural minimal critical photoperiod requirement at 12.5 h was inferred. When selecting genotypes for use in low latitude pastures, the flowering response at 13-h photoperiod length should be considered if reseeding is desired.</t>
  </si>
  <si>
    <t>10.2135/cropsci2002.1709</t>
  </si>
  <si>
    <t>Steinfort, U; Trevaskis, B; Shu, FK; Bell, KL; Dreccer, MF</t>
  </si>
  <si>
    <t>Vernalisation and photoperiod sensitivity in wheat: Impact on canopy development and yield components</t>
  </si>
  <si>
    <t>Genetic variation in the VERNALIZATIONI (VRN1) and PHOTOPERIODI (PPD1) genes, which control the vernalisation and photoperiod response, underpin wheat adaptation to different environments. Near isogenic lines were used to investigate the role of allelic combinations of VRN1 and PPD-D1, including new alleles for VRN1-A1, on the length of developmental phases, dynamics of leaf and tiller appearance and yield components in complementary irrigated field trials relevant to low latitude wheat growing areas and controlled conditions. Allelic differences in VRN1 had a stronger effect on the duration of the vegetative phase, while photoperiod sensitivity at PPD-D1 lengthened the stem elongation phase (SE) by up to 23%. If a phase was lengthened, flowering was delayed. The level of response to daylength during stem elongation (SE) introduced by photoperiod sensitive alleles was dependent on the VRN1 composition and vernalisation status. A longer SE under short days was achieved by PPD1 sensitive genotypes when one VRN1 spring allele was present and plants were vernalised. The duration of SE was weakly related to spike dry weight m(-2) at DC65 in the field but did not translate into higher grain number m-2. In the field, lines with two to three VRNI spring alleles had shortest development phases, including SE, close flowering dates, sampled similar temperature environments at different stages, and achieved high yields. Yield advantage was explained by higher biomass, harvest index, grain number m-2 and thousand kernel weight. Genotypes with three winter VRN1 alleles were comparatively disadvantaged, with a longer vegetative phase placing SE under higher temperatures. Allelic differences in both genes caused large variation in leaf and tiller number generation but also in tiller mortality and individual leaf size, lessening the impact on leaf area. Changes in plant morphology and yield components that did not seem mediated via the influence of development genes on the duration of different stages and their impact on resource capture deserve further investigation. (C) 2016 Elsevier B.V. All rights reserved.</t>
  </si>
  <si>
    <t>10.1016/j.fcr.2016.10.012</t>
  </si>
  <si>
    <t>Stelmakh, AF</t>
  </si>
  <si>
    <t>Genetic systems regulating flowering response in wheat (Reprinted from Wheat: Prospects for global improvement, 1998)</t>
  </si>
  <si>
    <t>Genetic systems regulating bread wheat ontogenesis have been studied at Ukraine's Plant Breeding and Genetics Institute, for more than two decades. The influence of Vrn genes is the most obvious; dominant alleles of Vrn genes inhibit the vernalisation requirement. The Vrn genotypes of more than 1000 cultivars were determined and the peculiarities of gene geography were shown. Dominant Vrn1 or Vrn2 seemed to be replaced by Vrn3 in regions closer to the equator. In the developed sets of near-isogenic (congenic) lines, the value of different genes was characterised for certain environments (favourable - phytotron, natural - early or late drought) based on their effects. Methods of Vrn gene manipulation were elaborated, including methods for winter genotype selection from spring x spring crosses. The possibility of alien homoeologous Vrn loci introgression was shown. In the introgressed lines, the new genes were identified and found to be nonallelic to known Vrn genes in wheat. In studying congenic lines for three Ppd genes, differences were observed in duration and intensity of photoperiodic response, vernalisation requirement and effects on agronomic traits. For typical winter wheats, two loci were identified that influenced the duration of the vernalisation requirement. One system, controlling intrinsic earliness, might be responsible for the differences in reaction to light intensity, as selection of earlier genotypes is supposed to be more effective at lower light intensity.</t>
  </si>
  <si>
    <t>10.1023/A:1018374116006</t>
  </si>
  <si>
    <t>STELMAKH, AF</t>
  </si>
  <si>
    <t>GENETIC-EFFECTS OF VRN GENES ON HEADING DATE AND AGRONOMIC TRAITS IN BREAD WHEAT</t>
  </si>
  <si>
    <t>The Vrn1, Vrn2 and Vrn3 genes have different values of effects on heading date and related yield components. The genetic background and environment do not affect the ranking of Vrn genotypes according to earliness within near-isogenic line sets; however, they do influence the level of differences between heading dates of particular genotypes and between effect values, respectively. The frequencies of defined Vrn genotypes in the global set of spring bread wheat cultivars are associated with grain weight per plant predicted on the basis of Vrn gene effects averaged over backgrounds and over environments. Peculiarities of backgrounds and environments alter the grain yield ranges of Vrn genotypes. For early photoperiod-insensitive wheats, planted in stress conditions at grain filling, the highest yield was predicted for double dominant Vrn genotypes with Vrn3. This gene is rarely used by the breeders in middle latitudes and its wider adoption is encouraged.</t>
  </si>
  <si>
    <t xml:space="preserve">10.1007/BF00022199                                                              </t>
  </si>
  <si>
    <t>Stevenson, KT; van Tets, IG; Chon, DY</t>
  </si>
  <si>
    <t>MAKING NO BONES ABOUT IT: BONE MINERAL DENSITY CHANGES SEASONALLY IN A NONHIBERNATING ALASKAN RODENT</t>
  </si>
  <si>
    <t>High-latitude voles and lemmings undergo strong seasonal changes in their behavior and physiology, which may lead to concurrent changes in bone mineral density (BMD). We tested whether the BMD of northern red-backed voles (Myodes rutilus) in Alaska changed seasonally, and if so, whether these changes in their weight-bearing bones were correlated with seasonal changes in photoperiod (a mediator of activity and concentrations of reproductive hormones in high-latitude voles and lemmings), body mass, body length, or a combination of these. We used dual-energy X-ray absorptiometry to measure the BMD of the femur and humerus Of voles collected in different seasons. BMDs increased dramatically from the start of spring to their peak level in early summer, and then decreased gradually to their lowest point in late winter. BMDs were significantly lower ill fail and winter than in spring and early summer. BMDs of long bones were significantly correlated with both body mass and photoperiod, which accounted for 46.2% and 45.7% of the variation in the BMDs of femur and humerus, respectively. The strong changes that we observed in BMD are likely to be due, in part, to the combined effects of strong seasonal changes in body mass, activity, and baseline levels of reproductive hormones.</t>
  </si>
  <si>
    <t>10.1644/08-MAMM-A-012.1</t>
  </si>
  <si>
    <t>Stevenson, KT; van Tets, IG; Nay, LAI</t>
  </si>
  <si>
    <t>The seasonality of reproduction in photoperiod responsive and nonresponsive northern red-backed voles (Myodes rutilus) in Alaska</t>
  </si>
  <si>
    <t>High-latitude arvicoline rodents usually reproduce in warmer months, but winter breeding has been documented in several species, including the northern red-backed vole (Myodes rutilus (Pallas, 1779) Wilson and Reader, 2005; formerly Clethrionomys rutilus (Pallas, 1779)). We tested whether the reproductive condition of the species is linked to changes in environmental parameters or its body condition, and we tested the frequencies at which different reproductive phenotypes are exhibited under field and laboratory conditions. Free-living voles in south-central Alaska reached peak reproductive organ masses in spring (females) and early summer (males). Between-subject comparisons showed an effect of body mass, photoperiod, percent fat, temperature, and snow depth on reproductive organ masses, depending on the sex and breeding period (p &lt; 0.05). One instance of late-summer photoperiod nonresponsiveness was observed, but we detected no winter breeding. Captive male voles given food ad libitum and housed at room temperature exhibited strong phenotypic variation in testis mass in response to short photoperiods. The percentage of nonresponders was 28.2% and was within the known range of nonresponsiveness for lower latitude species (20%-40%). Thus, photoperiod nonresponsive morphs are conserved in at least one arctic and subarctic species at frequencies comparable to lower latitude voles despite no observance of winter breeding in the field. Voles exhibit reproductive elasticity and may breed in winter if environmental conditions enable them.</t>
  </si>
  <si>
    <t>10.1139/Z08-147</t>
  </si>
  <si>
    <t>Steward, KK</t>
  </si>
  <si>
    <t>Influence of photoperiod on vegetative propagule production in three turion-producing races of Hydrilla verticillata (L.f.) Royle</t>
  </si>
  <si>
    <t>Three races of hydrilla observed to only produce turions were evaluated for photoperiod effects on propagule production. Greatest production was under shortdays (I 0-h). These races from Japan and Poland produced both turions and turion-like tubers under longday photoperiods (I 6-h) but production was most efficient under shortdays. Increased propagule production under shortdays may be compensation for decreasing photosynthetic activity at higher latitudes. Production appears only to be limited by temperature.</t>
  </si>
  <si>
    <t>10.1023/A:1003875202266</t>
  </si>
  <si>
    <t>STEWART, BG; MLADENOV, PV</t>
  </si>
  <si>
    <t>REPRODUCTIVE PERIODICITY IN THE EURYALINID SNAKE STAR ASTROBRACHION CONSTRICTUM IN A NEW-ZEALAND FJORD</t>
  </si>
  <si>
    <t>The euryalinid snake star Astrobrachion constrictum (Farquhar), a normally deep-water species, exists within SCUBA diving range in New Zealand fiords, and thus presents a unique opportunity for study. A population of A. constrictum in Doubtful Sound was investigated from February 1990 to July 1994 to determine the reproductive cycle. Unlike most ophiuroids, the gonads of A. constrictum are positioned along the aboral coelom in the proximal portion of the arms. The proximal 2 to 3 cm of the arms of individuals were thus removed on an approximately monthly basis for histological examination of the gonads. Image analysis was used to determine oocyte size-frequency distributions. A gonad index was calculated for each individual based on the ratio of cross-sectional area of the gonads to cross-sectional area of the arm. Maturity indices were calculated based on stage of development of the gonads of each individual. A. constrictum has a period of enhanced breeding activity in April-June, after which both the gonad and maturity indices decline. The increase in gametogenic activity during these months was correlated with rising sea temperature within the fiord. Although the females showed an annual pattern of gonad development, oogenesis was continuous throughout the year, with oocytes at different stages of development present in the gonads. Males also showed continuous spermatogenesis and, although the same annual pattern of gonad development was evident as seen in the females, it was less marked. The presence of females with large oocytes and ripe males throughout the study indicates that breeding in the Doubtful Sound population is prolonged, and possibly continuous, as found in many deep-sea ophiuroids.</t>
  </si>
  <si>
    <t>10.1007/BF00349233</t>
  </si>
  <si>
    <t>Stewart, DW; Cober, ER; Bernard, RL</t>
  </si>
  <si>
    <t>Modeling genetic effects on the photothermal response of soybean phenological development</t>
  </si>
  <si>
    <t>The identification of genes that affect plant growth and development has played a prominent role in modern plant research. Mathematical modeling can be a useful tool in this process of quantifying the effects of individual genes. In soybean [Glycine mar (L.) Merr.], seven loci (E1 to E7) have been identified that condition time to flowering and maturity and photoperiod sensitivity. Twenty-nine near-sogenic lines with different combinations of alleles at six of these loci in either 'Clark' or 'Harosoy' background were used in this study. Days from planting to first flower were observed in these lines over 2 yr at two locations (Ottawa, ON, Canada, and Urbana, IL, USA) under natural daylength and a 20-h photoperiod. A mathematical model was developed to simulate the effect of average daily temperature, photoperiod, and the temperature X photoperiod interaction. A photoperiod coefficient was calculated for each isoline, which resulted in an R-2 of 0.93 when calculations of times to first flower were correlated with observations. A submodel was developed to calculate photoperiod coefficients by adding contributions from each locus with dominant alleles. This reduced the 29 isoline coefficients to seven coefficients (one for each locus plus an additional value for unknown genes) but with a reduction of the R-2 of from 0.93 to 0.89. The El coefficient was approximately twice the size of the other five allele coefficients. Time from planting to first flower can be calculated from the average daily temperatures and latitude of a given location using the gene model if the genetic makeup of the line is known.</t>
  </si>
  <si>
    <t>10.2134/agronj2003.0065</t>
  </si>
  <si>
    <t>Stewart, PJ; Folta, KM</t>
  </si>
  <si>
    <t>A Review of Photoperiodic Flowering Research in Strawberry (Fragaria spp.)</t>
  </si>
  <si>
    <t>Throughout the last century many researchers have examined the physiology and molecular events surrounding an important milestone in plant developmentthe transition to flowering. Breakthroughs over the last decade have brought great molecular resolution to the process, allowing researchers to peer into the former black box that once obfuscated the mechanisms governing this evolutionarily and agriculturally important transition. Foundational studies in the physiology of flowering regulation have been performed in many species, but the greatest mechanistic clarity has come from studies in Arabidopsis thaliana. At the same time parallel efforts by researchers, nurserymen and farmers queried the wide variation in strawberry (Fragaria spp) flowering habits. The complex ranging flowering behaviors driven by the cumbersome genetics of the cultivated octoploid strawberry have slowed the understanding in this crop, yet a remarkable literature exists that documents examination of flowering in the genus. Strawberry is a high-value crop and a comprehensive understanding of flowering behaviors is required to optimize production and streamline breeding efforts. Studies in strawberry may offer new insights into quantitative mechanisms that shape the floral transition, and new mechanisms may be identified. Moreover, strawberry is a member of the Rosaceae, a family containing valuable fruit, nut and ornamental crops. Findings in strawberry will likely translate well to other crops in the family. This review compiles a century of observations and experimental results, and looks forward to the unique opportunities that may arise from contemporary studies of flowering time in this genus.</t>
  </si>
  <si>
    <t>10.1080/07352680903436259</t>
  </si>
  <si>
    <t>Stich, B; Haussmann, BIG; Pasam, R; Bhosale, S; Hash, CT; Melchinger, AE; Parzies, HK</t>
  </si>
  <si>
    <t>Patterns of molecular and phenotypic diversity in pearl millet [Pennisetum glaucum (L.) R. Br.] from West and Central Africa and their relation to geographical and environmental parameters</t>
  </si>
  <si>
    <t>Background: The distribution area of pearl millet in West and Central Africa (WCA) harbours a wide range of climatic and environmental conditions as well as diverse farmer preferences and pearl millet utilization habits which have the potential to lead to local adaptation and thereby to population structure. The objectives of our research were to (i) assess the geographical distribution of genetic diversity in pearl millet inbreds derived from landraces, (ii) assess the population structure of pearl millet from WCA, and (iii) identify those geographical parameters and environmental factors from the location at which landraces were sampled, as well as those phenotypic traits that may have affected or led to this population structure. Our study was based on a set of 145 inbred lines derived from 122 different pearl millet landraces from WCA. Results: Five sub-groups were detected within the entire germplasm set by STRUCTURE. We observed that the phenotypic traits flowering time, relative response to photoperiod, and panicle length were significantly associated with population structure but not the environmental factors which are expected to influence these traits in natural populations such as latitude, temperature, or precipitation. Conclusions: Our results suggested that for pearl millet natural selection is compared to artificial selection less important in shaping populations.</t>
  </si>
  <si>
    <t>10.1186/1471-2229-10-216</t>
  </si>
  <si>
    <t>Stinchcombe, JR; Weinig, C; Ungerer, M; Olsen, KM; Mays, C; Halldorsdottir, SS; Purugganan, MD; Schmitt, J</t>
  </si>
  <si>
    <t>A latitudinal cline in flowering time in Arabidopsis thaliana modulated by the flowering time gene FRIGIDA</t>
  </si>
  <si>
    <t>A latitudinal cline in flowering time in accessions of Arabidopsis thaliana has been widely predicted because the environmental cues that promote flowering vary systematically with latitude, but evidence for such clines has been lacking. Here, we report evidence of a significant latitudinal cline in flowering time among 70 Northern European and Mediterranean ecotypes when grown under ecologically realistic conditions in a common garden environment. The detected cline, however, is found only in ecotypes with alleles of the flowering time gene FRIGIDA (FRI) that lack major deletions that would disrupt protein function, whereas there is no relationship between flowering time and latitude of origin among accessions with FRI alleles containing such deletions. Analysis of climatological data suggests that late flowering in accessions with putatively functional FRI was associated with reduced January precipitation at the site of origin, consistent with previous reports of a positive genetic correlation between water use efficiency and flowering time in Arabidopsis, and the pleiotropic effects of FRI of increasing water use efficiency. In accessions collected from Southern latitudes, we detected that putatively functional FRI alleles were associated with accelerated flowering relative to accessions with nonfunctional FRI under the winter conditions of our experiment. These results suggest that the ecological function of the vernalization requirement conferred by FRI differs across latitudes. More generally, our results indicate that by combining ecological and molecular genetic data, it is possible to understand the forces acting on life history transitions at the level of specific loci.</t>
  </si>
  <si>
    <t>10.1073/pnas.0306401101</t>
  </si>
  <si>
    <t>Stinziano, JR; Way, DA</t>
  </si>
  <si>
    <t>Autumn photosynthetic decline and growth cessation in seedlings of white spruce are decoupled under warming and photoperiod manipulations</t>
  </si>
  <si>
    <t>Climate warming is expected to increase the seasonal duration of photosynthetic carbon fixation and tree growth in high-latitude forests. However, photoperiod, a crucial cue for seasonality, will remain constant, which may constrain tree responses to warming. We investigated the effects of temperature and photoperiod on weekly changes in photosynthetic capacity, leaf biochemistry and growth in seedlings of a boreal evergreen conifer, white spruce [Picea glauca (Moench) Voss]. Warming delayed autumn declines in photosynthetic capacity, extending the period when seedlings had high carbon uptake. While photoperiod was correlated with photosynthetic capacity, short photoperiods did not constrain the maintenance of high photosynthetic capacity under warming. Rubisco concentration dynamics were affected by temperature but not photoperiod, while leaf pigment concentrations were unaffected by treatments. Respiration rates at 25 degrees C were stimulated by photoperiod, although respiration at the growth temperatures was increased in warming treatments. Seedling growth was stimulated by increased photoperiod and suppressed by warming. We demonstrate that temperature is a stronger control on the seasonal timing of photosynthetic down-regulation than is photoperiod. Thus, while warming can stimulate carbon uptake in boreal conifers, the extra carbon may be directed towards respiration rather than biomass, potentially limiting carbon sequestration under climate change.</t>
  </si>
  <si>
    <t>10.1111/pce.12917</t>
  </si>
  <si>
    <t>Combined effects of rising [CO2] and temperature on boreal forests: growth, physiology and limitations</t>
  </si>
  <si>
    <t>Climate change is expected to be most pronounced at high latitudes, but we have little data on how dominant boreal tree species will respond to rising temperatures and CO2 concentrations ([CO2]). We review the mechanisms through which elevated growth temperatures and atmospheric CO2 alter tree physiology and growth, focusing on the dominant species in northern forests. Water and nutrient availability, as well as day length, are likely to constrain the ability of these forests to respond positively to warmer, potentially longer growing seasons and higher CO2 levels. We also analyze published tree responses to future climate scenarios for key boreal tree species and show that (i) high [CO2] increases biomass and net photosynthetic rates compared with ambient [CO2], under both current temperatures and warmer climates; (ii) increases in temperature above current levels have little effect on growth or carbon gain; and (iii) the combination of elevated [CO2] and elevated temperatures increases plant biomass, but this effect appears to have a threshold above a 5 degrees C increase in growth temperatures. While rising temperatures and [CO2], therefore, have the potential to increase the productivity of northern forest species (based on experiments that supply ample water and fertilizer), this response is likely to be limited by these soil resources and the photoperiod in the field, and may not occur under the more extreme warming conditions predicted for the future in this region.</t>
  </si>
  <si>
    <t>10.1139/cjb-2013-0314</t>
  </si>
  <si>
    <t>Stirland, JA; Hastings, MH; Loudon, ASI; Maywood, ES</t>
  </si>
  <si>
    <t>The tau mutation in the Syrian hamster alters the photoperiodic responsiveness of the gonadal axis to melatonin signal frequency</t>
  </si>
  <si>
    <t>This study investigated the role of the circadian timing system (CTS) in photoperiodic time measurement by examining the response of the tau mutant hamster to programmed infusions of melatonin. The mutation is a single Mendelian gene defect which accelerates circadian period from 24 h in the wild-type (WT) to 20 h in the homozygote. If the CTS does not contribute to the photoperiodic interpretation of the melatonin signal, then the tau mutation would not influence photoperiodic responses of pinealectomised (PX) animals to systemic infusions of melatonin of programmed frequency and duration. Previous studies have shown that infusion of PX, WT animals with melatonin (10 h) once every 20, 24 or 25 h, mimics short-daylengths and causes gonadal involution. More (&lt;18 h) or less (&gt;25 h) frequent signals are ineffective. In this study, taus which received melatonin (10 h) once every 16 or 20 h exhibited significant gonadal atrophy relative to saline controls, whereas infusions of melatonin every 24 or 28 h were ineffective. Serum concentrations of LH and PRL were also significantly reduced in both the 16 and 20 h, but not 24 and 28 h groups. The tau mutant hamster may therefore respond to a different and higher range of melatonin signal frequencies than those reported for WTs. The 4 h shift in the frequency-response function correlates with the altered circadian period and suggests that the CTS contributes to the photoperiodic interpretation of a series of melatonin signals.</t>
  </si>
  <si>
    <t>10.1210/en.137.5.2183</t>
  </si>
  <si>
    <t>Stirling, KJ; Clark, RJ; Brown, PH; Wilson, SJ</t>
  </si>
  <si>
    <t>Effect of photoperiod on flower bud initiation and development in myoga (Zingiber mioga Roscoe)</t>
  </si>
  <si>
    <t>Selection of suitable production locations in Australia and New Zealand for production of myoga (Zingiber mioga Roscoe) has been limited by lack of information on climatic influences on flowering. This study focused on photoperiod as potential production sites within Australia differ considerably in daylength due to the geographical range. The two cultivars available in Australia (Inferior and Superior) were examined in this trial due to previously observed differences in vegetative and reproductive development. Plants grown under long-day conditions ( 16 h) and short-day conditions (8 h) with a night break produced flower buds. while those under short-day conditions (8 h) did not. The tailure of plants under short-day conditions to produce flower buds was due to abortion of developing floral primordia rather than a failure to initiate inflorescences. It was concluded that for flower development in myoga a qualitative long-day requirement must be satisfied, but that flower initiation was day-neutral. Short-day conditions resulted in abortion of flower primordia. premature senescent e of foliage and reduced foliage dry weight in both cultivars. Early senescence and low flower bud yield of the Inferior cultivar, but not the Superior cul(ivar have been observed in crop evaluation triils in Southern Australia and New Zealand. Differences in critical photoperiod between the two cultivars may explain this observation and therefore photoperiodic requirements may be an important consideration in site and planting date selection for different cultivars. (C) 2002 Elsevier Science B.V. All rights reserved.</t>
  </si>
  <si>
    <t>10.1016/S0304-4238(02)00038-9</t>
  </si>
  <si>
    <t>Stock, AJ; McGoey, BV; Stinchcombe, JR</t>
  </si>
  <si>
    <t>Water availability as an agent of selection in introduced populations of Arabidopsis thaliana: impacts on flowering time evolution</t>
  </si>
  <si>
    <t>PEERJ</t>
  </si>
  <si>
    <t>Flowering is one of the most influential events in the life history of a plant and one of the main determinants of reproductive investment and lifetime fitness. It is also a highly complex trait controlled by dozens of genes. Understanding the selective pressures influencing time to flowering, and being able to reliably predict how it will evolve in novel environments, are unsolved challenges for plant evolutionary geneticists. Using the model plant species, Arabidopsis thaliana, we examined the impact of simulated high and low winter precipitation levels on the flowering time of naturalized lines from across the eastern portion of the introduced North American range, and the fitness consequences of early versus late flowering. Flowering time order was significantly correlated across two environments-in a previous common garden experiment and in environmental chambers set to mimic mid-range photoperiod and temperature conditions. Plants in low water flowered earlier, had fewer basal branches and produced fewer fruits. Selection in both treatments favored earlier flowering and more basal branches. Our analyses revealed an interaction between flowering time and water treatment for fitness, where flowering later was more deleterious for fitness in the low water treatment. Our results are consistent with the hypothesis that differences in winter precipitation levels are one of the selective agents underlying a flowering time cline in introduced A. thaliana populations.</t>
  </si>
  <si>
    <t>10.7717/peerj.898</t>
  </si>
  <si>
    <t>STOKKAN, KA; TYLER, NJC; REITER, RJ</t>
  </si>
  <si>
    <t>THE PINEAL-GLAND SIGNALS AUTUMN TO REINDEER (RANGIFER TARANDUS TARANDUS) EXPOSED TO THE CONTINUOUS DAYLIGHT OF THE ARCTIC SUMMER</t>
  </si>
  <si>
    <t>Plasma melatonin concentrations were measured in blood samples taken hourly for 24-30 h once each month for 1 year in four male semidomesticated reindeer. The animals, which included two long-term castrates, were exposed to natural light and temperature conditions at 69 degrees 46'N throughout the study. Melatonin levels were individually variable but did not differ systematically between the castrated and the intact animals. in months characterized by a marked diel light-dark cycle, the plasma concentration of melatonin varied throughout the day; levels were high during the dark phase and low during the light phase. In summer (May, June, and July), when daylight was continuous, and in December, when there was only a short period of twilight in the middle of the day, the pooled hourly mean levels of melatonin did not change significantly across 24 h. However, though the light was continuous, the intensity varied markedly between day and night in summer and all animals showed a slight increase in the plasma concentration of melatonin around midnight in July, In addition, daily secretion of melatonin increased from an annual minimum of 66-84 pg/24 h in June and July to an annual maximum of 525 pg/24 h in August when day length began to decrease from 24 h. We suggest that exposure to continuous light throughout the polar summer reduces the sensitivity of the reindeer pineal gland to light and that, consequently, the drop in light intensity around midnight stimulates secretion of melatonin, which in turn provides photoperiodic information even during periods of continuous daylight. It appears, likewise, that the melatonin profile is enhanced in August, signalling a longer night than that actually experienced. In these two ways, reindeer may receive sufficient photoperiodic information to trigger short-day responses, such as development of the gonads, while still exposed to long days and thus compensate for the late onset of short days in autumn, which is characteristic of high latitudes.</t>
  </si>
  <si>
    <t>10.1139/z94-123</t>
  </si>
  <si>
    <t>Stokkan, KA; van Oort, BEH; Tyler, NJC; Loudon, ASI</t>
  </si>
  <si>
    <t>Adaptations for life in the Arctic: evidence that melatonin rhythms in reindeer are not driven by a circadian oscillator but remain acutely sensitive to environmental photoperiod</t>
  </si>
  <si>
    <t>In reindeer Rangifer tarandus, a high latitude species, the rhythmic production of melatonin periodically dissipates under natural photoperiods when, in mid-winter, there is near permanent darkness and again, in summer, when there is permanent light. In spring and autumn, as expected, melatonin production reflects the ambient light:dark (LD) cycle. We investigated the expression of circadian mechanisms on blood levels of melatonin in reindeer. Two experiments were conducted in which animals were transferred from natural photic conditions into continuous darkness for 3 days: (i) in February, when they had been exposed to an LD cycle (11L:13D) and (ii) in July, when they had been exposed to permanent light. In July, plasma levels of melatonin rose abruptly on exposure to darkness but then declined over 24 hr before displaying a second rise and decline over the following 36 hr. In contrast, in February, levels of melatonin rose abruptly but then remained elevated for more than 60 hr in darkness. Melatonin secretion upon exposure to darkness did not conform to a circadian pattern and did not, therefore, support the hypothesis that pineal activity in reindeer is tightly regulated by circadian mechanisms. Instead the secretion of melatonin appeared to be acutely and directly sensitive to ambient lighting. The results are consistent with a model in which Arctic resident animals have adapted to extreme photic conditions by disconnecting the generation of the pineal melatonin signal from their circadian machinery and relying, instead, on its being driven by the LD cycle for just a few weeks annually in spring and autumn.</t>
  </si>
  <si>
    <t>10.1111/j.1600-079X.2007.00476.x</t>
  </si>
  <si>
    <t>Stoks, R; Geerts, AN; De Meester, L</t>
  </si>
  <si>
    <t>Evolutionary and plastic responses of freshwater invertebrates to climate change: realized patterns and future potential</t>
  </si>
  <si>
    <t>We integrated the evidence for evolutionary and plastic trait changes in situ in response to climate change in freshwater invertebrates (aquatic insects and zooplankton). The synthesis on the trait changes in response to the expected reductions in hydroperiod and increases in salinity indicated little evidence for adaptive, plastic, and genetic trait changes and for local adaptation. With respect to responses to temperature, there are many studies on temporal trait changes in phenology and body size in the wild that are believed to be driven by temperature increases, but there is a general lack of rigorous demonstration whether these trait changes are genetically based, adaptive, and causally driven by climate change. Current proof for genetic trait changes under climate change in freshwater invertebrates stems from a limited set of common garden experiments replicated in time. Experimental thermal evolution experiments and common garden warming experiments associated with space-for-time substitutions along latitudinal gradients indicate that besides genetic changes, also phenotypic plasticity and evolution of plasticity are likely to contribute to the observed phenotypic changes under climate change in aquatic invertebrates. Apart from plastic and genetic thermal adjustments, also genetic photoperiod adjustments are widespread and may even dominate the observed phenological shifts.</t>
  </si>
  <si>
    <t>10.1111/eva.12108</t>
  </si>
  <si>
    <t>Stone, PJ; Sorensen, IB; Jamieson, PD</t>
  </si>
  <si>
    <t>Effect of soil temperature on phenology, canopy development, biomass and yield of maize in a cool-temperate climate</t>
  </si>
  <si>
    <t>The effect of soil temperature on maize phenology, canopy development, biomass and yield was examined by applying three treatments that altered soil temperature with only minimal impact on air temperature. Our aim was to determine: (1) the extent to which soil temperature controls rate of development while the meristem is underground, and (2) the effect of soil temperature on subsequent development and growth. Soil temperature controlled the rate of development while the meristem was underground, which was until six fully expanded leaves had appeared. This was shown clearly by the fact that only when soil temperature was included in the calculation of thermal time was it possible to describe rate of development independent of soil temperature treatment. Biomass and yield increased by 21% between the coolest and warmest soil temperature treatments. This occurred because increased soil temperature accelerated the rates of leaf tip appearance and full leaf expansion, enabling the crop to more rapidly attain maximum green leaf area index. This enabled a better synchrony between time of peak radiation interception and peak radiation incidence. At a time of decreasing photoperiod, this enabled crops grown in warmer soil to intercept more radiation and to accumulate more biomass and yield. The extent to which soil temperature affects yield will therefore vary with sowing time and latitude of growth location. (C) 1999 Elsevier Science B.V. All rights reserved.</t>
  </si>
  <si>
    <t>10.1016/S0378-4290(99)00033-7</t>
  </si>
  <si>
    <t>STONER, AW; SANDT, VJ; BOIDRONMETAIRON, IF</t>
  </si>
  <si>
    <t>SEASONALITY IN REPRODUCTIVE ACTIVITY AND LARVAL ABUNDANCE OF QUEEN CONCH STROMBUS-GIGAS</t>
  </si>
  <si>
    <t>FISHERY BULLETIN</t>
  </si>
  <si>
    <t>Reproductive behavior and larval abundance of queen conch Strombus gigas L. were investigated near Lee Stocking Island, Bahamas, with the primary purpose of determining relationships between physical variables, spawning frequency, and larval abundance. Monthly observations made by divers at the offshore spawning site showed that copulation increased as a linear function of bottom water temperature from April until the end of July, when maximum summer temperature was reached. Pairing, copulation, and egg-laying were all positively correlated with photoperiod throughout the study period. The last pairing and copulating conch were observed in the middle of the warmest period in August suggesting that stimuli other than temperature, such as declining photoperiod, induce the end of reproductive activity. The last egg mass was found in early October. There was a significant correlation between spawning activity at the offshore reproductive site and larval abundance in the adjacent downcurrent inlet. The first conch veligers were found in plankton tows made in early June, five weeks after the first egg masses were observed at the end of April. High larval density was confined to July and August. Advanced-stage larvae, close to metamorophosis, were found only in the vicinity of a shallow, benthic nursery habitat. Comparison of reproductive season in queen conch populations of the Caribbean region showed no latitudinal trend. In all areas, reproduction was associated with long days and warm temperatures. Production of conch larvae at the time of high water temperature and steady trade wind conditions may promote rapid larval development and facilitate transport of the veligers to inshore nursery habitats.</t>
  </si>
  <si>
    <t>Strand, JET; Aarseth, JJ; Hanebrekke, TL; Jorgensen, EH</t>
  </si>
  <si>
    <t>Keeping track of time under ice and snow in a sub-arctic lake: plasma melatonin rhythms in Arctic charr overwintering under natural conditions</t>
  </si>
  <si>
    <t>Although photoperiod is considered as a major environmental cue for timing of seasonal events in fish, little is known about the photic information perceived by fish in different aquatic environments. The strongly seasonal Arctic charr, Salvelinus alpinus, reside in lakes covered by thick ice and snow throughout the dark winter in the north. In the present study, we have measured diel changes in their plasma tnelatonin concentrations from September to June in Lake Storvatnet (70 degrees N), northern Norway. In addition, we have measured the in vitro melatonin production of Arctic chart pineal glands held at experimental light conditions. From September to April a diel profile in plasma tnelatonin was seen in the charr in Lake Storvatn, with highest concentrations at night. This profile reflected the prevailing above-surface photoperiod, even in February when there were minimal changes in sub-surface irradiance between day and night. In June, plasma tnelatonin was low throughout the 24-hr cycle, despite there being a marked sub-surface difference in irradiance between night and day. At this time the irradiance in night probably remained above the threshold for suppression of melatonin production. The in vitro experiments revealed no endogenous rhythm in the pineal melatonin secretion, supporting the conclusion that the diel profile seen in the Arctic charr in their natural habitat was driven by ambient photoperiod. In conclusion, the Arctic charr appear to keep track of time even under the extreme conditions of high latitudes during winter, when lakes have thick ice and snow cover.</t>
  </si>
  <si>
    <t>10.1111/j.1600-079X.2007.00511.x</t>
  </si>
  <si>
    <t>Stromme, CB; Julkunen-Tiitto, R; Krishna, U; Lavola, A; Olsen, JE; Nybakken, L</t>
  </si>
  <si>
    <t>UV-B and temperature enhancement affect spring and autumn phenology in Populus tremula</t>
  </si>
  <si>
    <t>Perennial plants growing at high latitudes synchronize growth and dormancy to appropriate seasons by sensing environmental cues. Autumnal growth cessation, bud set and dormancy induction are commonly driven by the length of photoperiod and light quality, and the responses are modified by temperature. However, although ultraviolet (UV)-B radiation is well known to affect plant growth and development, information on the effects on bud phenology is scarce. We examined the separate and combined effects of enhanced temperature and UV-B on autumnal bud set and spring bud break in female and male clones of Populus tremula in an outdoor experiment in Joensuu, Eastern Finland. Enhancements of UV-B and temperature were modulated to +30% and +2 degrees C, respectively, from June to October 2012. Enhanced UV-B accelerated bud set, while increased temperature delayed it. For both UV-B and temperature, we found sex-related differences in responsiveness. Temperature increase had a stronger delaying effect on bud maturation in male compared with female clones. Also, male clones were more responsive to UV-B increase than female clones. Increasing autumnal temperature enhanced bud break in spring for both sexes, while UV-B enhanced bud break in male clones. In conclusion, we found that UV-B affected phenological shifts in P.tremula, and that temperature and UV-B affected genders differently. As light quality is recognised to affect phenological shifts in several perennial plant species, Ultraviolet B (UV-B) has not yet, to our knowledge, been shown to affect any such processes. In our study, increased UV-B radiation significantly affected phenological shifts in the dioecious tree species Populus tremula. Furthermore, we found different responsiveness to treatments between sexes. UV-B and temperature enhancement treatments were applied in the field during autumn, and male plants displayed earlier bud set in autumn and bud break in spring following UV-B enhancement.</t>
  </si>
  <si>
    <t>10.1111/pce.12338</t>
  </si>
  <si>
    <t>Studds, CE; Marra, PP</t>
  </si>
  <si>
    <t>Rainfall-induced changes in food availability modify the spring departure programme of a migratory bird</t>
  </si>
  <si>
    <t>Climatic warming has intensified selection for earlier reproduction in many organisms, but potential constraints imposed by climate change outside the breeding period have received little attention. Migratory birds provide an ideal model for exploring such constraints because they face warming temperatures on temperate breeding grounds and declining rainfall on many tropical non-breeding areas. Here, we use longitudinal data on spring departure dates of American redstarts (Setophaga ruticilla) to show that annual variation in tropical rainfall and food resources are associated with marked change in the timing of spring departure of the same individuals among years. This finding challenges the idea that photoperiod alone regulates the onset of migration, providing evidence that intensifying drought in the tropical winter could hinder adaptive responses to climatic warming in the temperate zone.</t>
  </si>
  <si>
    <t>10.1098/rspb.2011.0332</t>
  </si>
  <si>
    <t>Stulberg, A; Myers, M; Brigham, R</t>
  </si>
  <si>
    <t>Seasonal body mass fluctuations of captive Tawny Frogmouths (Podargus strigoides) are consistent with seasonal heterothermy</t>
  </si>
  <si>
    <t>Prewinter fat accumulation along with the use of shallow torpor permits the survival of free-ranging Australian Tawny Frogmouths (Podargus strigoides) during winter, when prey availability is low and metabolic costs to maintain high body temperatures increase. Captive studies of these animals currently provide no direct support for this ability. We investigated mass fluctuations of 18 captive birds over 8 years at a North American zoo facility to determine whether or not body mass gains were correlated with seasonality, and subsequently provide indirect evidence for regular torpor use. We found that mass fluctuations were correlated with season, as predicted. The lowest body masses occurred during summer, and the greatest mass occurred during late fall and early winter, based on the seasons of the Northern Hemisphere. We conclude that body fat accumulation by captive Tawny Frogmouths occurs in preparation for winter when, under natural conditions, they regularly use torpor, and that Tawny Frogmouths are capable of altering physiological processes to match the environments in which they live, no matter their Southern Hemisphere origins.</t>
  </si>
  <si>
    <t>10.1007/s10336-017-1489-9</t>
  </si>
  <si>
    <t>Styrsky, JD; Berthold, P; Robinson, WD</t>
  </si>
  <si>
    <t>Endogenous control of migration and calendar effects in an intratropical migrant, the yellow-green vireo</t>
  </si>
  <si>
    <t>Endogenous circannual rhythms control the time course for moult, migratory fattening and autumn Migration in juveniles of several bird species that breed in the temperate zone. Exogenous factors, such as daylength, can also exert a measure of control: photoperiodic cues detected by birds that hatch late in the season induce accelerated juvenile development, assuring that late-hatched young migrate at the same time as early-hatched young. Whether these same mechanisms of control also apply to birds that migrate between breeding and nonbreeding areas entirely within the tropics at latitudes characterized by little seasonal variation in photoperiod is unknown. We conducted a common-garden experiment in Panama (9degreesN) in which we hand-reared wild-caught nestling yellow-green vireos, Vireo flavoviridis, under a constant photoperiod and monitored them for the expression of juvenile moult, migratory fattening and migratory activity. Even in the absence of a seasonal photoperiodic cue, juveniles moulted, accumulated fat reserves and initiated migratory activity, suggesting endogenous control of these processes. Age at the onset of moult, migratory fattening and migratory activity were each significantly negatively correlated with hatch date, however, so that the expression of these three processes was synchronized among juveniles with respect to the time of the season. We suggest that the slight differences in daylength perceived either by the nestlings themselves in the short time before they were collected (at 6-8 days of age) or by the adult females during egg production influenced rate of nestling development, thus allowing later-hatched young to moult, accumulate fat and migrate at a younger age than early-hatched young. Remarkably, photoperiod differed between the earliest and latest hatch dates in this study by only 33 min. (C) 2004 The Association for the Study of Animal Behaviour. Published by Elsevier Ltd. All rights reserved.</t>
  </si>
  <si>
    <t>10.1016/j.anbehav.2003.07.012</t>
  </si>
  <si>
    <t>Su, J; Liu, BB; Liao, JK; Yang, ZH; Lin, CT; Oka, Y</t>
  </si>
  <si>
    <t>Coordination of Cryptochrome and Phytochrome Signals in the Regulation of Plant Light Responses</t>
  </si>
  <si>
    <t>In nature, plants integrate a wide range of light signals from solar radiation to adapt to the surrounding light environment, and these light signals also regulate a variety of important agronomic traits. Blue light-sensing cryptochrome (cry) and red/far-red light-sensing phytochrome (phy) play critical roles in regulating light-mediated physiological responses via the regulated transcriptional network. Accumulating evidence in the model plant Arabidopsis has revealed that crys and phys share two mechanistically distinct pathways to coordinately regulate transcriptional changes in response to light. First, crys and phys promote the accumulation of transcription factors that regulate photomorphogenesis, such as HY5 and HFR1, via the inactivation of the CONSTITUTIVE PHOTOMORPHOGENIC1/SUPPRESSOR OF PHYA-105 E3 ligase complex by light-dependent binding. Second, photoactive crys and phys directly interact with PHYTOCHROME INTERACTING FACTOR transcription factor family proteins to regulate transcriptional activity. The coordinated regulation of these two pathways (and others) by crys and phys allow plants to respond with plasticity to fluctuating light environments in nature.</t>
  </si>
  <si>
    <t>10.3390/agronomy7010025</t>
  </si>
  <si>
    <t>Sugano, S; Andronis, C; Ong, MS; Green, RM; Tobin, EM</t>
  </si>
  <si>
    <t>The protein kinase CK2 is involved in regulation of Circadian rhythms in Arabidopsis</t>
  </si>
  <si>
    <t>A wide range of processes in plants, including expression of certain genes, is regulated by endogenous circadian rhythms. The circadian clock-associated 1 (CCA1) and the late elongated hypocotyl (LHY) proteins have been shown to be closely associated with clock function in Arabidopsis thaliana. The protein kinase CK2 can interact with and phosphorylate CCA1, but its role in the regulation of the circadian clock remains unknown. Here we show that plants overexpressing CKB3, a regulatory subunit of CK2, display increased CK2 activity and shorter periods of rhythmic expression of CCA1 and LHY, CK2 is also able to interact with and phosphorylate LHY in vitro. Additionally, overexpression of CKB3 shortened the periods of four known circadian clock-controlled genes with different phase angles, demonstrating that many clock outputs are affected. This overexpression also reduced phytochrome induction of an Lhcb gene. Finally, we found that the photoperiodic flowering response, which is influenced by circadian rhythms, was diminished in the transgenic lines, and that the plants flowered earlier on both long-day and short-day photoperiods. These data demonstrate that CK2 is involved in regulation of the circadian clock in Arabidopsis.</t>
  </si>
  <si>
    <t>10.1073/pnas.96.22.12362</t>
  </si>
  <si>
    <t>Sumitomo, K; Yamagata, A; Oda, A; Hisamatsu, T</t>
  </si>
  <si>
    <t>Identification of high long-day leaf number cultivars and prevention of premature budding by cold pre-treatment for fine control of flowering in summer-to-autumn-flowering chrysanthemum (Chrysanthemum morifolium Ramat.)</t>
  </si>
  <si>
    <t>When maintained continuously under long-day (non-inductive) photoperiodic conditions, chrysanthemum (Chrysanthemum morifolium Ramat.), a short-day plant, eventually initiates flower buds. This floral initiation termed 'premature budding' in commercial chrysanthemum production. Premature budding, which reduces cut-flower quality, is often observed in summer-to-autumn-flowering cultivars. The timing of flower initiation under non-inductive photoperiods depends on the number of leaves that a plant has formed below the terminal flower bud. This leaf number indicates whether a cultivar will form flower buds prematurely during a non-inductive photoperiod. Two summer-flowering, ten summer-to-autumn-flowering, and six autumn-flowering chrysanthemum cultivars were grown under controlled conditions to measure the number of leaves produced under a non-inductive photoperiod with a night-break. The average number of leaves per plant ranged from 13.8 for 'Tasogare', to 69.1 for 'Furamu'. These data can be used to identify cultivars that will exhibit minimal flower-bud formation under night-break conditions. The numbers of leaves were greater in plants subjected to a 12-week cold treatment prior to planting, suggesting that premature budding could be inhibited by a prolonged cold pre-treatment. We also examined whether the cold treatment of stock plants was an effective means to prevent premature budding. The incidence of premature budding was reduced in rooted cuttings obtained from cold-treated stock plants of the summer-to-autumn-flowering cultivars 'Nagano Queen', 'Ariesu', 'Sei-un', 'Oruka', and 'Floral Yuka'. Without a cold treatment, cuttings from these cultivars showed premature budding. This result suggests that a prolonged cold pre-treatment of stock plants could prevent both premature budding and reduced cut-flower quality in summer-to-autumn-flowering chrysanthemum cultivars.</t>
  </si>
  <si>
    <t>10.1080/14620316.2014.11513133</t>
  </si>
  <si>
    <t>SUMMERFIELD, RJ; LAWN, RJ; QI, A; ELLIS, RH; ROBERTS, EH; CHAY, PM; BROUWER, JB; ROSE, JL; SHANMUGASUNDARAM, S; YEATES, SJ; SANDOVER, S</t>
  </si>
  <si>
    <t>TOWARDS THE RELIABLE PREDICTION OF TIME TO FLOWERING IN 6 ANNUAL CROPS .2. SOYBEAN (GLYCINE-MAX)</t>
  </si>
  <si>
    <t>Eleven genotypes of soyabean (Glycine max) of tropical, sub-tropical and temperate origin and one accession of G. soja were grown in six locations in Australia during 1986-88, and at one location in Australia and two in Taiwan during 1989-91. Dates of sowing were varied within and among locations so as to expose plants to as many as 32 environments of widely different diurnal temperature and daylength. Times from sowing to flowering (f) were recorded, from which rates of progress towards flowering (1/f) were calculated. These derived data were then related to mean pre-flowering values of temperature (TBAR) and photoperiod (P) using a three-plane linear model developed from controlled environment data. Among genotypes, mean values off varied between 24-49 d and between 134-291 d in the most- and least-inductive environments, respectively. These differences were associated with variations in P from about 11 to 16 h d-1, in daily mean maximum temperatures from about 17-degrees to 36-degrees-C, in daily mean minimum temperatures from about 5-degrees to 25-degrees-C, and in TBAR from about 11-degrees to 30-degrees-C, that is, a very wide range of photothermal regimes. The relations of 1/f to TBAR and P can be described in photoperiod-insensitive genotypes by a thermal plane defined by two constants, a and b, and additionally by a photothermal plane defined by three constants, a', b' and c', in the more numerous photoperiod-sensitive genotypes. If photoperiod-sensitive genotypes are grown in sufficiently long days then a third photoperiod and temperature-insensitive plane is exposed, defined by a constant, d'; this plane indicates the maximum delay in flowering of which the genotype is capable. The constants a', b', c' and d' define the delay in flowering caused by photoperiod-sensitivity genes. The two intercepts between the three planes define, respectively, the critical photoperiod, P(c), above which increase in daylength delays flowering, and the ceiling photoperiod, P(ce), above which there is no further delay. The values of the six constants for any genotype can be estimated from observations of fin several natural environments. Comparisons between years in Australia and between Australia and Taiwan show that these genotypic constants can predict 1/f, and so the time taken to flower, given data on latitude, sowing date and daily values of maximum and minimum air temperatures. This model is more accurate than an alternative logistic model; we also believe that all six constants in the three-plane rate model described here have biological meaning. They indicate separate genetic control of flowering responses to P and TBAR and could form a rational basis for the genetic characterization and analysis of these responses in the soyabean germplasm.</t>
  </si>
  <si>
    <t>10.1017/S0014479700020858</t>
  </si>
  <si>
    <t>Sun, W; Xu, XH; Wu, X; Wang, Y; Lu, XB; Sun, HW; Xie, XZ</t>
  </si>
  <si>
    <t>Genome-wide identification of microRNAs and their targets in wild type and phyB mutant provides a key link between microRNAs and the phyB-mediated light signaling pathway in rice</t>
  </si>
  <si>
    <t>Phytochrome B (phyB), a member of the phytochrome family in rice, plays important roles in regulating a range of developmental processes and stress responses. However, little information about the mechanisms involved in the phyB-mediated light signaling pathway has been reported in rice. MicroRNAs (miRNAs) also perform important roles in plant development and stress responses. Thus, it is intriguing to explore the role of miRNAs in the phyB-mediated light signaling pathway in rice. In this study, comparative high-throughput sequencing and degradome analysis were used to identify candidate miRNAs and their targets that participate in the phyB-mediated light signaling pathway. A total of 720 known miRNAs, 704 novel miRNAs and 1957 target genes were identified from the fourth leaves of wild-type (WT) and phyB mutant rice at the five-leaf stage. Among them, 135 miRNAs showed differential expression, suggesting that the expression of these miRNAs is directly or indirectly under the control of phyB. In addition, 32 out of the 135 differentially expressed miRNAs were found to slice 70 genes in the rice genome. Analysis of these target genes showed that members of various transcription factor families constituted the largest proportion, indicating miRNAs are probably involved in the phyB-mediated light signaling pathway mainly by regulating the expression of transcription factors. Our results provide new clues for functional characterization of miRNAs in the phyB-mediated light signaling pathway, which should be helpful in comprehensively uncovering the molecular mechanisms of phytochrome-mediated photomorphogenesis and stress responses in plants.</t>
  </si>
  <si>
    <t>10.3389/fpls.2015.00372</t>
  </si>
  <si>
    <t>Surbhi; Rastogi, A; Malik, S; Rani, S; Kumar, V</t>
  </si>
  <si>
    <t>Seasonal Neuronal Plasticity in Song-Control and Auditory Forebrain Areas in Subtropical Nonmigratory and Palearctic-Indian Migratory Male Songbirds</t>
  </si>
  <si>
    <t>JOURNAL OF COMPARATIVE NEUROLOGY</t>
  </si>
  <si>
    <t>This study examines whether differences in annual life-history states (LHSs) among the inhabitants of two latitudes would have an impact on the neuronal plasticity of the song-control system in songbirds. At the times of equinoxes and solstices during the year (n = 4 per year) corresponding to different LHSs, we measured the volumetric changes and expression of doublecortin (DCX; an endogenous marker of the neuronal recruitment) in the song-control nuclei and higher order auditory forebrain regions of the subtropical resident Indian weaverbirds (Ploceus philippinus) and Palearctic-Indian migratory redheaded buntings (Emberiza bruniceps). Area X in basal ganglia, lateral magnocellular nucleus of the anterior nidopallium (LMAN), HVC (proper name), and robust nucleus of the arcopallium (RA) were enlarged during the breeding LHS. Both round and fusiform DCX-immunoreactive (DCX-ir) cells were found in area X and HVC but not in LMAN or RA, with a significant seasonal difference. Also, as shown by increase in volume and by dense, round DCX-ir cells, the neuronal incorporation was increased in HVC alone during the breeding LHS. This suggests differences in the response of song-control nuclei to photoperiod-induced changes in LHSs. Furthermore, DCX immunoreactivity indicated participation of the cortical caudomedial nidopallium and caudomedial mesopallium in the song-control system, albeit with differences between the weaverbirds and the buntings. Overall, these results show seasonal neuronal plasticity in the song-control system closely associated with annual reproductive LHS in both of the songbirds. Differences between species probably account for the differences in the photoperiod-response system between the relative refractory weaverbirds and absolute refractory redheaded buntings. (C) 2016 Wiley Periodicals, Inc.</t>
  </si>
  <si>
    <t>10.1002/cne.24000</t>
  </si>
  <si>
    <t>Changes in brain peptides associated with reproduction and energy homeostasis in photosensitive and photorefractory migratory redheaded buntings</t>
  </si>
  <si>
    <t>Present study examined the expression of brain peptides associated with the reproduction and energy homeostasis (GnRH/GnIH, NPY/VIP), and assessed their possible functional association in the photosensitive (non-breeding, pre-breeding), photostimulated (breeding) and photorefractory (post-breeding) migratory redheaded buntings (Emberiza bruniceps), using double-labeled immunohistochemistry. Particularly, we measured immunoreactive (-ir) cell numbers, per cent cell area and cell optical density (OD) in the preoptic area (GnRH-I), midbrain (GnRH-II), paraventricular nucleus (GnIH), dorsomedial hypothalamus, DMH and infundibular complex, INc (NPY and VIP), and lateral septal organ (VIP) of buntings kept under natural photoperiods at the wintering latitude (26 degrees 55'N). There was a significant seasonal difference in GnRH-I, not GnRH-II, with reduced -ir cells in the photosensitive and photorefractory buntings, and notably with increased cell OD between the refractory and non-breeding states with no increase in testis size. Also, increased cell OD of GnIH neurons in non-breeding state indicated its role in the maintenance of small testes during the post-refractory period. Overall, seasonal changes in GnRH-I and GnIH were found consistent with their suggested roles in reproductive regulation of absolute photorefractory birds. Further, there was a significant seasonal change in cell OD of NPY neurons in DMH, not the INc. In contrast, VIP immunoreactivity was seasonally altered, with a significantly higher VIP-ir cells in breeding than the pre-breeding state. Finally, close proximity between perikarya with fibres suggested functional interactions between the GnRH and GnIH, and NPY and VIP. Thus, seasonal plasticity of brain peptides is perhaps the part of neural regulation of seasonal reproduction and associated energy homeostasis in migratory songbirds. (C) 2016 Elsevier Inc. All rights reserved.</t>
  </si>
  <si>
    <t>10.1016/j.ygcen.2016.03.031</t>
  </si>
  <si>
    <t>Susilo, ES; Harnadi, L; Takemura, A</t>
  </si>
  <si>
    <t>Tropical monsoon environments and the reproductive cycle of the orange-spotted spinefoot Siganus guttatus</t>
  </si>
  <si>
    <t>Negligible fluctuation in water temperature and photoperiod may cause fish species in tropical environments to utilize additional environmental factors to initiate reproductive activities during suitable periods of the year. We examined periodic changes in ovarian development of orange-spotted spinefoot (Siganus guttatus) in coral reefs off Karimunjawa Archipelago, Indonesia, and compared them with changes in regional environmental factors. The gonadosomatic index of this species increased initially during March-May and again during September-November. Concomitant with the increase, yolk-laden oocytes were observed (histologically) in ovaries, suggesting that the ovary develops twice a year. Initiation of reproductive activities was consistent with transition periods between rainy and dry seasons, suggesting that environmental cues linked to tropical monsoons influence reproductive activity. This suggestion is inconsistent with previous findings for the same species, but in higher latitudes, that the initiation of reproductive activity was influenced by increases in photoperiod and water temperature. It was observed that spinefoot exhibit plasticity in the use of environmental factors within habitats. Synchronized spawning occurred twice during the reproductive season, and was repeated between the new and first quarter of the lunar cycle. This periodicity was consistent with the spawning rhythm in other regions, suggesting that this species may perceive cues from the moon to synchronize spawning.</t>
  </si>
  <si>
    <t>10.1080/17451000802266633</t>
  </si>
  <si>
    <t>Suthers, IM; Sundby, S</t>
  </si>
  <si>
    <t>Role of the midnight sun: Comparative growth of pelagic juvenile cod (Gadus morhua) from the Arcto-Norwegian and a Nova Scotian stock</t>
  </si>
  <si>
    <t>Size-at-age of pelagic juvenile cod from the north-east Atlantic off northern Norway was approximately twice that of cod from the north-west Atlantic, off south-western Nova Scotia, Canada. Arcto-Norwegian cod (AN, 17-48 mm standard length, SL, 34-90 d post-hatch), were sampled in July 1988 with a capelin pelagic trawl, while south-west Nova cod (NAFO region 4X, 7-32 mm SL and 32-105 d post-hatch) were sampled in May-June 1985-1986 with a Tucker trawl. Growth over the previous 14 d, back-calculated from otolith daily growth increments was 0.71 mm d(-1) and 0.33 mm d(-1) for AN and 4X cod respectively. Within and between stocks, water temperature and zooplankton biomass were significantly correlated with the 14 d index (linear model, r(2)=0.42), but an ANCOVA model comparing the AN and 4X regions was highly significant (r(2)=0.71), indicating additional factors. Gear selection was not found to be responsible. While genetic factors could produce this result, there is 48% more time during May-July for visual feeding north of the 71 degrees N latitude off Norway compared with 43 degrees N off eastern Canada, using the light intensity threshold for larval cod feeding. Our hypothesis of light-limited feeding opportunity is consistent with a size- and temperature-dependent consumption model, and with aquaculture methods, as well as the necessity for fast growth in the short northern summer for over-winter survival. (C) 1996 International Council for the Exploration of the Sea</t>
  </si>
  <si>
    <t>10.1006/jmsc.1996.0104</t>
  </si>
  <si>
    <t>Suwa, A; Gotoh, T</t>
  </si>
  <si>
    <t>Geographic variation in diapause induction and mode of diapause inheritance in Tetranychus pueraricola</t>
  </si>
  <si>
    <t>Diapause induction and photoperiodic response curves were determined for 33 strains of Tetranychus pueraricola derived from kudzu vine at three constant temperatures (15, 18 and 20 degrees C) under a short-day condition (10 : 14 h; light : dark). Females of all but one of the strains entered diapause at all three temperatures with little variation in diapause percentages among the strains. The exception was the southernmost strain, which was found to be a non-diapause (ND) strain. The critical photoperiod gradually decreased towards the south at a rate of about 1 h for each 5 degrees of latitude. The diapause strains (D1 and D2) exhibited 100% diapause, whereas the ND strain exhibited 0% diapause. By crossing these strains, we determined that 'non-diapause' was a dominant character over 'diapause' and the character was controlled by simple Mendelian inheritance. To clarify why the female progeny from the crosses between the D1 and ND strains did not segregate into the diapause and non-diapause phenotypes in a 1:1 ratio in the B-1 generation, round-robin crosses were carried out among the three strains. The results showed that the F-1 generation was reproductively compatible and showed high egg hatchability with a female-biased sex ratio. In the B-1 generation, the crosses between the D1 and ND strains and between the D1 and D2 strains exhibited extremely low egg hatchability and produced mostly female progeny, whereas offspring from the crosses between the D2 and ND strains showed more than 50% hatchability for B-1 eggs and a female-biased sex ratio. Thus, the absence of segregation observed in the crosses between the D1 and ND strains appears to be due to the severe hybrid breakdown that occurred in the B-1 generation.</t>
  </si>
  <si>
    <t>10.1111/j.1439-0418.2006.01050.x</t>
  </si>
  <si>
    <t>Suzuki, T; Izawa, N; Takashima, T; Watanabe, M; Takeda, M</t>
  </si>
  <si>
    <t>Action Spectrum for the Suppression of Arylalkylamine N-acetyltransferase Activity in the Two-spotted Spider Mite Tetranychus urticae</t>
  </si>
  <si>
    <t>An action spectrum was obtained for the suppression of arylalkylamine N-acetyltransferase (NAT) activity in the two-spotted spider mite Tetranychus urticae by irradiating the mite with monochromatic lights of various wavelengths using the Okazaki Large Spectrograph at the National Institute for Basic Biology, Okazaki, Japan. Fluence-response curves were obtained for wavelengths between 300 and 650 nm by irradiating the mite for 4 h day(-1). The samples were frozen after the third exposure. A negative correlation between the logarithmic fluence rate and NAT activity was detected in the range of 0.01-1 mu mol m(-2) s(-1) for wavelengths between 300 and 500 nm and in the range of 0.1-10 mu mol m(-2) s(-1) for wavelengths between 550 and 650 nm. The constructed action spectrum indicated that the photoreceptors mediating the circadian and/or photoperiodic systems might be UV-A- and blue-type photoreceptors with absorption peaks at 350 and 450 nm.</t>
  </si>
  <si>
    <t>10.1111/j.1751-1097.2008.00419.x</t>
  </si>
  <si>
    <t>SVENNING, MM; JUNTTILA, O; SOLHEIM, B</t>
  </si>
  <si>
    <t>SYMBIOTIC GROWTH OF INDIGENOUS WHITE CLOVER (TRIFOLIUM-REPENS) WITH LOCAL RHIZOBIUM-LEGUMINOSARUM BIOVAR TRIFOLII</t>
  </si>
  <si>
    <t>To study a possible adaptation of the symbiosis between white clover (Trifolium repens L.) and Rhizobium leguminosarum biovar trifolii with regard to light and temperature at northern latitudes, local seed populations of white clover and isolates of R. leguminosarum biovar trifolii from 3 different latitudes in Norway, 58-degrees 48'N, 67-degrees 20'N and 69-degrees 22'N, were used. The commercial cultivar. Undrom was used as a reference plant. The experiments were done at 18 and 9-degrees-C under controlled conditions in a phytotron during the natural growing season at 69-degrees 39'N. Growth of the plants was evaluated by number and size of leaves, dry matter production and total N-content. At 18-degrees-C the white clover plants were harvested twice while at 9-degrees-C there was only one growth period. The results from first harvest at 18-degrees-C and total growth at 9-degrees-C, showed that white clover populations from northern Norway had a lower growth potential than the population from the south and cv. Undrom. This difference was not apparent in the second growth period at 18-degrees-C. Growth of the plants from seeds to first harvest was enhanced by mineral nitrogen compared to plants dependent on Rhizobium only. However, after a second growth period dry weight and total nitrogen content of the plants with nitrogen fixation were comparable to the plants receiving mineral nitrogen. Statistical analysis showed that the most important factor for the variation in dry matter production was the plant population. Within the populations at 9-degrees-C and at first harvest at 18-degrees-C, there were no significant differences in dry matter production with different Rhizobium inoculum. In the second growth period at 18-degrees-C, different inoculum gave significantly different amount of dry matter within a population. The results showed a significant interaction between plant population and Rhizobium inoculum, and the results indicated that plants from the north gave higher yield when nodulated by Rhizobium from the north than from the south.</t>
  </si>
  <si>
    <t>10.1111/j.1399-3054.1991.tb00109.x</t>
  </si>
  <si>
    <t>Svenning, MM; Rosnes, K; Lund, L; Junttila, O</t>
  </si>
  <si>
    <t>Vegetative growth and freezing tolerance of white clover (Trifolium repens L.) genotypes from Svalbard</t>
  </si>
  <si>
    <t>Vegetative growth and freezing tolerance of two genotypes of white clover (Trifolium repens L.) collected at Svalbard (latitude 78degrees39' N. longitude 16degrees23' E) were studied in a daylight phytotron at controlled temperature and humidity. For comparison, two genotypes of a new Norwegian cultivar, Norstar, and one genotype of the cultivar AberHerald were included in the experiments. The genotypes from Svalbard gave higher dry-matter yields than the genotypes of Norstar, and one of them also exceeded the AberHerald genotype in dry-matter production at the temperatures studied, constant 12degreesC and alternating 15/9degreesC and 12/6degreesC (12/12 h). The genotypes from Svalbard were more tolerant of freezing than all the other genotypes. After a successive hardening treatment at 6degreesC and 0.5degreesC they obtained LT50 values (temperature for 50% survival) of - 16degreesC. The origin of these genotypes is not known, but their high productivity and freezing tolerance may make them useful for further breeding of white clover for marginal conditions.</t>
  </si>
  <si>
    <t>10.1080/090647101317187843</t>
  </si>
  <si>
    <t>Swidrak, I; Gruber, A; Kofler, W; Oberhuber, W</t>
  </si>
  <si>
    <t>Effects of environmental conditions on onset of xylem growth in Pinus sylvestris under drought</t>
  </si>
  <si>
    <t>We determined the influence of environmental factors (air and soil temperature, precipitation, photoperiod) on onset of xylem growth in Scots pine (Pinus sylvestris L.) within a dry inner Alpine valley (750 m a.s.I., Tyrol, Austria) by repeatedly sampling micro-cores throughout 2007-10 at two sites (xeric and dry-mesic) at the start of the growing season. Temperature sums were calculated in degree-days (DD) &gt;= 5 degrees C from 1 January and 20 March, i.e., spring equinox, to account for photoperiodic control of release from winter dormancy. Threshold temperatures at which xylogenesis had a 0.5 probability of being active were calculated by logistic regression. Onset of xylem growth, which was not significantly different between the xeric and dry-mesic sites, ranged from mid-April in 2007 to early May in 2008. Among most study years, statistically significant differences (P &lt; 0.05) in onset of xylem growth were detected. Mean air temperature sums calculated from 1 January until onset of xylem growth were 230 +/- 44 DD (mean standard deviation) at the xeric site and 205 +/- 36 DD at the dry-mesic site. Temperature sums calculated from spring equinox until onset of xylem growth showed somewhat less variability during the 4-year study period, amounting to 144 +/- 10 and 137 +/- 12 DD at the xeric and dry-mesic sites, respectively. At both sites, xylem growth was active when daily minimum, mean and maximum air temperatures were 5.3, 10.1 and 16.2 degrees C, respectively. Soil temperature thresholds and DD until onset of xylem growth differed significantly between sites, indicating minor importance of root-zone temperature for onset of xylem growth. Although spring precipitation is known to limit radial growth in P. sylvestris exposed to a dry inner Alpine climate, the results of this study revealed that (i) a daily minimum air temperature threshold for onset of xylem growth in the range 5-6 degrees C exists and (ii) air temperature sum rather than precipitation or soil temperature triggers start of xylem growth. Based on these findings, we suggest that drought stress forces P. sylvestris to draw upon water reserves in the stem for enlargement of first tracheids after cambial resumption in spring.</t>
  </si>
  <si>
    <t>10.1093/treephys/tpr034</t>
  </si>
  <si>
    <t>Szafranska, K</t>
  </si>
  <si>
    <t>MELATONIN IN PLANTS MULTIPURPOSE MOLECULE</t>
  </si>
  <si>
    <t>POSTEPY BIOLOGII KOMORKI</t>
  </si>
  <si>
    <t>Melatonin, a neurotransmitter in vertebrates, for almost 2 decades has arisen interest as a molecule occurring also in plants. New reports about the role of melatonin in plant cells has been appearing but the precise mechanisms of its action are still not known. This paper review available knowledge on this molecule, ranging from the history of its discovery in plants, through the latest research on its biosynthesis in plant cells, to the most important functions it plays in plants, including its antioxidative properties for maintaining the proper redox state of cells and its contribution to the process of photosynthesis, because by delaying the degradation of chlorophyll, increasing the uptake of CO2 and accelerating the transport of electrons it affects the efficiency of this process. Melatonin is also involved in the regulation of plant growth and development, as well as in the regulation of circadian rhythm and photoperiodic response. Moreover, participation of this molecule in the regulation of expression of genes involved in defence reactions is of particular importance. This confirms an enormous role of melatonin in plant protection against harmful effects of environmental,stresses.</t>
  </si>
  <si>
    <t>SZEKERES, F</t>
  </si>
  <si>
    <t>EFFECT OF LIGHT, RANGE OF TEMPERATURE AND PHOTOPERIODIC INDUCTION ON GERMINATING-SEEDS AND CARYOPSES OF AVENA-FATUA L</t>
  </si>
  <si>
    <t>ACTA PHYTOPATHOLOGICA ACADEMIAE SCIENTIARUM HUNGARICAE</t>
  </si>
  <si>
    <t>Tagu, D; Sabater-Munoz, B; Simon, JC</t>
  </si>
  <si>
    <t>Deciphering reproductive polyphenism in aphids</t>
  </si>
  <si>
    <t>Polyphenism, which allows one given genotype to produce several discrete phenotypes, is an extreme case of phenotypic plasticity and is mainly found in arthropods. Social insects are the canonical example of polyphenism with the development of castes in the colonies. However, aphids display one of the largest range of polyphenisms, notably by producing winged or wingless, as well as asexual or sexual forms, depending on environmental conditions. During spring and summer, aphids reproduce by viviparous parthenogenesis, whereas in autumn they enter sexual reproduction. This switch in reproductive mode is triggered by changes in photoperiod and temperature. Here, the data accumulated since the 1960s on the identification of photoperiodic clocks, counter and putative neural photoreceptors that participate in this reproductive shift are reviewed. After perception, the photoperiodic signal is transduced through the secretion of hormones (juvenile hormones may well be involved) which, in turn, may act on the target cells, namely the oocytes. In short-day conditions, oocytes enter meiosis and produce haploid eggs which develop a 2n embryo after fertilisation. By contrast in long-day conditions, a single maturation division produces 2n oocytes which immediately enter parthenogenetic embryogenesis. A physiological model of the determination of sexual vs. asexual reproduction in aphids is proposed and viewed from the perspective of newly initiated molecular studies.</t>
  </si>
  <si>
    <t>10.1080/07924259.2005.9652172</t>
  </si>
  <si>
    <t>Takada, H; Ono, T; Torikura, H; Enokiya, T</t>
  </si>
  <si>
    <t>Geographic variation in esterase allozymes of Aulacorthum solani (Homoptera : Aphididae) in Japan, in relation to its outbreaks on soybean</t>
  </si>
  <si>
    <t>Outbreaks of Aulacorthum solani occurred on soybean in Miyagi and Yarnagata Prefectures, northern Honshu, extensively in 2000 and 2001, and locally in 2003 and 2004. On the other hand, such an outbreak of A. solani has never been observed in Hokkaido Prefecture. To estimate whether genotypic composition are implicated in the outbreaks on soybean, we examined the esterase patterns detected by electrophoresis of 284 clones collected in these three prefectures and five other prefectures. We also examined the susceptibility to insecticides and life-cycle category of some of them. The esterase phenotypic composition was different between Hokkaido and Miyagi/Yamagata. This was especially so in the phenotypes at the presumed esterase locus 2. In Miyagi and Yarnagata the phenotypes with band F and activity (+ +) were frequently found, but the phenotypes with activity (+/-) and (-) were not found. In Hokkaido the phenotypes with activity (+/-) and (-) were frequently found, but the phenotypes with band F and activity (+ +) were not found. Any of the esterase alleles at this locus were not associated with resistance to acephate or fenvalerate. Populations in Hokkaido and northern Honshu were holocyclic and consisted of various esterase forms. These results were discussed in relation to the outbreaks on soybean.</t>
  </si>
  <si>
    <t>10.1303/aez.2006.595</t>
  </si>
  <si>
    <t>Takahashi, Y; Teshima, KM; Yokoi, S; Innan, H; Shimamoto, K</t>
  </si>
  <si>
    <t>Variations in Hd1 proteins, Hd3a promoters, and Ehd1 expression levels contribute to diversity of flowering time in cultivated rice</t>
  </si>
  <si>
    <t>Rice is a facultative short-day plant, and molecular genetic studies have identified the major genes involved in short-day flowering. However, the molecular mechanisms promoting the diversity of flowering time in cultivated rice are not known. We used a core collection of 64 rice cultivars that represent the genetic diversity of 332 accessions from around the world and studied the expression levels and polymorphisms of 6 genes in the short-day flowering pathway. The RNA levels of Heading date 3a (Hd3a), encoding a floral activator, are highly correlated with flowering time, and there is a high degree of polymorphism in the Heading date 1 (Hd1) protein, which is a major regulator of Hd3a expression. Functional and nonfunctional alleles of Hd1 are associated with early and late flowering, respectively, suggesting that Hd1 is a major determinant of variation in flowering time of cultivated rice. We also found that the type of Hd3a promoter and the level of Ehd1 expression contribute to the diversity in flowering time and Hd3a expression level. We evaluated the contributions of these 3 factors by a statistical analysis using a simple linear model, and the results supported our experimental observations.</t>
  </si>
  <si>
    <t>10.1073/pnas.0812092106</t>
  </si>
  <si>
    <t>Takase, T; Yasuhara, M; Geekiyanage, S; Ogura, Y; Kiyosue, T</t>
  </si>
  <si>
    <t>Overexpression of the chimeric gene of the floral regulator CONSTANS and the EAR motif repressor causes late flowering in Arabidopsis</t>
  </si>
  <si>
    <t>PLANT CELL REPORTS</t>
  </si>
  <si>
    <t>The transcription factor CONSTANS (CO) plays a central role in the photoperiod pathway by integrating the circadian clock and light signals into a control for flowering time. CO induces FLOWERING LOCUS T (FT) and SUPPRESSOR OF OVEREXPRESSION OF CO 1 (SOC1) expression, and thereby promotes flowering. The ethylene-responsive element-binding factor associated amphiphilic repression (EAR) motif was used to construct a CONSTANS-EAR motif repressor gene (CO-Rep), which was overexpressed in Arabidopsis under the control of the Cauliflower mosaic virus 35S promoter in order to test its potential for flowering time regulation under inductive long day conditions. Morphological abnormalities in the root and cotyledon formation, and dwarfness were frequently seen in the transgenic plants, suggesting that the proper timing, location, and/or level of CO-Rep expression are important for its application. In morphologically normal CO-Rep plants, both bolting and flowering times under inductive long day conditions were twofold greater than in controls. As a result of the delay in flowering, rosette leaf number at bolting, and rosette and cauline leaf number at flowering increased significantly in CO-Rep plants. RT-PCR analysis demonstrated that FT expression was greatly reduced in the CO-Rep plants, while endogenous CO and SOC1 expression levels were not markedly affected. Conservation of CO among a diverse range of plant species, and its involvement in a variety of photoperiodic responses including flowering, suggests a high potential for use of CO-Rep to manipulate such responses in an agronomically desirable manner.</t>
  </si>
  <si>
    <t>10.1007/s00299-006-0287-2</t>
  </si>
  <si>
    <t>Takashima, K; Nakamura, K</t>
  </si>
  <si>
    <t>Geographical variation in egg diapause in Sympetrum frequens</t>
  </si>
  <si>
    <t>INTERNATIONAL JOURNAL OF ODONATOLOGY</t>
  </si>
  <si>
    <t>The effects of photoperiod and temperature on the termination of egg diapause were examined in Sympetrum frequens. Eggs were obtained from adult females collected from three locations in Japan and incubated under short- or long-day photoperiods at a constant temperature of 25, 20, or 15 degrees C. Egg diapause was eventually terminated in all treatments. Because differences in the average developmental time were small among the temperature treatments, it was concluded that the rate of diapause development is more rapid at lower temperatures, as in other Odonata species. A clear geographic trend was not found in the egg period, which may reflect the life cycle of S. frequens: the timing of reproduction is the same or even earlier in higher than in lower latitudes. Relatively large variations in embryonic period were found among populations and even within a population at 15 degrees C, suggesting that the rate of diapause development is also variable. The results also suggested that a short photoperiod might prevent S. frequens eggs from hatching before the onset of winter.</t>
  </si>
  <si>
    <t>10.1080/13887890.2014.907546</t>
  </si>
  <si>
    <t>Takeda, M</t>
  </si>
  <si>
    <t>Genetic basis of photoperiodic control of summer and winter diapause in geographic ecotypes of the rice stem maggot, Chlorops oryzae</t>
  </si>
  <si>
    <t>Chlorops oryzae Matsumura (Diptera: Chloropidae) is bivoltine in northern Japan but trivoltine in the southern part of the country. Larvae of the bivoltine strain (Akita, 39 degrees N) develop without delay under L14:D10 but enter summer diapause in the mature larval stage under L15:D9. In contrast, larvae of the trivoltine strain (Aichi, 35 degrees N) develop quickly under L15:D9 but enter summer diapause under L14:D10. The genetic basis of their different summer-diapause behavior was analyzed by reciprocal crossing between the two ecotypes and backcrossing to the hybrids. Although a polygenic system seems to be involved, there is a single gene on the X-chromosome exerting a major effect on summer diapause. The northern bivoltine ecotype has a longer critical photoperiod for the induction of winter diapause in the first larval stage and remains in diapause longer than the southern trivoltine ecotype. The differences in the critical photoperiod and the winter diapause duration between the two ecotypes seem to be controlled by a polygenic system but again a sex-linked or closely linked gene (or genes) plays a major role. The two geographic ecotypes differ significantly in summer- and winter-diapause traits, both of which are characterized by sex-linked inheritance. Despite this, no apparent sterility or inviability in hybrids between the ecotypes occurs.</t>
  </si>
  <si>
    <t>10.1046/j.1570-7458.1998.00265.x</t>
  </si>
  <si>
    <t>Effects of photoperiod and temperature on larval development and summer diapause in two geographic ecotypes of the rice stem maggot, Chlorops oryzae Matsumura (Diptera: Chloropidae)</t>
  </si>
  <si>
    <t>Summer diapause in mature third-stadium larvae of Chlorops oryzae MATSUMURA was controlled by a quantitative photoperiodic response. When eggs were kept under LD15:9, pupation in the Akita strain (bivoltine, 39 degrees N) was synchronized under both short and intermediate days with a larval stage of about 14 days. Under LD15 : 9 at 23 degrees C, the complete larval stage was 68 days because the mature larval stage lasted 40 days. In contrast, the larval stage in the Aichi strain (trivoltine, 35 degrees N) was 14 and 16 days under LD12 : 12 and 15 : 9, respectively. Under LD 14.5 : 9.5 at 23 degrees C, the larval stage was 60 days including the mature larval stage of 40 days. The critical photoperiod for the induction of summer diapause in both strains was shortened with increasing temperature. Photoperiods from LD14 : 10 to 15.5 : 8.5 in the egg stage did not influence the quantitative photoperiodic responses of either strain. C. oryzae entered a winter diapause in the first stadium when the egg stage was exposed to LD12 : 12 but the diapause was terminated by intermediate and long days in the larval stage. There was no clear influence of photoperiod on larval development in either strain after the termination of winter diapause.</t>
  </si>
  <si>
    <t>10.1303/aez.32.63</t>
  </si>
  <si>
    <t>Photoperiodic induction, maintenance and termination of winter diapause in two geographic ecotypes of the rice stem maggot, Chlorops oryzae Matsumura (Diptera: Chloropidae)</t>
  </si>
  <si>
    <t>The sensitivity of Chlorops oryzae MATSUMURA to photoperiod in controlling winter diapause was studied by changing photoperiod at various stages. A short day (12 h) in the egg stage induced a winter diapause in the first larval stadium. The latter half of the egg stage was most sensitive to the diapause inducing photoperiod. Short days in the larval stage maintained diapause, but long days terminated it. In the bivoltine strain (39 degrees N), three short-day cycles were required to induce diapause when the egg stage lasted for 9 days. The critical photoperiod during the egg stage for the induction of diapause was about LD14 : 10. The duration of diapause under LD 12 : 12 was 80 to 90 days. The critical photoperiod in the larval stage for the maintenance of diapause was about LD14: 10. Winter diapause in the bivoltine strain sampled in December was maintained under LD12 : 12, but short and long days had similar effects on development when insects were sampled in January. In the trivoltine strain (35 degrees N), 4 short-day cycles were required to induce diapause when the egg stage was 9 days. The critical photoperiod for the induction and maintenance of diapause at 20 degrees C was about LD13: 11. The duration of diapause under LD12 : 12 was 50 to 60 days.</t>
  </si>
  <si>
    <t>10.1303/aez.31.379</t>
  </si>
  <si>
    <t>Takeda, M; Nagata, T</t>
  </si>
  <si>
    <t>Effects of photoperiod and age of rice plant on larval development in two geographic ecotypes of Chlorops oryzae MATSUMURA (Diptera: Chloropidae)</t>
  </si>
  <si>
    <t>When larvae of the Akita strain (bivoltine, 39 degrees N) of Chlorops oryzae MATSUMURA were reared on rice-plant seedlings younger than the 4 leaf stage under LD12: 12 or 14: 10, most pupated 25 days after hatching. Under long day conditions (LD15:9), by contrast; most larvae failed to pupate and remained in the first or second larval stage 25 days after hatching when reared on 7-leaf-stage seedlings. On the other hand, larvae of the Aichi strain (trivoltine, 35 degrees N) reared on rice seedlings of the 5 leaf stage or younger grew fast under both short and long days. Larval development was delayed under an intermediate day (LD 14: 10). This suppression of larval development in the Aichi strain became more marked as the rice plants aged. These results suggest that larval development in the first generation of the bivoltine strain and the second generation of the trivoltine strain is retarded by photoperiodic and host-plant conditions. This retarded development in the early larval stage may be regarded as diapause mediated by food plant and photoperiod.</t>
  </si>
  <si>
    <t>10.1303/aez.32.453</t>
  </si>
  <si>
    <t>TAKEDA, M; NAGATA, T</t>
  </si>
  <si>
    <t>PHOTOPERIODIC RESPONSES DURING LARVAL DEVELOPMENT AND DIAPAUSE OF 2 GEOGRAPHIC ECOTYPES OF THE RICE STEM MAGGOT, CHLOROPS-ORYZAE</t>
  </si>
  <si>
    <t>Chlorops oryzae is bivoltine in northern Japan but trivoltine in the southern part of the country. In the bivoltine strain, both the egg and larval stages were found to be sensitive to photoperiod. When the egg stage was exposed to a long-day photoperiod (16L:8D), larval development showed a short-day type response, and mature third-instar larvae entered a summer diapause under a long-day photoperiod (15L:9D). When eggs experienced short days, the first-instar larvae entered a winter diapause under short-day conditions, and the critical photoperiod in the larval stage ranged from about 14L:10D to about 12L:12D as the photoperiod experienced by the eggs increased from 12L:12D to 14L:10D. However, the development of the larvae after overwintering was not influenced by the photoperiod In the trivoltine strain, larval development was retarded under a 14L:1OD photoperiod but not under either shorter or longer photoperiods, when larvae had spent the egg stage under a 16L: 8D photoperiod. The critical photoperiod of the larval stage for the induction of a winter diapause in the first instar was about 12L:12D, though it varied to some extent with the photoperiod during the egg stage. Thus, Chlorops oryzae was able to adapt itself to the local climatic conditions by the development of variable and complicated photoperiodic responses.</t>
  </si>
  <si>
    <t>10.1111/j.1570-7458.1992.tb01584.x</t>
  </si>
  <si>
    <t>Takeda, M; Skopik, SD</t>
  </si>
  <si>
    <t>Photoperiodic time measurement and related physiological mechanisms in insects and mites</t>
  </si>
  <si>
    <t>ANNUAL REVIEW OF ENTOMOLOGY</t>
  </si>
  <si>
    <t>For over 60 years, many species of insects and mites have been known to respond in an adaptive way to seasonal changes in daylength. Responses to photoperiod allow them to survive periods of unfavorable environmental conditions. Since the early 1950s, light-sensitive and temperature-compensated circadian clocks have also been known to regulate the timing of many events (behavioral, physiological, biochemical) in all eukaryotic organisms, including insects and mites. Over the past 30 years, considerable effort has been directed at elucidation of the nature of the clock mechanism that underlies photoperiodism. Mathematical models using a number of insect systems have been developed that attempt to causally relate the circadian clock to photoperiodic time measurement. Although some experimental evidence supports these circadian-based models, some insects and mites appear to utilize a non-periodic hourglass timer as the photoperiodic clock. Future work in this field would benefit by following the approach that has proven to be very successful in identifying genes and gene products that regulate circadian rhythmicity in Drosophila melanogaster.</t>
  </si>
  <si>
    <t>10.1146/annurev.ento.42.1.323</t>
  </si>
  <si>
    <t>Takeno, K</t>
  </si>
  <si>
    <t>Stress-induced flowering: the third category of flowering response</t>
  </si>
  <si>
    <t>The switch from vegetative growth to reproductive growth, i.e. flowering, is the critical event in a plant's life. Flowering is regulated either autonomously or by environmental factors; photoperiodic flowering, which is regulated by the duration of the day and night periods, and vernalization, which is regulated by low temperature, have been well studied. Additionally, it has become clear that stress also regulates flowering. Diverse stress factors can induce or accelerate flowering, or inhibit or delay it, in a wide range of plant species. This article focuses on the positive regulation of flowering via stress, i.e. the induction or acceleration of flowering in response to stress that is known as stress-induced flowering - a new category of flowering response. This review aims to clarify the concept of stress-induced flowering and to summarize the full range of characteristics of stress-induced flowering from a predominately physiological perspective.</t>
  </si>
  <si>
    <t>10.1093/jxb/erw272</t>
  </si>
  <si>
    <t>Takeshima, R; Hayashi, T; Zhu, JH; Zhao, C; Xu, ML; Yamaguchi, N; Sayama, T; Ishimoto, M; Kong, LP; Shi, XY; Liu, BH; Tian, ZX; Yamada, T; Kong, FJ; Abe, J</t>
  </si>
  <si>
    <t>A soybean quantitative trait locus that promotes flowering under long days is identified as FT5a, a FLOWERING LOCUS T ortholog</t>
  </si>
  <si>
    <t>FLOWERING LOCUS T (FT) is an important floral integrator whose functions are conserved across plant species. In soybean, two orthologs, FT2a and FT5a, play a major role in initiating flowering. Their expression in response to different photoperiods is controlled by allelic combinations at the maturity loci E1 to E4, generating variation in flowering time among cultivars. We determined the molecular basis of a quantitative trait locus (QTL) for flowering time in linkage group J (Chromosome 16). Fine-mapping delimited the QTL to a genomic region of 107 kb that harbors FT5a. We detected 15 DNA polymorphisms between parents with the early-flowering (ef) and late-flowering (lf) alleles in the promoter region, an intron, and the 3' untranslated region of FT5a, although the FT5a coding regions were identical. Transcript abundance of FT5a was higher in near-isogenic lines for ef than in those for lf, suggesting that different transcriptional activities or mRNA stability caused the flowering time difference. Single-nucleotide polymorphism (SNP) calling from re-sequencing data for 439 cultivated and wild soybean accessions indicated that ef is a rare haplotype that is distinct from common haplotypes including lf. The ef allele at FT5a may play an adaptive role at latitudes where early flowering is desirable.</t>
  </si>
  <si>
    <t>10.1093/jxb/erw283</t>
  </si>
  <si>
    <t>Talar, U; Kielbowicz-Matuk, A; Czarnecka, J; Rorat, T</t>
  </si>
  <si>
    <t>Genome-wide survey of B-box proteins in potato (Solanum tuberosum)-Identification, characterization and expression patterns during diurnal cycle, etiolation and de-etiolation</t>
  </si>
  <si>
    <t>Plant B-box domain proteins (BBX) mediate many light-influenced developmental processes including seedling photomorphogenesis, seed germination, shade avoidance and photoperiodic regulation of flowering. Despite the wide range of potential functions, the current knowledge regarding BBX proteins in major crop plants is scarce. In this study, we identify and characterize the StBBX gene family in potato, which is composed of 30 members, with regard to structural properties and expression profiles under diurnal cycle, etiolation and de-etiolations. Based on domain organization and phylogenetic relationships, StBBX genes have been classified into five groups. Using real-time quantitative PCR, we found that expression of most of them oscillates following a 24-h rhythm; however, large differences in expression profiles were observed between the genes regarding amplitude and position of the maximal and minimal expression levels in the day/night cycle. On the basis of the time-of-day/time-of-night, we distinguished three expression groups specifically expressed during the light and two during the dark phase. In addition, we showed that the expression of several StBBX genes is under the control of the circadian clock and that some others are specifically associated with the etiolation and de-etiolation conditions. Thus, we concluded that StBBX proteins are likely key players involved in the complex diurnal and circadian networks regulating plant development as a function of light conditions and day duration.</t>
  </si>
  <si>
    <t>10.1371/journal.pone.0177471</t>
  </si>
  <si>
    <t>TALON, M; TADEO, FR; ZEEVAART, JAD</t>
  </si>
  <si>
    <t>CELLULAR-CHANGES INDUCED BY EXOGENOUS AND ENDOGENOUS GIBBERELLINS IN SHOOT TIPS OF THE LONG-DAY PLANT SILENE-ARMERIA</t>
  </si>
  <si>
    <t>Stem elongation and flowering are two processes induced by long-day (LD) treatment in Silene armeria L. Whereas photoperiodic control of stem growth is mediated by gibberellins (GAs), the flowering response cannot be obtained by GA applications. Microscopic observations on early cellular changes in the shoot meristem following LD induction or GA treatment in short days (SD) were combined with GA analyses of stem sections at various distances below the shoot apex. The earliest effects of both LD and GA induction on the subapical meristem were an increase in the number of cells per cell file and a reduction of cell length in the meristematic tissue approx. 1.0-3.0 mm below the shoot apex. Within 8 d after the beginning of LD induction or after GA application, the cells in the subapical meristem were oriented in long files. In induced tips, cellulose deposition occurred mostly in longitudinal walls, indicating that many transverse cell divisions had taken place which, in turn, increased the length of the stem. In contrast to LD induction, GA treatments did not promote the transition from the vegetative to the floral stage. Endogenous GAs were analyzed by selected ion monitoring (SIM), using labeled internal standards, in extracts from transverse sections of the tip at various distances below the apical meristem. In control plants, the levels of the six 13-hydroxy GAs studied (GA53, GA44, GA19, GA20, GA1, and GA8) decreased as the distance from the apical meristem increased. Except for GA53, GA levels were higher in tips of LD-induced plants, particularly in the meristematic zone approx. 0.5 - 1.5 mm below the apical meristem. In comparison with SD, the highest increase observed was for GA1, the content of which increased 30-fold in the zone 0.5 - 3.5 mm below the shoot apex. These data indicate a spatial correlation between the accumulation of GA1 and its precursors, and the enhanced mitotic activity which occurs in the subapical meristem of elongating Silene apices.</t>
  </si>
  <si>
    <t>TANAKA, K</t>
  </si>
  <si>
    <t>PHOTOPERIODIC CONTROL OF DIAPAUSE AND CLIMATIC ADAPTATION OF THE HOUSE SPIDER, ACHAEARANEA-TEPIDARIORUM (ARANEAE, THERIDIIDAE)</t>
  </si>
  <si>
    <t>1. To elucidate the climatic adaptation of the house spider, Achaearanea tepidariorum, the photoperiodic response regulating diapause and the overwintering stage were compared between the 'temperate' Hirosaki and the 'subtropical' Okinawa strains. 2. Both strains could enter diapause in the nymphal and imaginal stages and photoperiod was a primary factor inducing it. In each strain, the critical photoperiod for diapause induction did not differ between nymphal and imaginal stages. There was, however, about 3h difference in the critical photoperiod between the two strains. It was longer in the temperate strain than in the subtropical strain. 3. The nymphal diapausing stadia also differed geographically; it was highly variable in the temperate strain, but was fixed at the final nymphal instar in the subtropical strain. In spite of the local difference in the diapausing stadia, all nymphal stadia and adults were found during winter in the field at both Hirosaki and Okinawa. 4. These observations suggest that the adaptive significance of diapause in the subtropical strain is to control the timing of reproduction, rather than to enhance the winter survival of the diapausing individual itself.</t>
  </si>
  <si>
    <t>10.2307/2390051</t>
  </si>
  <si>
    <t>Tanaka, K; Murata, K</t>
  </si>
  <si>
    <t>Genetic Basis Underlying Rapid Evolution of an Introduced Insect Ophraella communa (Coleoptera: Chrysomelidae): Heritability of Photoperiodic Response</t>
  </si>
  <si>
    <t>The introduced beetle Ophraella communa LeSage has adapted to local environments in Japan in a short period by adjusting the photoperiodic response for induction of reproductive diapause. Based on these results, we predicted that the O. communa population has significant genetic variation in this trait on which natural selection should act. To examine the type and amount of genetic variation in photoperiodic response in O. communa, we performed artificial selection on this trait in opposite directions, i. e., directions of diapausing and nondiapausing under a photoperiod of 13: 11 (L: D) h, using three Tsukuba (Japan) lines derived from different years (2005, 2006, and 2012). Bidirectional selection shifted the diapause incidence to 100% in six or seven generations (diapausing selection) or 0% in five to eight generations (nondiapausing selection). The offspring produced by hybridization between diapausing and nondiapausing lines exhibited a wide range of diapause incidence under a photoperiod of 13: 11 (L: D) h, depending on the differences in the number of selected generations between the two parental lines. These results show that the photoperiodic response of O. communa is not inherited in a simple Mendelian manner but under polygenic control. Based on the results of artificial selection, we estimated the heritability of photoperiodic response, assuming polygenic inheritance. The heritability estimates were 0.770 to 0.856 in diapausing lines and 0.208 to 0.620 in nondiapausing lines, indicating substantial genetic variation in this trait. Thus, genetic variation in photoperiodic response of O. communa is one factor allowing the beetle to adapt rapidly to newly colonized habitats.</t>
  </si>
  <si>
    <t>10.1093/ee/nvw142</t>
  </si>
  <si>
    <t>Rapid evolution of photoperiodic response in a recently introduced insect Ophraella communa along geographic gradients</t>
  </si>
  <si>
    <t>The introduced beetle Ophraella communa was first found in 1996 in Japan and has rapidly expanded its distribution to include regions that encompass a wide range of latitude and altitude and are dominated by different host-plants. In this study, we investigated geographic variation in its photoperiodic response for the induction of reproductive diapause, with which the beetle adjusts its life cycle to local climate and host-plant phenology. The beetle lines were collected from 18 sites in Japan. The diapause incidence under a photoperiodic condition of 13h light:11h dark (LD13:11) and the critical day length differed among the beetle lines. Analysis with the generalized linear model showed that latitude, altitude and host-plant species (Ambrosia artemisiifoliavs. Ambrosia trifida) had significant effects on diapause incidence under LD13:11. These results suggest that the O.communa populations have rapidly adapted to local environmental conditions after their colonization. However, the photoperiodic response of the O.communa population in Tomakomai, the northernmost part of its distribution range in Japan, deviated significantly from the general trend. We suggest that this deviation is attributed to either: (i) that this beetle has colonized Tomakomai more recently compared to the other sites; or (ii) that the Tomakomai population has adapted to local environments in a different way from other populations.</t>
  </si>
  <si>
    <t>10.1111/ens.12200</t>
  </si>
  <si>
    <t>Tanaka, K; Murata, K; Matsuura, A</t>
  </si>
  <si>
    <t>Rapid evolution of an introduced insect Ophraella communa LeSage in new environments: temporal changes and geographical differences in photoperiodic response</t>
  </si>
  <si>
    <t>The accidentally introduced beetle Ophraella communa was first found in 1996 in Japan and has rapidly expanded its distribution range to include regions with substantially different climates. During this range expansion and subsequent establishment in new habitats, the life history traits of O.communa have changed depending on new habitat environmental conditions. In this study, we investigated the photoperiodic response of O.communa controlling its reproductive diapause, an important trait that adjusts the life cycle to local climate and phenology of host-plants. We examined temporal changes and geographical differences in this trait. In the Tsukuba population of O.communa, the diapause incidence under conditions of 12h light:12h dark (LD 12:12), 13:11 and 14:10 did not consistently increase or decrease during 2005-2012, although it fluctuated yearly. The diapause incidence in this period, however, was lower than that in 1999 reported previously and the critical day-length inducing diapause was shortened by &gt;1h from 1999 to 2005. These results suggest that the photoperiodic response of O.communa shifted during this period. To examine geographical differences in this trait, we compared the Hirosaki, Morioka, Tsukuba and Koshi lines. The diapause incidence at LD13:11 was significantly different between the O.communa lines: 86.5% in the Hirosaki line (collected in 2010) , 81.4% in Morioka (collected in 2010), 45.0% in Tsukuba (collected in 2011) and 7.1% in Koshi (collected in 2009), and was positively correlated with the latitude of the origin. These results suggest that this trait shifted, responding to the environmental conditions in the colonized regions.</t>
  </si>
  <si>
    <t>10.1111/ens.12087</t>
  </si>
  <si>
    <t>Tanaka, S; Zhu, DH</t>
  </si>
  <si>
    <t>Geographic variation in embryonic diapause, cold-hardiness and life cycles in the migratory locust Locusta migratoria (Orthoptera : Acrididae) in China</t>
  </si>
  <si>
    <t>To investigate geographic adaptation of the migratory locust Locusta migratoria in China, locusts were collected from six localities, ranging from 47.4 degrees N to 19.2 degrees N. Using offspring from the various populations, we compared embryonic diapause, reproductive traits, cold-hardiness and adult body size. The incidence of embryonic diapause was influenced by the genetic makeup, parental photoperiod, and incubation temperature of the eggs. The northern strain (47.4 degrees N) produced diapause eggs under all photoperiodic conditions, whereas the other strains produced a higher proportion of diapause eggs when exposed to a short photoperiod. The incubation temperature greatly influenced diapause induction. At a low temperature, all eggs entered diapause, even some of those from a tropical strain (19.2 degrees N) in which no diapause was induced at high temperatures. Photoperiodic changes during the parental generation affected the incidence of embryonic diapause. Diapause intensity decreased with decreasing original latitude. Cold hardiness was compared by exposing eggs in diapause to either -10 or -20 degrees C for various periods; the northern strain was more cold-hardy than the southern strain, although some eggs in the tropical strain were probably not in a state of diapause. Adult body size and head width showed a complicated pattern of variation along the latitudinal gradient, whereas egg pod size (egg pod width and egg number) and hatchling weight tended to decrease with decreasing latitude. These results reveal that L. migratoria has adapted to local environments and that the latitudinal gradient appears to play an important role in shaping L. migratoria life cycle and development.</t>
  </si>
  <si>
    <t>10.1111/j.1479-8298.2008.00284.x</t>
  </si>
  <si>
    <t>Tang, EPY; Vincent, WF</t>
  </si>
  <si>
    <t>Effects of daylength and temperature on the growth and photosynthesis of an Arctic cyanobacterium, Schizothrix calcicola (Oscillatoriaceae)</t>
  </si>
  <si>
    <t>Cyanobacteria are often the dominant phototrophs in high-latitude lakes and streams where they must experience continuously low temperature and extreme variations in daylength. The present study examined the interaction between these two variables for the growth and physiology of an Arctic isolate of the mat-forming species Schizothrix calcicola (Agardh) Gomont. Growth rates (mu), photosynthesis (P), respiration (R), pigment composition and in vivo absorption characteristics were measured under 15 combinations of daylengths (8:16, 12:12, 16:8, 20:4 and 24:0 L/D) and temperatures (5, 15 and 25 degreesC). mu increased with increasing temperature (mu (max) at 5 degreesC = 0.12 d(-1), mu (max) at 25 degreesC = 0.28 d(-1)) and a similar trend was observed in photosynthetic capacity (average P-max(B) at 5 degreesC = 4.42 mg C (mg Chl a)(-1) h(-1), average P-max(B) at 25 degreesC = 5.74 mg C (mg Chl a)(-1) h(-1)), pigment content and absorbance. Daylength had a positive effect on mu and pigment absorption, but not pigment content. The shape of the mu -daylength curve varied with temperature: mu was a linear function of daylength at 5 degreesC, but at 15 and 25 degreesC the relationship resembled a rectangular hyperbola and mu saturated at 16:8 and 12:12 L/D, respectively. The non-linear relationship between mu and daylength at high temperature was related to a reduction in net photosynthesis under extended daylength; at 25 degreesC, net P under 24:0 L/D was 0.82+/-0.37 mg O-2 (mg Chl a)(-1) h(-1), while under 8:16 L/D, it was 6.54+/-0.69 mg O-2 (mg Chl n)(-1) h(-1). The constant increase in growth with increasing daylength at low temperature may reflect an adaptive tolerance to the combination of cold temperature and continuous daylight during the Arctic summer.</t>
  </si>
  <si>
    <t>10.1080/09670260010001735861</t>
  </si>
  <si>
    <t>Tanino, KK; Cherry, KM; Kriger, JN; Hrycan, W; Marufu, G; Thomas, JD; Gray, GR</t>
  </si>
  <si>
    <t>Photosynthetic responses to temperature-mediated dormancy induction in contrasting ecotypes of red-osier dogwood (Cornus sericea L.)</t>
  </si>
  <si>
    <t>Dormancy development in plants is synchronized with the cessation of environmental conditions that favour plant growth. The timing of this response is important in trees for growth and survival. Woody plants, such as dogwood (Cornus sericea L) have evolved different ecotypes that are closely adapted to local climatic conditions, which are differentiated by irradiance, photoperiod and/or temperature. While short photoperiods are well known to play a key role in dormancy induction in northern ecotypes, low temperatures alone can by-pass the photoperiodic requirement. It is well established that the combination of low temperature and even low to moderate light intensities predispose plants to photoinhibition of photosynthesis. However, plants possess numerous photoprotective mechanisms to minimize photoinhibition including increased rates of photosynthesis as well as non-photochemical dissipation of excess excitation energy, a process involving xanthophyll cycle carotenoids. We used two ecotypes of dogwood, the northern ecotype of Northwest Territories (NWT 62 degrees N latitude) and the southern Utah, U.S.A. (42 degrees N latitude) ecotype, which exhibit differential responses to photoperiodic- and temperature-induced dormancy. These ecotypes were exposed to various combinations of photoperiod and low temperature treatments and monitored for photosynthetic and photoprotective processes as the plants entered dormancy. Our results demonstrate differential long- and short-term responses to photoinhibition at low temperatures between the two ecotypes. The northern ecotype was more tolerant to photoinhibition of photosynthesis than the southern ecotype potentially through a zeaxanthin-independent mechanism of photoprotection. Furthermore, anthocyanin accumulation may be involved in the LD-Cold treatment through putative sugar sensing mechanisms to trigger dormancy. (C) 2014 Elsevier B.V. All rights reserved.</t>
  </si>
  <si>
    <t>10.1016/j.envexpbot.2014.02.015</t>
  </si>
  <si>
    <t>Tanino, KK; Wang, RJ</t>
  </si>
  <si>
    <t>Modeling Chilling Requirement and Diurnal Temperature Differences on Flowering and Yield Performance in Strawberry Crown Production</t>
  </si>
  <si>
    <t>In North America, over 800 million strawberry crowns are produced by nurseries each year for the strawberry fruit industry. A modeling approach is a quantifiable method to help nurseries predict optimal crown harvest date and potential fruit yield associated with the annual strawberry crown growing environment. Most available models that quantify growth conditions, e.g., chilling effects, use controlled environment chambers and target prediction of time of strawberry flowering, not fruit yield. This study used commercial field fruit yield data over a 6-year period and five geographically distinct locations to construct models to predict the effects of chilling, diurnal temperature difference, and their interaction with daylength on fruit yield and time to flower. Accumulative chilling unit (ACU) was estimated by using nonweighted (simple, MO) and weighted [Mu (Utah Model), M1, M2] accumulation of effective temperature units. The results showed that flowering time correlated with accumulative chilling hours using either a simple (MO) accumulation model or a weighted accumulation model (Mu, M1, M2). The best correlation of flowering time with ACU was a quadratic function (y = 82.27 - 0.049x + 1.74e(-5)x(2), where y = flowering time, x = ACU) and effective temperatures were from -2 to 15 degrees C. By contrast, fruit yield was only correlated with ACU using specific weighted accumulation models. The correlation was influenced by weighting factors and effective or inhibitive temperatures involved in the model. Therefore, temperatures have differential effects on fruit yield and on flowering time. When pooled across regions and years, fruit yield could be predicted only by the weighted accumulation Model 2 (M2), a quadratic function (y = -72.15 + 0.98x + 0.0022x(2)) of the ACU accumulated from 45 d before crown harvest. Fruit yield response to ACU had an optimal level with yield reduction at other values. By contrast, fruit yield linearly increased with increasing difference in diurnal temperature across years and locations. However, the days to first flower were affected interactively by the diurnal temperature difference and daylength when geographically distinct locations are compared. The greater the difference in diurnal temperature at 2 to 3 months before crown harvest, the higher the subsequent fruit yield and the shorter the flowering time. An accumulative diurnal temperature unit of 180 degree-days resulted in 30% yield enhancement of Saskatchewan-grown crowns over California-sourced crowns. The greater diurnal temperature difference may be the major contributor to the Northern Vigour (R) response of strawberry crowns produced in northern latitudes such as Saskatchewan.</t>
  </si>
  <si>
    <t>Tao, ZX; Wang, HJ; Dai, JH; Alatalo, J; Ge, QS</t>
  </si>
  <si>
    <t>Modeling spatiotemporal variations in leaf coloring date of three tree species across China</t>
  </si>
  <si>
    <t>Autumn phenology can regulate climate-biosphere interactions and net primary production within the ecosystem. However, studies modeling spatiotemporal variations in leaf coloring date (LCD) remain limited, especially for species-specific phenology on a continental scale. Aiming to simulate spatiotemporal variations in LCD in three widespread tree species (Ulmus pwnila, Fraxinus chinensis, and Robinia pseudoacacia) across China, we used phonological observation records acquired from the China Phenology Observation Network (CPON) during 1963-2010 to establish and compare three LCD models (multiple regression (MA), temperature-photo period (TP), spring-influenced autumn (SIA)). Subsequently, we simulated the mean LCD of the three species using the most effective model and examined the effect of geographical factors (i.e., latitude, longitude, and altitude) on LCD through multiple regression analysis. Empirical Orthogonal Function (EOF) analysis was applied to identifying the most extensive and influential spatial modes of LCD variability and how they changed with time. The results showed that: (1) The LCD of F. chinensis was fitted better with the statistical model using monthly temperature as the independent variables (MR model). The LCD of F. chinensis was delayed by a temperature rise in August and September, but advanced by a temperature rise in May and June. The LCD of U. pumila and R. pseudoacacia was fitted better with the TP and SIA models, in which the photoperiod determined the date when the cold temperature started to accumulate. (2) The simulated mean LCD of U. pumila, F. chinensis, and R. pseudoacacia was October 6, October 16 and October 22, respectively. Latitude, longitude, and altitude had a significant influence on mean LCD of the three tree species. With increasing latitude and altitude, the LCD of all three species became earlier. However, the impact of longitude on the mean LCD varied among species. (3) For all the three species, the first EOF mode presented a consistent pattern of LCD variability across space, suggesting that an earlier or later LCD occurred simultaneously in the whole China. Meanwhile, the second EOF mode exhibited contrary signals of LCD variability in the north and south for F. chinensis and R. pseudoacacia. Over the past 50 years, the LCD of all the three species has delayed. The delaying trend revealed by the first EOF mode was 1.25 (p &lt; 0.01), 0.21 (p &lt; 0.01), and 0.53 days/decade (not significant) for U. pumila, F. chinensis and R. pseudoacacia, respectively. These results provide the basis for a better understanding of the phenology process in autumn and how it responds to climate change.</t>
  </si>
  <si>
    <t>10.1016/j.agrformet.2017.10.034</t>
  </si>
  <si>
    <t>Tarakanov, IG</t>
  </si>
  <si>
    <t>Light control of growth and development in vegetable plants with various life strategies</t>
  </si>
  <si>
    <t>Proceedings of the Vth International Symposium on Artificial Lighting in Horticulture</t>
  </si>
  <si>
    <t>Vital (photosynthetic) and signal role of light in the control of growth and development was studied in several species of vegetable plants, representing various life-forms and life strategies (competitor, stress-tolerator, and ruderal). It was found that some of the genotype by light environment interactions can be ascribed to the differences in such traits as the length of juvenile phase, critical daylength, civil twilight sensitivity, light spectral quality response. Both photoperiodic response and shade avoidance response in neighbor-sensing are predicted due to the unique mechanisms of "outstripping reality reflection". The effect of different environmental stimuli (e.g., daylength or red : far-red ratio under the canopy) often results in the same developmental and morphogenetic pattern depending on the plant life (or coenosis) strategy. Changes in source-sink relations observed in marginal light environments (both low irradiation level and unfavorable photoperiod) modify plant developmental pattern and productivity, especially in genotypes with low level of phenotypic plasticity and adaptation potential. Screening of germ plasma of diverse geographical origin in "analyzing" light environments shows that the genotype reaction norm variability must be taken into consideration in plant density optimization, crop timing, and light regime design.</t>
  </si>
  <si>
    <t>10.17660/ActaHortic.2006.711.43</t>
  </si>
  <si>
    <t>TASEI, JN; AUPINEL, P</t>
  </si>
  <si>
    <t>EFFECT OF PHOTOPERIODIC REGIMES ON THE OVIPOSITION OF ARTIFICIALLY OVERWINTERED BOMBUS-TERRESTRIS L QUEENS AND THE PRODUCTION OF SEXUALS</t>
  </si>
  <si>
    <t>JOURNAL OF APICULTURAL RESEARCH</t>
  </si>
  <si>
    <t>Bombus terrestris queens which had been overwintered in artificial conditions were transferred to small wooden boxes in a climate room at 28-degrees-C and 65% RH; the bees were supplied with food and subjected to one of four photoperiodic regimes (L24 : D0; L8 : D16; L16 : D8; L0 : D24. The photoperiodic regimes were applied until the queens had produced 10-15 workers, after which colonies were transferred from the small initiation boxes to larger ones to allow nests to increase in colony size. The proportion of queens in each treatment which founded colonies ranged from 42% to 61%, but no significant difference was detected between photoperiodic regimes. Delays to oviposition were significantly shorter in the L8 : D16 regime compared with constant dark and constant light: 33.4 +/- 4.9 days, 47.3 +/- 4.8 days and 58.9 +/- 6.7 days respectively. In the L16 : D8 regime the delay (42.4 +/- 5.6 days) was not significantly different from that in the L8 : D16 regime. The period from the start of brooding attitude to oviposition was significantly reduced by the L8 : Dl 6 regime (5.4 +/- 0.9 days) compared to constant light, constant dark or L16 : D8 (9.0 +/- 1.0, 10.1 +/- 1.4, and 10.2 +/- 1.4 days respectively). In the L8 : D16 and L16 : D8 regimes the proportion of queens that did not produce progeny queens was significantly higher if oviposition was retarded.</t>
  </si>
  <si>
    <t>10.1080/00218839.1994.11100846</t>
  </si>
  <si>
    <t>TAUBER, CA; TAUBER, MJ</t>
  </si>
  <si>
    <t>PHENOTYPIC PLASTICITY IN CHRYSOPERLA - GENETIC-VARIATION IN THE SENSORY MECHANISM AND IN CORRELATED REPRODUCTIVE TRAITS</t>
  </si>
  <si>
    <t>A genetically variable sensory mechanism provides phenotypic plasticity in the seasonal cycle of the Chrysoperla carnea species-complex of green lacewings. The mechanism functions as a switch during the pupal and early imaginal stages to determine aestival reproduction versus aestival dormancy, and it has two major components: (1) response to photoperiod and (2) response to a stimulus(i) associated with the prey of the larvae. Ultimately, the switch is based on the response to photoperiod - an all-or-nothing trait whose variation (long-day reproduction versus a short-day/long-day requirement for reproduction) is determined by alleles at two unlinked autosomal loci. In eastern North America, variation in this component of the switch differentiates two reproductively isolated ''species'' that are sympatric throughout the region: Chrysoperla carnea, in which both loci are homozygous for the dominant alleles that determine long-day, spring and summer reproduction and thus multivoltinism, and C. downesi, which has a very high incidence of the recessive alleles for the short-day/long-day requirement, and thus univoltine spring In contrast, geographical populations in western North America harbor variable amounts of within- and among-family genetic variation for the photoperiodic responses and also for the switch's second component-adult responsiveness to the prey of the larvae. The geographic pattern of genetic variation in the two components of the switch indicates that it is a highly integrated adaptation to environmental heterogeneity. Expression of among-family variation in the prey component of the switch is highly dependent on photoperiodic conditions and genotype (it requires a constant long daylength and the recessive short-day/long-day genotype). Thus, we infer that responsiveness to prey evolved as a modifier of the photoperiodic trait. The switch has a significant negative effect on a major determinant of fitness; it lengthens the preoviposition period in nondiapausing reproductives. This negative effect may result in temporal variation in the direction of selection, which helps maintain genetic variability in the switch mechanisms of western populations. Also, the photoperiodic and prey components of the switch are positively correlated with fecundity in nondiapausing reproductives; however, the strong influence of environmental factors-presence or absence of prey-leaves open the question whether the correlated effects on fecundity are expressed in nature.</t>
  </si>
  <si>
    <t>10.2307/2410029</t>
  </si>
  <si>
    <t>Taulavuori, K; Taulavuori, E; Saravesi, K; Jylanki, T; Kainulainen, A; Pajala, J; Markkola, A; Suominen, O; Saikkonen, K</t>
  </si>
  <si>
    <t>Competitive success of southern populations of Betula pendula and Sorbus aucuparia under simulated southern climate experiment in the subarctic</t>
  </si>
  <si>
    <t>Global warming has been commonly accepted to facilitate species' range shifts across latitudes. Cross-latitudinal transplantations support this; many tree species can well adapt to new geographical areas. However, these studies fail to capture species' adaptations to new light environment because the experiments were not designed to explicitly separate species' responses to light and temperature. Here we tested reaction norms of tree seedlings in reciprocal transplantations 1,000km apart from each other at two latitudes (60 degrees N and 69 degrees N). In contrast to past studies, we exposed our experimental plants to same temperature in both sites (temperature of 60 degrees N growing site is recorded to adjust temperature of 69 degrees N site in real time via Internet connection) while light environment (photoperiod, light quality) remained ambient. Shoot elongation and autumn coloration were studied in seedlings of two deciduous trees (Betula pendula and Sorbus aucuparia), which were expected to respond differently to day length. Sorbus as a member of Rosaceae family was assumed to be indifferent to photoperiod, while Betula responds strongly to day length. We hypothesized that (1) southern and northern populations of both species perform differently; (2) southern populations perform better in both sites; (3) autumn phenology of southern populations may delay in the northern site; (4) and Sorbus aucuparia is less dependent on light environment. According to the hypotheses, shoot elongation of northern population was inherently low in both species. An evolutionary consequence of this may be a competitive success of southern populations under warming climate. Southern population of B.pendula was delayed in autumn coloration, but not in growth cessation. Sorbus aucuparia was less responsive to light environment. The results suggest that light provides selection pressure in range shifts, but the response is species dependent.</t>
  </si>
  <si>
    <t>10.1002/ece3.3026</t>
  </si>
  <si>
    <t>Taulavuori, KMJ; Taulavuori, EB; Skre, O; Nilsen, J; Igeland, B; Laine, KM</t>
  </si>
  <si>
    <t>Dehardening of mountain birch (Betula pubescens ssp czerepanovii) ecotypes at elevated winter temperatures</t>
  </si>
  <si>
    <t>The aim was to elucidate the effects of elevated winter temperatures on the dehardening process of mountain birch (Betula pubescens ssp. czerepanovii) ecotypes and to evaluate their sus. ceptibility to frost damage under warming climate conditions. Ecotypes from 60 to 71 degreesN latitudes and 20-750 m altitudes were grown in northern Norway (70degrees N) and subjected to simulation of the photoperiod in southern Norway (60degrees N) by artificial illumination from September onwards. In November, the seedlings were transported to the south (60degrees N) to overwinter at ambient or 4degreesC above ambient temperatures. Frost hardiness and lipid peroxidation were determined during January-April. The higher winter temperature accelerated dehardening, and there were significant differences between the ecotypes. Among tree individuals of southern origin, the alpine ecotype exhibited the most rapid rate of dehardening, whereas the oceanic type showed the slowest rate. Lipid peroxidation supported the above findings. Since temperature elevation was unequal for the ecotypes with respect to climatic change, the frost hardiness results were normalized to obtain an equal +4degreesC temperature rise. The risk of frost injury seemed to be lowest in the northernmost ecotypes under a temperature elevation of +4degreesC, obviously due to their adaptation to a wider temperature range.</t>
  </si>
  <si>
    <t>10.1111/j.1469-8137.2004.01042.x</t>
  </si>
  <si>
    <t>Tavolaro, FM; Thomson, LM; Ross, AW; Morgan, PJ; Helfer, G</t>
  </si>
  <si>
    <t>Photoperiodic Effects on Seasonal Physiology, Reproductive Status and Hypothalamic Gene Expression in Young Male F344 Rats</t>
  </si>
  <si>
    <t>Seasonal or photoperiodically sensitive animals respond to altered day length with changes in physiology (growth, food intake and reproductive status) and behaviour to adapt to predictable yearly changes in the climate. Typically, different species of hamsters, voles and sheep are the most studied animal models of photoperiodism. Although laboratory rats are generally considered nonphotoperiodic, one rat strain, the inbred Fischer 344 (F344) rat, has been shown to be sensitive to the length of daylight exposure by changing its physiological phenotype and reproductive status according to the season. The present study aimed to better understand the nature of the photoperiodic response in the F344 rat. We examined the effects of five different photoperiods on the physiological and neuroendocrine responses. Young male F344 rats were held under light schedules ranging from 8h of light/day to 16h of light/day, and then body weight, including fat and lean mass, food intake, testes weights and hypothalamic gene expression were compared. We found that rats held under photoperiods of 12h of light/day showed increased growth and food intake relative to rats held under photoperiods of 10h of light/day. Magnetic resonance imaging analysis confirmed that these changes were mainly the result of a change in lean body mass. The same pattern was evident for reproductive status, with higher paired testes weight in photoperiods of 12h of light/day. Accompanying the changes in physiological status were major changes in hypothalamic thyroid hormone (Dio2 and Dio3), retinoic acid (Crabp1 and Stra6) and Wnt/-Catenin signalling genes (sFrp2 and Mfrp). Our data demonstrate that a photoperiod schedule of 12h of light/day is interpreted as a stimulatory photoperiod by the neuroendocrine system of young male F344 rats.</t>
  </si>
  <si>
    <t>10.1111/jne.12241</t>
  </si>
  <si>
    <t>Taylor, A; Massiah, AJ; Thomas, B</t>
  </si>
  <si>
    <t>Conservation of Arabidopsis thaliana Photoperiodic Flowering Time Genes in Onion (Allium cepa L.)</t>
  </si>
  <si>
    <t>The genetics underlying onion development are poorly understood. Here the characterization of onion homologs of Arabidopsis photoperiodic flowering pathway genes is reported with the end goal of accelerating onion breeding programs by understanding the genetic basis of adaptation to different latitudes. The expression of onion GI, FKF1 and ZTL homologs under short day (SD) and long day (LD) conditions was examined using quantitative reverse transcription-PCR (qRT-PCR). The expression of AcGI and AcFKF1 was examined in onion varieties which exhibit different daylength responses. Phylogenetic trees were constructed to confirm the identity of the homologs. AcGI and AcFKF1 showed diurnal expression patterns similar to their Arabidopsis counterparts, while AcZTL was found to be constitutively expressed. AcGI showed similar expression patterns in varieties which exhibit different daylength responses, whereas AcFKF1 showed differences. It is proposed that these differences could contribute to the different daylength responses in these varieties. Phylogenetic analyses showed that all the genes isolated are very closely related to their proposed homologs. The results presented here show that key genes controlling photoperiodic flowering in Arabidopsis are conserved in onion, and a role for these genes in the photoperiodic control of bulb initiation is predicted. This theory is supported by expression and phylogenetic data.</t>
  </si>
  <si>
    <t>10.1093/pcp/pcq120</t>
  </si>
  <si>
    <t>Taylor, JL; Massiah, A; Kennedy, S; Hong, YG; Jackson, SD</t>
  </si>
  <si>
    <t>FLC expression is down-regulated by cold treatment in Diplotaxis tenuifolia (wild rocket), but flowering time is unaffected</t>
  </si>
  <si>
    <t>Wild rocket (Diplotaxis tenuifolia) has become a very popular salad leaf due to its peppery taste. It is part of the Brassicaceae family and thus has a high level of homology at the DNA level to other Brassica species including Arabidopsis thaliana. The vernalization and photoperiodic requirements of wild rocket have not been reported to date. Photoperiodic experiments described here demonstrate that rocket is a facultative long day plant. To investigate the vernalization requirement, both seed and young plants were given vernalization treatments at 4 degrees C for different lengths of time. A rocket homologue of FLOWERING LOCUS C (DtFLC) was isolated and shown to functionally complement the Arabidopsis FRI(+)flc3 null mutant. Whilst the expression of DtFLC was significantly reduced after just one week of cold treatment, cold treatments of two to eight weeks had no significant effect on bolting time of wild rocket indicating that rocket does not have a vernalization requirement. These findings illustrate that important fundamental differences can exist between model and crop plant species, such as in this case where down-regulation of DtFLC expression does not enable earlier flowering in wild rocket as it does in Arabidopsis and many other Brassica species.</t>
  </si>
  <si>
    <t>10.1016/j.jplph.2017.03.015</t>
  </si>
  <si>
    <t>TAYLOR, JM; CALABY, JH; SMITH, SC</t>
  </si>
  <si>
    <t>REPRODUCTION IN NEW-GUINEAN RATTUS AND COMPARISON WITH AUSTRALIAN RATTUS</t>
  </si>
  <si>
    <t>Reproductive events related to time of breeding and fecundity among species of New Guinean Rattus are examined relative to latitude, altitude, and possible climatological cues. At least half of the 25 subspecies examined can breed in any month, and this capability appears to be unrelated to annual photoperiod fluctuations and ambient temperature at different altitudes. Both rainfall and commensalism may exert strong influence on local breeding regimes. This, the first reproductive analysis of all New Guinean species of this genus, permits comparison with similar events in Australian Rattus, and generalised patterns of breeding in these Australasian species are proposed.</t>
  </si>
  <si>
    <t>10.1071/ZO9900587</t>
  </si>
  <si>
    <t>TEERI, JA; TONSOR, SJ</t>
  </si>
  <si>
    <t>VARIABILITY IN PHOTOPERIOD AND THE INHIBITION OF FLOWERING IN A HIGH-LATITUDE POPULATION OF SAXIFRAGA-RIVULARIS</t>
  </si>
  <si>
    <t>10.1139/b81-052</t>
  </si>
  <si>
    <t>Tehranchian, P; Norsworthy, JK; Bagavathiannan, MV; Riar, DS</t>
  </si>
  <si>
    <t>Acetolactate Synthase-Inhibitor Resistance in Yellow Nutsedge (Cyperus esculentus): II-Physiognomy and Photoperiodic Response</t>
  </si>
  <si>
    <t>Yellow nutsedge one of the most problematic weedy sedges in rice-soybean systems of the Mississippi Delta region. An acetolactate synthase (ALS)-inhibiting, herbicide-resistant (Res) yellow nutsedge biotype was recently documented in eastern Arkansas, which showed intermediary growth habit between yellow nutsedge and purple nutsedge and also exhibited differential photoperiodic sensitivity to flowering. The objectives of this study were to: (a) determine variation in reproductive characteristics of the Res biotype and three susceptible (Sus) yellow nutsedge biotypes, (b) understand the influence of photoperiod on growth and reproduction, (c) understand the potential role of seeds in population establishment, and (d) elucidate the phylogenetic relationships between the Res yellow nutsedge biotype and purple nutsedge. Tuber production per plant and tuber weight of the Res biotype were less than that of the Sus biotypes. Differences in quantitative traits, such as shoot and tuber production existed between the Res and Sus biotypes for photoperiods ranging from 12 to 16 h. Generally, photoperiods greater than 12 h increased shoot development in all yellow nutsedge biotypes, with differential responses among the biotypes. Number of tubers reached the maximum for the Res biotype at a 14-h photoperiod. Over a 90-d period, inflorescence formation was only observed in the Res biotype with maximum flowering and seed production in the 14-h photoperiod. Subsequent tests revealed up to 18% seed germination, suggesting that seed could also play a role (in addition to tubers) in the persistence and spread of the Res yellow nutsedge. Phylogenetic analysis based on ribosomal DNA internal transcribed spacer (ITS) regions and mitochondrial nad4 gene intergenic spacer sequences indicated that the Res biotype was more closely associated with Sus yellow nutsedge biotypes. Nevertheless, 100% similarity for the nad4 gene sequences between the Res yellow nutsedge biotype and a reference purple nutsedge suggests that the Res biotype is likely a result of hybridization between yellow and purple nutsedges, which perhaps explains the intermediary growth characteristics observed in the Res biotype. Nomenclature: Purple nutsedge, Cyperus rotundus L.; yellow nutsedge, Cyperus esculentus L.; rice, Oryza sativa L.; soybean, Glycine max (L.) Merr.</t>
  </si>
  <si>
    <t>10.1614/WS-D-14-00187.1</t>
  </si>
  <si>
    <t>Teixeira, JEC; Weldekidan, T; de Leon, N; Flint-Garcia, S; Holland, JB; Lauter, N; Murray, SC; Xu, W; Hessel, DA; Kleintop, AE; Hawk, JA; Hallauer, A; Wisser, RJ</t>
  </si>
  <si>
    <t>Hallauer's Tuson: a decade of selection for tropical-to-temperate phenological adaptation in maize</t>
  </si>
  <si>
    <t>Crop species exhibit an astounding capacity for environmental adaptation, but genetic bottlenecks resulting from intense selection for adaptation and productivity can lead to a genetically vulnerable crop. Improving the genetic resiliency of temperate maize depends upon the use of tropical germplasm, which harbors a rich source of natural allelic diversity. Here, the adaptation process was studied in a tropical maize population subjected to 10 recurrent generations of directional selection for early flowering in a single temperate environment in Iowa, USA. We evaluated the response to this selection across a geographical range spanning from 43.05 degrees (WI) to 18.00 degrees (PR) latitude. The capacity for an all-tropical maize population to become adapted to a temperate environment was revealed in a marked fashion: on average, families from generation 10 flowered 20 days earlier than families in generation 0, with a nine-day separation between the latest generation 10 family and the earliest generation 0 family. Results suggest that adaptation was primarily due to selection on genetic main effects tailored to temperature-dependent plasticity in flowering time. Genotype-by-environment interactions represented a relatively small component of the phenotypic variation in flowering time, but were sufficient to produce a signature of localized adaptation that radiated latitudinally, in partial association with daylength and temperature, from the original location of selection. Furthermore, the original population exhibited a maladaptive syndrome including excessive ear and plant heights along with later flowering; this was reduced in frequency by selection for flowering time.</t>
  </si>
  <si>
    <t>10.1038/hdy.2014.90</t>
  </si>
  <si>
    <t>TEMTE, JL</t>
  </si>
  <si>
    <t>PHOTOPERIOD CONTROL OF BIRTH TIMING IN THE HARBOR SEAL (PHOCA-VITULINA)</t>
  </si>
  <si>
    <t>The harbour seal (Phoca vitulina) has delayed implantation, precise annual birth timing, and significant latitudinal variation in birth timing. The birth timing patterns of four distinct groups of seals, including colonies of P. v. vitulina and colonies and captive individuals of P. v. richardsi, were examined using population-based photoperiod analysis to assess the role of photoperiod in setting annual birth timing. This analysis simultaneously determined the time, relative to birth, at which photoperiod response was likely to occur and the critical photoperiod. Despite marked differences in birth timing patterns, a high level of agreement was found among groups for the timing of photoperiod response. The two subspecies, however, demonstrated significantly divergent critical photoperiods. Eastern Atlantic harbour seals were exposed to a common critical photoperiod of 11.7 h/day on the 268th pre-partum day. Wild Pacific harbour seals were exposed to 14.3 h/day on the 283rd pre-partum day. These times corresponded to the estimated occurrence of blastocyst implantation. Using the above information, three small captive populations were subjected to artificially prolonged photoperiods during the period of embryonic diapause to test whether subsequent birth timing could be delayed. Technical difficulties invalidated results at two sites. At the third and largest colony, the mean pupping date of six individuals was significantly delayed by 10.7 days. The precision and latitudinal variation of annual birth timing in the harbour seal are due to a response to photoperiod which occurs immediately prior to blastocyst implantation. The critical photoperiod, however, is divergent among subspecies and, thus, has probably evolved allowing seasonal adaptation. Similar environmental signalling has been described for California sea lions and northern fur seals and represents the likely timing mechanism for most pinniped species.</t>
  </si>
  <si>
    <t>10.1111/j.1469-7998.1994.tb05271.x</t>
  </si>
  <si>
    <t>LATITUDINAL VARIATION IN THE BIRTH TIMING OF CAPTIVE CALIFORNIA SEA LIONS AND OTHER CAPTIVE NORTH PACIFIC PINNIPEDS</t>
  </si>
  <si>
    <t>The relationship between latitude and birth timing was assessed for captive-born California sea lions (Zalophus californianus), northern (Steller) sea lions (Eumetopias jubatus), northern fur seals (Callorhinus ursinus), and Pacific harbor seals (Phoca vitulina richardsi) from zoos and aquaria in the United States, Canada, South Korea, and New Zealand. The births of 466 viable California sea lion pups demonstrated highly significant, negative and curvilinear latitudinal variation in birth timing. Over the latitudinal range of captive births, this variation accounted for a change of approximately -0.6 days/-degrees-latitude. Furthermore, the variances of the mean dates of birth for the largest 18 captive populations were significantly dependent upon latitude; shorter birthing periods occurred at higher latitudes. Northern sea lions (n=9) had a similar, but non-significant latitudinal relationship in which birthing dates occurred approximately 30 days later. No significant relationship between latitude and birthing date was found for northern fur seals (n=13). The birth dates of 110 viable Pacific harbor seal pups had highly significant, positive and curvilinear latitudinal variation, similar to that previously described for this subspecies in the wild between 30-degrees and 47-degrees-N. Pupping dates for each species in captivity were comparable to those found for wild populations of North Pacific pinnipeds. The described latitudinal variation and the temporal consistency between captive and wild populations of California sea lions and Pacific harbor seals support the hypothesis that photoperiod response maintains specific birth timing in these species.</t>
  </si>
  <si>
    <t>TEMTE, JL; BIGG, MA; WIIG, O</t>
  </si>
  <si>
    <t>CLINES REVISITED - THE TIMING OF PUPPING IN THE HARBOR SEAL (PHOCA-VITULINA)</t>
  </si>
  <si>
    <t>The regional variation in the pupping season of the harbour seal (Phoca vitulina) was reviewed using the birth periods reported for 65 colony sites distributed over a range from 30.4-degrees to 78.5-degrees North latitude. The birth timing of P. v. vitulina was not related to latitude, but birthing in P. v. concolor along eastern North America exhibited a latitudinal cline. The timing of birth in P. v. richardsi varied in three distinct patterns: (1) a significant unidirectional latitudinal cline extending between Baja California and the west coast of Washington; (2) a cluster comprised of Puget Sound, Washington and Vancouver Island, British Columbia colonies in which birthing occurred an average of 65 days later than on the Washington coast; and (3) a cluster from northern British Columbia and Alaska which did not demonstrate a latitudinal cline. Insufficient data were available for the analysis of P. v. mellonae or P. v. stejnegeri. We found great regional variation in the timing of birth among all colonies, with mean birth dates occurring as early as 15 March and as late as 3 September. Little variation existed north of 50-degrees. To the south of 50-degrees, however, most of the variation could be attributed to correlation with latitude or to affiliation with the Puget Sound, Washington-Vancouver Island, British Columbia geographic area. Clinal variation in pupping could result from: (1) geographic variations in a selective factor with perhaps gene exchange between contiguous populations playing a role in smoothing the variation; or (2) for populations between Mexico and the west coast of Washington, regional variation in a non-selective environmental variable, such as photoperiod.</t>
  </si>
  <si>
    <t>10.1111/j.1469-7998.1991.tb03790.x</t>
  </si>
  <si>
    <t>TEMTE, JL; TEMTE, J</t>
  </si>
  <si>
    <t>PHOTOPERIOD DEFINES THE PHENOLOGY OF BIRTH IN CAPTIVE CALIFORNIA SEA LIONS</t>
  </si>
  <si>
    <t>MARINE MAMMAL SCIENCE</t>
  </si>
  <si>
    <t>A population-based analysis was used to evaluate the role of photoperiod in regulating the precise annual birth timing of captive California sea lions. Latitudinal variation of 463 birth dates was explained by a response to a common photoperiod, 11.48 h/d, occurring 242 d pre-partum and immediately before blastocyst implantation. The lengths of the pupping seasons at the 18 largest captive colonies were significantly correlated to those estimated by the photoperiod model. Hence, the phenology of birth in this species is defined by photoperiod.</t>
  </si>
  <si>
    <t>10.1111/j.1748-7692.1993.tb00457.x</t>
  </si>
  <si>
    <t>Teschke, M; Wendt, S; Kawaguchi, S; Kramer, A; Meyer, B</t>
  </si>
  <si>
    <t>A Circadian Clock in Antarctic Krill: An Endogenous Timing System Governs Metabolic Output Rhythms in the Euphausid Species Euphausia superba</t>
  </si>
  <si>
    <t>Antarctic krill, Euphausia superba, shapes the structure of the Southern Ocean ecosystem. Its central position in the food web, the ongoing environmental changes due to climatic warming, and increasing commercial interest on this species emphasize the urgency of understanding the adaptability of krill to its environment. Krill has evolved rhythmic physiological and behavioral functions which are synchronized with the daily and seasonal cycles of the complex Southern Ocean ecosystem. The mechanisms, however, leading to these rhythms are essentially unknown. Here, we show that krill possesses an endogenous circadian clock that governs metabolic and physiological output rhythms. We found that expression of the canonical clock gene cry2 was highly rhythmic both in a light-dark cycle and in constant darkness. We detected a remarkable short circadian period, which we interpret as a special feature of the krill's circadian clock that helps to entrain the circadian system to the extreme range of photoperiods krill is exposed to throughout the year. Furthermore, we found that important key metabolic enzymes of krill showed bimodal circadian oscillations (similar to 9-12 h period) in transcript abundance and enzymatic activity. Oxygen consumption of krill showed similar to 9-12 h oscillations that correlated with the temporal activity profile of key enzymes of aerobic energy metabolism. Our results demonstrate the first report of an endogenous circadian timing system in Antarctic krill and its likely link to metabolic key processes. Krill's circadian clock may not only be critical for synchronization to the solar day but also for the control of seasonal events. This study provides a powerful basis for the investigation into the mechanisms of temporal synchronization in this marine key species and will also lead to the first comprehensive analyses of the circadian clock of a polar marine organism through the entire photoperiodic cycle.</t>
  </si>
  <si>
    <t>10.1371/journal.pone.0026090</t>
  </si>
  <si>
    <t>Thakare, D; Kumudini, S; Dinkins, RD</t>
  </si>
  <si>
    <t>The alleles at the E1 locus impact the expression pattern of two soybean FT-like genes shown to induce flowering in Arabidopsis</t>
  </si>
  <si>
    <t>A small gene family of phosphatidyl ethanolamine-binding proteins (PEBP) has been shown to function as key regulators in flowering; in Arabidopsis thaliana the FT protein promotes flowering whilst the closely related TFL1 protein represses flowering. Control of flowering time in soybean [Glycine max (L.) Merrill] is important for geographic adaptation and maximizing yield. Soybean breeders have identified a series of loci, the E-genes, that control photoperiod-mediated flowering time, yet how these loci control flowering is poorly understood. The objectives of this study were to evaluate the expression of GmFT-like genes in the E1 near-isogenic line (NIL) background. Of the 20 closely related PEBP proteins in the soybean genome, ten are similar to the Arabidopsis FT protein. Expression analysis of these ten GmFT-like genes confirmed that only two are detectable in the conditions tested. Further analysis of these two genes in the E1 NILs grown under short-day (SD) and long-day (LD) conditions showed a diurnal expression and tissue specificity expression commensurate with soybean flowering time under SD and LD conditions, suggesting that these were good candidates for flowering induction in soybean. Arabidopsis ft mutant lines flowered early when transformed with the two soybean genes, suggesting that the soybean genes can complement the Arabidopsis FT function. Flowering time in E1 NILs is consistent with the differential expression of the two GmFT-like genes under SD and LD conditions, suggesting that the E1 locus, at least in part, impacts time to flowering through the regulation of soybean FT expression.</t>
  </si>
  <si>
    <t>10.1007/s00425-011-1450-8</t>
  </si>
  <si>
    <t>Thiery, JC; Chemineau, P; Hernandez, X; Migaud, M; Malpaux, B</t>
  </si>
  <si>
    <t>Neuroendocrine interactions and seasonality</t>
  </si>
  <si>
    <t>Sheep in temperate latitudes are seasonal breeders. Of the different seasonal cues, photoperiod is the most reliable parameter and is used by animals as an indication of the time of the year to synchronize endogenous annual rhythms of reproduction and physiology. The photoperiodic information is transduced into neuroendocrine changes through variations in melatonin secretion from the pineal gland. Melatonin triggers variations in the secretion of luteinizing hormone-releasing hormone, luteinizing hormone and follicle stimulating hormone (LHRH/LH/FSH) responsible for seasonal changes in reproductive activity. In female sheep, the seasonal changes in the hormonal LH pattern mainly reflect an increase in the negative feedback exerted by estradiol under long days on the frequency of pulsatile LH secretion. The resulting seasonal inhibition of LH secretion involves the activation of monoaminergic and especially dopaminergic systems by estradiol. Other types of physiological regulation subject to seasonal changes such as voluntary food intake (VFI), fat metabolism, body mass and pelage growth also occur in sheep, goats or related wild species. Several neuroendocrine intermediates seem to be shared by these different systems and may participate in their synchronization, providing the advantage that this helps mammalian species to adapt to their environment. (C) 2002 Elsevier Science Inc. All rights reserved.</t>
  </si>
  <si>
    <t>10.1016/S0739-7240(02)00148-0</t>
  </si>
  <si>
    <t>Thiery, JC; Malpaux, B</t>
  </si>
  <si>
    <t>Seasonal regulation of reproductive activity in sheep - Modulation of access of sex steroids to the brain</t>
  </si>
  <si>
    <t>STEROIDS AND THE NERVOUS SYSTEM</t>
  </si>
  <si>
    <t>Sheep in temperate latitudes are seasonal breeders. In female sheep, ovarian activity decreases during the anestrous period due to modification of secretion of luteinizing hormone (LH). The seasonal changes in the hormonal LH pattern mainly reflect an increase in the brain responsiveness to the negative feedback exerted by estradiol during long days (LD) on the frequency of pulsatile LH secretion, under neurohormonal GnRH control. The resulting seasonal inhibition of LH secretion mainly involves the activation of dopaminergic systems by E2, which in turn inhibits the GnRH cells from the preopticohypothalamic structures. The increased responsiveness of the brain during LD could lead to increased expression of central E2 receptors. In addition, our study shows that steroid access to the brain could be modulated by photoperiodism, thus increasing the availability of steroids to the nervous structures during LD.</t>
  </si>
  <si>
    <t>10.1196/annals.1286.017</t>
  </si>
  <si>
    <t>Thomas, TH; Hare, PD; van Staden, J</t>
  </si>
  <si>
    <t>Phytochrome and cytokinin responses</t>
  </si>
  <si>
    <t>PLANT GROWTH REGULATION</t>
  </si>
  <si>
    <t>Cytokinins (CKs) and light can elicit similar morphogenic and biochemical responses in a wide range of plant species. Contradictory reports have been presented that CKs and phytochrome may have independent or identical mechanisms of action in photomorphogenic processes. These reports, relating to seed dormancy and germination, seedling development and growth efficiency, pigment production, and the photoperiodic control of flowering are reviewed. Based on historical data and recent genetic approaches using Arabidopsis mutants, the possible role of CKs in physiological and biochemical pathways affected by light are discussed briefly. Together with the phytochrome system, CKs may contribute towards entrainment of circadian rhythms and thus participate in photoperiodic signalling. Both light and CKs apparently also participate in nutrient assessment pathways. Current models propose that light and CKs might act independently or sequentially through common signal transduction intermediates to control the same downstream responses. We presently have a poor understanding of the mechanism(s) whereby these signals are integrated at the molecular level and the physiological significance of the apparent overlap between the actions of phytochrome and CK cannot yet be fully appreciated.</t>
  </si>
  <si>
    <t>10.1023/A:1005906609158</t>
  </si>
  <si>
    <t>Thurber, CS; Ma, JM; Higgins, RH; Brown, PJ</t>
  </si>
  <si>
    <t>Retrospective genomic analysis of sorghum adaptation to temperate-zone grain production</t>
  </si>
  <si>
    <t>Background: Sorghum is a tropical C4 cereal that recently adapted to temperate latitudes and mechanized grain harvest through selection for dwarfism and photoperiod-insensitivity. Quantitative trait loci for these traits have been introgressed from a dwarf temperate donor into hundreds of diverse sorghum landraces to yield the Sorghum Conversion lines. Here, we report the first comprehensive genomic analysis of the molecular changes underlying this adaptation. Results: We apply genotyping-by-sequencing to 1,160 Sorghum Conversion lines and their exotic progenitors, and map donor introgressions in each Sorghum Conversion line. Many Sorghum Conversion lines carry unexpected haplotypes not found in either presumed parent. Genome-wide mapping of introgression frequencies reveals three genomic regions necessary for temperate adaptation across all Sorghum Conversion lines, containing the Dw1, Dw2, and Dw3 loci on chromosomes 9, 6, and 7 respectively. Association mapping of plant height and flowering time in Sorghum Conversion lines detects significant associations in the Dw1 but not the Dw2 or Dw3 regions. Subpopulation-specific introgression mapping suggests that chromosome 6 contains at least four loci required for temperate adaptation in different sorghum genetic backgrounds. The Dw1 region fractionates into separate quantitative trait loci for plant height and flowering time. Conclusions: Generating Sorghum Conversion lines has been accompanied by substantial unintended gene flow. Sorghum adaptation to temperate-zone grain production involves a small number of genomic regions, each containing multiple linked loci for plant height and flowering time. Further characterization of these loci will accelerate the adaptation of sorghum and related grasses to new production systems for food and fuel.</t>
  </si>
  <si>
    <t>10.1186/gb-2013-14-6-r68</t>
  </si>
  <si>
    <t>TIAN, LN; BROWN, DCW; VOLDENG, H; WEBB, J</t>
  </si>
  <si>
    <t>IN-VITRO RESPONSE AND PEDIGREE ANALYSIS FOR SOMATIC EMBRYOGENESIS OF LONG-DAY PHOTOPERIOD ADAPTED SOYBEAN</t>
  </si>
  <si>
    <t>PLANT CELL TISSUE AND ORGAN CULTURE</t>
  </si>
  <si>
    <t>Northern-adapted soybean cultivars were screened for their ability to form somatic embryos in vitro in response to exposure to 180 muM 2,4-dichlorophenoxyacetic acid in a modified Murashige &amp; Skoog (1962) medium containing B5 (Gamborg et al. 1968) organics and 43.5 mM sucrose. The 20 cultivars formed between 1 and 7 embryos per cotyledon with between 18% and 98% of the cotyledons responding. The response was genotype dependant. Three ancestral lines, '840-7-3', 'A.K. Harrow' and 'Mandarin' were prominent in the genetic background of long-photoperiod adapted lines and showed a high degree of somatic embryogenesis.</t>
  </si>
  <si>
    <t>10.1007/BF00037731</t>
  </si>
  <si>
    <t>Timer, J; Tobin, PC; Saunders, MC</t>
  </si>
  <si>
    <t>Geographic Variation in Diapause Induction: The Grape Berry Moth (Lepidoptera: Tortricidae)</t>
  </si>
  <si>
    <t>Diapause in insects occurs in response to environmental cues, such as changes in photoperiod, and it is a major adaptation by which insects synchronize their activity with biotic resources and environmental constraints. For multivoltine agricultural insect pests, diapause initiation is an important consideration in management decisions, particularly toward the end of the growing season. The grape berry moth, Paralobesia viteana (Clemens), is the main insect pest affecting viticulture, and this insect responds to postsummer solstice photoperiods to initiate diapause. Because the range of grape berry moth extends from southern Canada to the southern United States, different populations are exposed to different photoperiodic regimes. We quantified the diapause response in grape berry moth populations from Arkansas, Michigan, New York, Pennsylvania, Texas, and Virginia, and observed latitudinal variation in diapause initiation. Populations from Michigan, New York, and Pennsylvania responded significantly different than those from Arkansas, Texas, and Virginia. We also observed, as a consequence of our experiments, that the timing of our laboratory studies influenced grape berry moth's response to photoperiod, ceteris paribus. Experiments that were conducted when grape berry moth would be naturally in diapause resulted in a significant higher proportion of diapausing pupae at photoperiods (i.e., &gt;15 h) that generally do not induce diapause, suggesting that attention should be paid to the timing of behavioral and physiological experiments on insects. This relationship between photoperiod and diapause induction in grape berry moth across geographic regions will provide applicable knowledge to improve pest management decisions.</t>
  </si>
  <si>
    <t>10.1603/EN10116</t>
  </si>
  <si>
    <t>n-pops-tooclose</t>
  </si>
  <si>
    <t>Timonin, ME; Place, NJ; Wanderi, E; Wynne-Edwards, KE</t>
  </si>
  <si>
    <t>Phodopus campbelli detect reduced photoperiod during development but, unlike Phodopus sungorus, retain functional reproductive physiology</t>
  </si>
  <si>
    <t>Golden (Mesocricetus auratus) and Siberian (Phodopus sungorus) hamsters are widely used as animal models for seasonal reproduction; but M. auratus shows no developmental delay in short days until after sexual maturity, whereas P. sungorus juveniles delay development in short days. As the photoperiodic response of Phodopus campbelli is not well established, litters of the two Phodopus species were gestated and reared under long days (14 h light:l 0 h darkness) or short days (10 h light:14 h darkness) until 70 days of age. As expected, under short photoperiod P. sungorus showed reduced body, testes, epididymides, uterus, and ovary weight; antral follicles and corpora lutea were absent and vaginae remained closed. Animals moulted to winter pelage, and low concentrations of each of leptin, testosterone, and prolactin were present in male serum. Phodopus campbelli juveniles also responded to the short photoperiod as measured by reduced body, testes, epididymides, and ovary weight. The summer pelage persisted. However, both sexes of P. campbelli developed functional reproduction under 10 h light:14 h darkness. All females had a patent vagina by 10 weeks; ovaries contained antral follicles and corpora lutea, and uteri were not reduced in weight. in males, the concentrations of testosterone, leptin, and prolactin were not reduced by short photoperiod. Developmental patterns in the three species of hamster, therefore, differ and are not predicted by relatedness or latitude of origin. Other ecological traits, such as predictability of summer rainfall, ambient temperature, and differential responses to social cues might be important.</t>
  </si>
  <si>
    <t>10.1530/rep.1.00019</t>
  </si>
  <si>
    <t>Tobin, PC; Nagarkatti, S; Saunders, MC</t>
  </si>
  <si>
    <t>Phenology of grape berry moth (Lepidoptera : Tortricidae) in cultivated grape at selected geographic locations</t>
  </si>
  <si>
    <t>The grape berry moth, Endopiza viteana (Clemens) feeds on wild and cultivated Vitis spp., causing economic damage in the latter. We studied incidence of pheromone trap catch data, and combined this with previous work oil development and diapause to construct a comprehensive model of the temporal dynamics of E. viteana. We explored the behavior of this model fit six eastern United States locations along Lakes Erie and Michigan, the Finger Lakes in New York, and fit Missouri and Virginia. Voltinism of E. viteana is influenced by the accumulated growing degree lay's before the postsummer solstice photoperiod at which eggs develop exclusively into diapausing pupae. Our model generally predicted two full and a partial third generation it Geneva, NY, whereas partial fourth generations existed fit vineyards along Lakes Erie, and Michigan, In more southern latitudes, such as Missouri and Virginia, the absence of a partial fourth generation would be rare. Also, our model suggested the presence of clinal latitudinal variation in diapause induction with southern populations of E, viteana responding to shorter daylengths than northern populations. These predictions, based oil average 10-yr surface temperatures (1991-2000) are supported by past observations and explain the variability in voltinism front year to year that has been reported in the, northeastern it United States and Niagara Peninsula of Canada.</t>
  </si>
  <si>
    <t>10.1603/0046-225X-32.2.340</t>
  </si>
  <si>
    <t>Todini, L; Delgadillo, JA; Debenedetti, A; Chemineau, P</t>
  </si>
  <si>
    <t>Plasma total T3 and T4 concentrations in bucks as affected by photoperiod</t>
  </si>
  <si>
    <t>In order to determine whether total thyroxine (T4) and 3-3'-5-triiodothyronine (T3) plasma concentrations are affected by photoperiodic changes in bucks, these hormones were assayed using RIA in samples collected weekly for a year period in Alpine and Saanen male goats exposed to natural photoperiod (46 degrees N latitude, control group), or to artificial photoperiod alternating every 2 months (4M group) or 1 month (2M) with long days (16L:8D) and short days (8L:16D). In the control group, the thyroid hormones showed marked seasonal variation. Maximal monthly peaks were recorded at the beginning of spring (April) for plasma T4 (35.7 +/- 1.8 ng/ml) and in late winter to early spring (March) for plasma T3 (0.91 +/- 0.11 ng/ml)-with the lowest concentrations being recorded in October (autumn) for plasma T4 (22.8 +/- 1.0 ng/ml) and in September (late summer to early autumn) for plasma T3 (0.42 +/- 0.01 ng/ml). In the 4M group, T4 plasma concentrations varied with daylength (p &lt; 0.05), recording an overall mean concentration significantly (p &lt; 0.01) higher during the short days (37.3 +/- 7.5 ng/ml), than during long days (32.2 +/- 7.3 ng/ml) with a significant effect of sampling time within each photoperiod (p &lt; 0.0001). In both light-treated groups, T3 varied with photoperiod (p &lt; 0.0001) and time (p &lt; 0.0001), increasing during long days and decreasing during short days. T3 plasma concentrations (derived from peripheral monodeiodination) followed the photoperiodic changes, while it was hypothesized that the stimulatory effect of daylength on T4 (thyroid gland secretory activity) was characterized by a longer latency period and could be seen in the 4M group during the following photoperiodic treatment. It is concluded that photoperiod affects thyroid hormone plasma concentrations in male goats, since different lighting regimes resulted in different profiles of both plasma T3 and T4. Bearing in mind the pivotal role of thyroid hormones in stimulating the metabolic activity of the whole body, it is possible that the light-induced increase in circulating hormones could sustain and improve animal production. The suitability of supplementary light treatments needs to be considered. (c) 2005 Elsevier B.V. All rights reserved.</t>
  </si>
  <si>
    <t>10.1016/j.smallrumres.2005.05.034</t>
  </si>
  <si>
    <t>Togashi, K; Togashi, I</t>
  </si>
  <si>
    <t>Body size dependency of ovariole number and timing of reproductive maturation in Semanotus japonicus (Coleoptera: Cerambycidae)</t>
  </si>
  <si>
    <t>JOURNAL OF FOREST RESEARCH</t>
  </si>
  <si>
    <t>Semanotus japonicus larvae feed on the phloem of living trees of Cryptomeria japonica and Chamaecyparis obtusa, and newly emerged adults stay in xylem from August through the following April when they emerge from the trees. A positive correlation is known between the female body mass and lifetime fecundity in this insect. To determine the timing of maturation in reproductive organs and the relationships of female body size to the total number of ovarioles of a female (ovariole number) and egg production per ovariole, we dissected adults taken from dead trees from October through the following April. Dissecting females showed that well-developed eggs began to appear in the calyx in April, that the ovariole number ranged from 34 to 79, and that the ovariole number per female and egg production per ovariole increased as the female body mass increased, indicating that the body size-dependent lifetime fecundity was attributed to greater ovariole number and greater egg production per ovariole for large females. Dissecting males taken from dead trees and reared on C. obtusa bolts showed that a great deal of sperms were found in testes and seminal vesicles in October and that a long-term exposing to 25 degrees C at a photoperiodic regime of 16-h photophase and 8-h scotophase broke down the testes internally in which sperms disappeared. Body-size dependency of ovariole number was discussed in relation to the adult feeding and phylogeny.</t>
  </si>
  <si>
    <t>10.1080/13416979.2016.1246638</t>
  </si>
  <si>
    <t>Toledano-Diaz, A; Santiago-Moreno, J; Gomez-Brunet, A; Lopez-Sebastian, A</t>
  </si>
  <si>
    <t>Prolactin inhibition does not influence horn growth in two wild caprinae species: European mouflon (Ovis orientalis musimon) and Iberian ibex (Capra pyrenaica)</t>
  </si>
  <si>
    <t>EUROPEAN JOURNAL OF WILDLIFE RESEARCH</t>
  </si>
  <si>
    <t>Studies on seasonal horn development and the endocrine mechanism regulating its pattern in wild ruminants are scarce. The aim of this paper was to study the influence of photoperiod and prolactin (PRL) on horn growth in two wild ruminant species: the European mouflon and the Iberian ibex. Eighteen male ibexes and 13 mouflon rams, maintained in captivity, were divided into three groups: a control group, kept under a natural photoperiod (latitude, 40A degrees 25' N); a long-day group, exposed to an artificial photoperiod of 15-h light and 9-h darkness; and a group treated with bromocriptine (BCR; 10 mg twice weekly during spring and summer) to induce hypoprolactinaemia. Horn length growth (HLG) was recorded weekly for 18 months; plasma PRL concentrations were measured twice monthly by radioimmunoassay. In the ibexes of the long-day group, the period of strong horn development during spring-summer was significantly reduced by 2 months compared with the controls. In the mouflons of the long-day group, this same period was significantly increased by 9 months. In the BCR-treated animals, hypoprolactinaemia was observed in both species, but HLG was the same as in the corresponding controls. The present results suggest that the seasonal pattern of horn growth of wild ruminants is primarily modulated by photoperiod in a species-dependent manner. The persistence of resurgence of horn growth during spring in the BCR-induced hypoprolactinaemic animals of both species suggests that annual variations in blood PRL concentration have no effect on seasonal variation in horn growth.</t>
  </si>
  <si>
    <t>10.1007/s10344-012-0628-0</t>
  </si>
  <si>
    <t>Tomaseto, AF; Miranda, MP; Moral, RA; de Lara, IAR; Fereres, A; Lopes, JRS</t>
  </si>
  <si>
    <t>Environmental conditions for Diaphorina citri Kuwayama (Hemiptera: Liviidae) take-off</t>
  </si>
  <si>
    <t>Environmental factors that influence flight activity of Diaphorina citri Kuwayama (Hemiptera: Liviidae) may have implications for Huanglongbing spread and management. In this work, four studies were conducted to evaluate the effect of environmental conditions on D.citri take-off. In the first, insects were transferred to sweet orange seedlings and confined inside an acrylic cage to verify the take-off periodicity and the effect of environmental factors on this process. In the second, take-off temperature threshold was estimated by recording the number of insects that initiated flight from a platform when subjected to gradual temperature increases from 15 to 39 degrees C. In the other studies, we evaluated the effect of different photoperiods and temperature regimes (third study) and of constant temperatures (fourth study) on the propensity for D.citri flight. Insects were confined in clear plastic bottle cages with tubes of 50ml placed on the cab, to collect emerged adults that initiated flights. Results showed that a small portion of the tested population (maximum 10%) tends to take off from plants and this behaviour is more prevalent in the afternoon (14:00-16:00h), coinciding with daytimes of lower humidity and higher thermal amplitude. Adults that were submitted to lower temperatures (18 degrees C) and short light periods (10h) showed less propensity to flight. In contrast, at constant 27 degrees C, the insects were more prone to flight, and this result was confirmed when individuals were submitted to increases in temperature, indicating that 27.14 degrees C is the take-off temperature threshold of D.citri. Results show that temperature plays an important role in the flight activity of D.citri and suggest that control measures of the insect may be more effective in the morning and in temperatures below 27 degrees C, when the probability to take off from a host is lower.</t>
  </si>
  <si>
    <t>10.1111/jen.12418</t>
  </si>
  <si>
    <t>Tonetti, L; Sahu, S; Natale, V</t>
  </si>
  <si>
    <t>Cross-national survey of winter and summer patterns of mood seasonality: a comparison between Italy and India</t>
  </si>
  <si>
    <t>COMPREHENSIVE PSYCHIATRY</t>
  </si>
  <si>
    <t>The aim of this study was to compare winter and summer patterns of mood seasonality in university students living at different latitudes: Bologna, 44 degrees N (Italy), and Kalyani, 22 degrees N (India). To assess the mood seasonality, the Seasonal Pattern Assessment Questionnaire was administered to 1370 university students (808 females, 562 males; 862 Italians, 508 Indians), ranging in age between 18 and 28 years. A significantly higher Global Seasonality Score was observed in females than males as well as in Italians than Indians. The estimated rates of summer seasonal affective disorder (SAD) and summer subsyndromal SAD were higher in Indians, whereas Italians reported higher percentage of winter SAD and winter subsyndromal SAD. The present findings are discussed in relation to the different environmental features between the 2 countries: high summer temperature in India and short winter photoperiod along with its great excursion over the year in Italy. (C) 2012 Elsevier Inc. All rights reserved.</t>
  </si>
  <si>
    <t>10.1016/j.comppsych.2011.11.010</t>
  </si>
  <si>
    <t>Topp, W; Smetana, A</t>
  </si>
  <si>
    <t>Distributional pattern and development of the winter-active beetle Quedius pellax (Staphylinidae)</t>
  </si>
  <si>
    <t>The distributional range of Quedius pellax Smetana stretches along the Pacific Coast of North America from southern California north to southern British Columbia. This area is characterized by its humid climate and the relatively low summer and high winter temperatures. Within its distributional range Q. pellax is confined to dense forest habitats where extreme temperatures are lower than in open sites. Females of Quedius pellax were found to reproduce during autumn and winter months. Under controlled laboratory conditions development of the pre-imaginal stages (eggs, 1-3 larval stages, pupae) occurred in a narrow temperature range of 5-15 degrees C. Under short day conditions (SD 8/16) preimaginal development lasted 355d at 5 degrees C, 125d at 10 degrees C, and 81d at 15 degrees C. Under long day conditions (LD 16/8 at 15 degrees C) the pre-imaginal development was shortened to 68d. The accelerated development was mainly due to the photoperiodic sensitivity of the third larval stage. Theoretical thermal thresholds for development were found to be at 1.8 degrees C under short day and 4.2 degrees C under long day conditions.</t>
  </si>
  <si>
    <t>Tormey, D; Colbourne, JK; Mockaitis, K; Choi, JH; Lopez, J; Burkhart, J; Bradshaw, W; Holzapfel, C</t>
  </si>
  <si>
    <t>Evolutionary divergence of core and post-translational circadian clock genes in the pitcher-plant mosquito, Wyeomyia smithii</t>
  </si>
  <si>
    <t>Background: Internal circadian (circa, about; dies, day) clocks enable organisms to maintain adaptive timing of their daily behavioral activities and physiological functions. Eukaryotic clocks consist of core transcription-translation feedback loops that generate a cycle and post-translational modifiers that maintain that cycle at about 24 h. We use the pitcher-plant mosquito, Wyeomyia smithii (subfamily Culicini, tribe Sabethini), to test whether evolutionary divergence of the circadian clock genes in this species, relative to other insects, has involved primarily genes in the core feedback loops or the post-translational modifiers. Heretofore, there is no reference transcriptome or genome sequence for any mosquito in the tribe Sabethini, which includes over 375 mainly circumtropical species. Methods: We sequenced, assembled and annotated the transcriptome of W. smithii containing nearly 95 % of conserved single-copy orthologs in animal genomes. We used the translated contigs and singletons to determine the average rates of circadian clock-gene divergence in W. smithii relative to three other mosquito genera, to Drosophila, to the butterfly, Danaus, and to the wasp, Nasonia. Results: Over 1.08 million cDNA sequence reads were obtained consisting of 432.5 million nucleotides. Their assembly produced 25,904 contigs and 54,418 singletons of which 62 % and 28 % are annotated as protein-coding genes, respectively, sharing homology with other animal proteomes. Discussion: The W. smithii transcriptome includes all nine circadian transcription-translation feedback-loop genes and all eight post-translational modifier genes we sought to identify (Fig. 1). After aligning translated W. smithii contigs and singletons from this transcriptome with other insects, we determined that there was no significant difference in the average divergence of W. smithii from the six other taxa between the core feedback-loop genes and post-translational modifiers. Conclusions: The characterized transcriptome is sufficiently complete and of sufficient quality to have uncovered all of the insect circadian clock genes we sought to identify (Fig. 1). Relative divergence does not differ between core feedback-loop genes and post-translational modifiers of those genes in a Sabethine species (W. smithii) that has experienced a continual northward dispersal into temperate regions of progressively longer summer day lengths as compared with six other insect taxa. An associated microarray platform derived from this work will enable the investigation of functional genomics of circadian rhythmicity, photoperiodic time measurement, and diapause along a photic and seasonal geographic gradient.</t>
  </si>
  <si>
    <t>10.1186/s12864-015-1937-y</t>
  </si>
  <si>
    <t>Toxopeus, J; Jakobs, R; Ferguson, LV; Gariepy, TD; Sinclair, BJ</t>
  </si>
  <si>
    <t>Reproductive arrest and stress resistance in winter-acclimated Drosophila suzukii</t>
  </si>
  <si>
    <t>Overwintering insects must survive the multiple-stress environment of winter, which includes low temperatures, reduced food and water availability, and cold-active pathogens. Many insects overwinter in diapause, a developmental arrest associated with high stress tolerance. Drosophila suzukii (Diptera: Drosophilidae), spotted wing drosophila, is an invasive agricultural pest worldwide. Its ability to overwinter and therefore establish in temperate regions could have severe implications for fruit crop industries. We demonstrate here that laboratory populations of Canadian D. suzukii larvae reared under short-day, low temperature, conditions develop into dark 'winter morph' adults similar to those reported globally from field captures, and observed by us in southern Ontario, Canada. These winter-acclimated adults have delayed reproductive maturity, enhanced cold tolerance, and can remain active at low temperatures, although they do not have the increased desiccation tolerance or survival of fungal pathogen challenges that might be expected from a more heavily melanised cuticle. Winter-acclimated female D. suzukii have underdeveloped ovaries and altered transcript levels of several genes associated with reproduction and stress. While superficially indicative of reproductive diapause, the delayed reproductive maturity of winter-acclimated D. suzukii appears to be temperature-dependent, not regulated by photoperiod, and is thus unlikely to be 'true' diapause. The traits of this 'winter morph', however, likely facilitate overwintering in southern Canada, and have probably contributed to the global success of this fly as an invasive species. (C) 2016 Elsevier Ltd. All rights reserved.</t>
  </si>
  <si>
    <t>10.1016/j.jinsphys.2016.03.006</t>
  </si>
  <si>
    <t>Trainor, BC; Martin, LB; Greiwe, KM; Kuhlman, JR; Nelson, RJ</t>
  </si>
  <si>
    <t>Social and photoperiod effects on reproduction in tive species of Peromyscus</t>
  </si>
  <si>
    <t>yAt temperate latitudes, mammals and birds use changes in day length to time their reproductive activities to coincide with seasonal fluctuations in the environment. Close to the equator, however, conditions permissive of breeding do not track changes in day length as well, so other cues may be more important than photoperiod. In a variety of vertebrates, social interactions regulate breeding condition. We hypothesized that individuals of different species of Peromyscus mice found closer to the equator would respond more strongly to housing with an opposite sex conspecific than they would to photoperiod. To test this hypothesis, we compared the effects of long and short day lengths versus 8 days of pair housing with a female on reproductive tissue weights and testosterone (T) concentrations in five species of Peromyscus (P. aztecus, P. eremicus, P. maniculatus, P. melanophrys, and P. polionotus). After 13 weeks of short days (8L: 1613), P. maniculatus, P. melanophrys, and P. polionotus significantly reduced relative testes mass compared to long day (16L:8D) housed animals. Social housing, however, had no effect on tissue weights in any species. However, male P. polionotus paired with females for 8 days increased T concentrations compared to single-housed males, whereas paired P. maniculatus reduced T. These data suggest that mechanisms of photoperiodic and social regulation of reproductive function are mediated by different physiological mechanisms among closely-related species and that both phylogeny and environmental factors contribute to patterns of reproductive plasticity. (c) 2006 Elsevier Inc. All rights reserved.</t>
  </si>
  <si>
    <t>10.1016/j.ygcen.2006.03.006</t>
  </si>
  <si>
    <t>Tramontin, AD; Perfito, N; Wingfield, JC; Brenowitz, EA</t>
  </si>
  <si>
    <t>Seasonal growth of song control nuclei precedes seasonal reproductive development in wild adult song sparrows</t>
  </si>
  <si>
    <t>In seasonally breeding adult songbirds, the brain regions that control song undergo dramatic seasonal morphological changes. During late winter and early spring, increasing day length triggers an increase in circulating testosterone that ultimately causes several song nuclei to grow in volume. The timing of this growth relative to the seasonal development of the reproductive system is not known. This question was investigated in two populations of wild song sparrows (Melospiza melodia morphna). Both populations live at the same latitude (46 degreesN), but breed at different altitudes. One population resides on the Pacific coast in Washington, and the other resides in the foothills of the Cascade Mountains. Both populations experienced the same photoperiodic conditions, but the timing of seasonal reproductive development differed between populations. Coastal birds initiated gonadal recrudescence approximately 2 weeks earlier than montane birds. Despite this temporal difference in reproductive development, there were no differences between these groups in the seasonal growth of two song control nuclei, HVc and RA. During late February, both groups had low circulatory levels of testosterone (mean for coastal birds was 1.01 +/- 0.37 ng/ml; mean for montane birds was 1.41 +/- 0.26 ng/ml) and fully recrudesced song nuclei (for example, mean HVc volume in coastal birds was 1.77 +/- 0.08 mm(3); mean HVc volume in montane birds was 1.76 +/- 0.09). Also at this time, both populations were in the earliest stages of seasonal reproductive development as judged by the degree of gonadal recrudescence (mean gonad volume was less than 10% of typical breeding size in both populations). It is concluded that seasonal song system growth is completed before seasonal reproductive development in response to submaximal levels of circulating testosterone. (C) 2001 Academic Press.</t>
  </si>
  <si>
    <t>10.1006/gcen.2000.7597</t>
  </si>
  <si>
    <t>Tran, HD; Kinoshita, I; Ta, TT; Azuma, K</t>
  </si>
  <si>
    <t>Occurrence of Ayu (Plecoglossus altivelis) larvae in northern Vietnam</t>
  </si>
  <si>
    <t>ICHTHYOLOGICAL RESEARCH</t>
  </si>
  <si>
    <t>The early life history of Ayu (Plecoglossus altivelis) was investigated in the Kalong and Tien Yen River systems, northern Vietnam, which is probably the most southern distribution locality for this species, during the period of November 2010 to February 2011. A total of 248 larvae were captured in the Kalong, and none were collected in the Tien Yen. There was little difference in development between the Kalong larvae and those of P. a. altivelis and P. a. ryukyuensis. Temperatures and salinities when the larvae were collected ranged from ca. 12 to 21A degrees C and from ca. 3.5 to 30 psu. The preflexion to flexion larvae (primarily preflexion with yolk, 5.2-12.9 mm BL) occurred in the central current from December to February, with a peak abundance in early January. The flexion to postflexion (primarily postflexion, 14.1-23.8 mm BL) larvae occurred in the bank waters from early January to late February. The larval occurrence in the Kalong was 1-2 months later than for P. a. altivelis in Japan and P. a. ryukyuensis in the Ryukyu Islands, probably because of the delay until a reasonable photoperiod for the start of spawning in the lower latitudinal region. The larvae were never collected from the sea, where the temperatures were lower than in the river and estuary in January and February, unlike in Japan.</t>
  </si>
  <si>
    <t>10.1007/s10228-011-0268-5</t>
  </si>
  <si>
    <t>Treble, AJ; Jones, ML; Steeves, TB</t>
  </si>
  <si>
    <t>Development and Evaluation of a New Predictive Model for Metamorphosis of Great Lakes Larval Sea Lamprey (Petromyzon marinus) Populations</t>
  </si>
  <si>
    <t>JOURNAL OF GREAT LAKES RESEARCH</t>
  </si>
  <si>
    <t>Accurate forecasts of the number of larval sea lamprey (Petromyzon marinus) within a stream that will enter into metamorphosis are critical to currently used methods for allocating lampricide treatments among streams in the Great Lakes basin. To improve our ability to predict metamorphosis we used a mark-recapture technique, involving the marking of individual larval lamprey with sequentially coded wire tags, to combine information regarding individual and stream level parameters collected in year t, with direct observations of metamorphic outcome of lamprey recaptured in year t+1. We used these data to fit predictive models of metamorphosis. The best model demonstrated excellent predictive capabilities and highlighted the importance of weight, age, larval density, stream temperature and geographic location in determining when individual lamprey are likely to tran. form. While this model was informative, it required data whose measures are not practical to obtain routinely during the larval sea lamprey assessment program. A second model, limited to data inputs that can be easily obtained, was developed and included length of larvae the fall prior to metamorphosis, stream latitude and longitude, drainage area, average larval density in type-2 habitat, and stream lamprey production category (a measure of the regularity with which treatments are required). This model accurately predicted metamorphosis 20% more often than current models of metamorphosis; however, we recommend further validation on an independent set of streams before adoption by the Great Lakes Fishery Commission for ranking streams.</t>
  </si>
  <si>
    <t>10.3394/0380-1330(2008)34[404:DAEOAN]2.0.CO;2</t>
  </si>
  <si>
    <t>Tremblay, N; Werner, T; Huenerlage, K; Buchholz, F; Abele, D; Meyer, B; Brey, T</t>
  </si>
  <si>
    <t>Euphausiid respiration model revamped: Latitudinal and seasonal shaping effects on krill respiration rates</t>
  </si>
  <si>
    <t>Euphausiids constitute a major biomass component in shelf ecosystems and play a fundamental role in the rapid vertical transport of carbon from the ocean surface to the deeper layers during their daily vertical migration (DVM). DVM depth and migration patterns depend on oceanographic conditions with respect to temperature, light and oxygen availability at depth, factors that are highly dependent on season in most marine regions. Here we introduce a global krill respiration ANN (artificial neural network) model including the effect of latitude (LAT), the day of the year (DoY), and the number of daylight hours (DLh), in addition to the basal variables that determine ectothermal oxygen consumption (temperature, body mass and depth). The newly implemented parameters link space and time in terms of season and photoperiod to krill respiration. The ANN model showed a better fit (r(2) = 0.780) when DLh and LAT were included, indicating a decrease in respiration with increasing LAT and decreasing DLh. We therefore propose DLh as a potential variable to consider when building physiological models for both hemispheres. For single Euphausiid species investigated in a large range of DLh and DoY, we also tested the standard respiration rate for seasonality with Multiple Linear Regression (MLR) and General Additive model (GAM). GAM successfully integrated DLh (r(2) = 0.563) and DoY (r(2) = 0.572) effects on respiration rates of the Antarctic krill, Euphausia superba, yielding the minimum metabolic activity in mid-June and the maximum at the end of December. We could not detect DLh or DoY effects in the North Pacific krill Euphausia pacifica, and our findings for the North Atlantic krill Meganyctiphanes norvegica remained inconclusive because of insufficient seasonal data coverage. We strongly encourage comparative respiration measurements of worldwide Euphausiid key species at different seasons to improve accuracy in ecosystem modeling. (C) 2014 Elsevier B.V. All rights reserved.</t>
  </si>
  <si>
    <t>10.1016/j.ecolmodel.2014.07.031</t>
  </si>
  <si>
    <t>Trethowan, RM; Morgunov, A; He, ZH; De Pauw, R; Crossa, J; Warburton, M; Baytasov, A; Zhang, CL; Mergoum, M; Alvarado, G</t>
  </si>
  <si>
    <t>The global adaptation of bread wheat at high latitudes</t>
  </si>
  <si>
    <t>Spring sown bread wheat is grown at high latitudes in Europe, Asia and North America. However, it is not clear what the associations are among environments, particularly in Asia and North America, and whether or not cultivars developed in one region may adapt in another. A yield trial comprised of cultivars developed in northern Kazakhstan, western Siberia, the Canadian Prairies, northern USA, northeastern China and broadly adapted genotypes bred by CIMMYT in Mexico was planted in all the above mentioned environments in 2002-2004. In general, cultivars performed best within the regions they were developed. However, cultivars developed in northern Kazakhstan/western Siberia were the most broadly adapted at high latitudes; they were not significantly different for grain yield from the locally developed cultivars in both China and Canada. Stronger photoperiod response, greater plant height and larger seed weight appeared to be key adaptive features of these materials. At lower latitudes, the Kazakh/Siberian cultivars were significantly lower yielding than all other materials. When low latitude Mexican sites were removed from the analysis, the Chinese locations tended to associate, whereas most Canadian and Kazak/Siberian locations were negatively associated with those from China. SSR analysis of the cultivars from each region split the materials into two general groups, one based on North American cultivars and one comprised of Kazakh/Siberian and Chinese cultivars. Lines developed in Mexico were spread across these two groupings. Evidence suggests that considerable scope exists to improve bread wheat adaptation at high latitudes globally through intercrossing materials originating from Asia and North America.</t>
  </si>
  <si>
    <t>10.1007/s10681-006-9217-1</t>
  </si>
  <si>
    <t>Trillmich, F</t>
  </si>
  <si>
    <t>Effects of low temperature and photoperiod on reproduction in the female wild guinea pig (Cavia aperea)</t>
  </si>
  <si>
    <t>Small mammals in the tropics and subtropics usually rely opportunistically on favorable environmental conditions for breeding rather than base their breeding decision on prediction from photoperiodic cues as most high-latitude species do. Species producing precocial young may be more likely to reproduce aseasonally than species with altricial young. For female wild guinea pigs (Cavia aperea) from Argentina (35 degrees S) that produce extremely precocial young, these hypotheses would predict moderate responsiveness of female reproduction to photoperiod. These predictions were tested in a series of laboratory experiments. Guinea pigs reproduced aseasonally when kept under natural photoperiod and temperatures at Bielefeld (52 degrees 01'N, 8 degrees 32'E). When given short days (9L:15D) and long days (14L:10D) under indoor temperature conditions (20-23 degrees C), no effect of photoperiod on female reproduction was noted. A shift from long day length (14L:10D) to short day length (9L:15D) did not stop reproduction. Increasing energy expenditure for thermoregulation at low temperature (5 degrees C) under long-day (14L:10D) conditions also did not inhibit reproduction. Wild guinea pigs thus reproduce throughout the year without respect to photoperiod as long as food and temperature conditions allow reproduction.</t>
  </si>
  <si>
    <t>10.1644/1545-1542(2000)081&lt;0586:EOLTAP&gt;2.0.CO;2</t>
  </si>
  <si>
    <t>Trillmich, F; Mueller, B; Kaiser, S; Krause, J</t>
  </si>
  <si>
    <t>Puberty in female cavies (Cavia aperea) is affected by photoperiod and social conditions</t>
  </si>
  <si>
    <t>In many environments, photoperiod is a reliable predictor of ecological conditions. Such predictability generally declines towards low latitudes as the yearly cycle becomes less marked. It has been claimed that photoperiodic effects are small in cavies and guinea pigs that reproduce throughout the year. We here investigated photoperiodic influences on the onset of puberty in female cavies (Cavia aperea) and show that photoperiod exerts a major influence. Female pups kept in groups of two matured at about 47 days when born into lengthening (from 10:14 to 12.5:11.5 L:D) and 79 days when born into shortening day length (from 145:9.5 to 12:12 L:D) and kept under identical short day conditions after weaning on day 20 of life (12.25:11.75 L:D). As shown previously, social conditions, especially the presence of an adult male, proved important modifiers of the onset of maturity in females. Differential stress cannot be responsible for the social effects on puberty as social conditions did not affect cortisol levels in young females. We conclude that photoperiod plays an important role in gearing the onset of cavy reproduction to the seasons and that specific male stimuli rather than unspecific effects of stressors accelerate female maturation. (C) 2008 Elsevier Inc. All rights reserved.</t>
  </si>
  <si>
    <t>10.1016/j.physbeh.2008.11.014</t>
  </si>
  <si>
    <t>Trinchera, A; Pandozy, G; Rinaldi, S; Crino, P; Temperini, O; Rea, E</t>
  </si>
  <si>
    <t>Graft union formation in artichoke grafting onto wild and cultivated cardoon: An anatomical study</t>
  </si>
  <si>
    <t>In order to develop a non-chemical method such as grafting effective against well-known artichoke soil borne diseases, an anatomical study of union formation in artichoke grafted onto selected wild and cultivated cardoon rootstocks, both resistant to Verticillium wilt, was performed. The cardoon accessions Belgio (cultivated cardoon) and Sardo (wild cardoon) were selected as rootstocks for grafting combinations with the artichoke cv. Romolo. Grafting experiments were carried out in the autumn and spring. The anatomical investigation of grafting union formation was conducted by scanning electron microscopy (SEM) on the grafting portions at the 3rd, 6th, 10th, 12th day after grafting. For the autumn experiment only, SEM analysis was also performed at 30 d after grafting. A high affinity between artichoke scion and cardoon rootstocks was observed, with some genotype differences in healing time between the two bionts. SEM images of scion/rootstock longitudinal sections revealed the appearance of many interconnecting structures between the two grafting components just 3 d after grafting, followed by a vascular rearrangement and a callus development during graft union formation. De novo formation of many plasmodesmata between scion and rootstock confirmed their high compatibility, particularly in the globe artichoke/wild cardoon combination. Moreover, the duration of the early-stage grafting process could be influenced not only by the scion/rootstock compatibility, but also by the seasonal conditions, being favored by lower temperatures and a reduced light/dark photoperiod. (C) 2013 Elsevier GmbH. All rights reserved.</t>
  </si>
  <si>
    <t>10.1016/j.blph.2013.06.018</t>
  </si>
  <si>
    <t>Trujillo-Quiroga, MJ; Gallegos-Sanchez, J; Porras-Almeraya, A; Valencia-Mendez, J</t>
  </si>
  <si>
    <t>Artificial long days induce anoestrus in pelibuey ewes with continuous reproductive activity</t>
  </si>
  <si>
    <t>AGROCIENCIA</t>
  </si>
  <si>
    <t>Sheep from the tropical latitudes such as Pelibuey, can ovulate continuously, but it is unknown whether this activity continues at higher latitudes. Continuous Pelibuey sheep (group 1, n=15) and seasonal (group 2, n=15) were exposed to an inhibitory photoperiod (16 h L/8 h D), similar to high latitudes (56 degrees) for 90 days (December 21 2002 to March 21 2003), using a controlled light chamber. Ovarian activity was evaluated with plasmatic progesterone concentration in samples taken twice a week, beginning one week before application of the photoperiod up to two months after concluding the treatment. The number of days of ovulatory activity (t test) and the percentage of females with ovulatory activity (chi(2)) of the two groups were compared. The ewes of the continuous group maintained their activity for 75.5+11.8 d and the seasonal group for 73.3+13.6 d (p&gt;0.05). Anoestrus occurred in 60% of the females in the continuous group and 66.6% in the seasonal group (p &gt; 0.05). It is concluded that Pelibuey ewes selected as continuous are not sensitive to changes in photoperiod at 19 degrees N latitude. However, exposing them to a longer photoperiod activates the neuroendocrine mechanism that controls seasonal anoestrus.</t>
  </si>
  <si>
    <t>Tryjanowski, P; Panek, M; Sparks, T</t>
  </si>
  <si>
    <t>Phenological response of plants to temperature varies at the same latitude: case study of dog violet and horse chestnut in England and Poland</t>
  </si>
  <si>
    <t>We analysed phenological observations of first flowering of early dog violet Viola reichenbachiana and horse chestnut Aesculus hippocastanum at similar latitudes (and hence photoperiod) in the UK and Poland during the 26 years 1970-1995. Temperatures in Poland were significantly colder than in the UK for February and March and significantly warmer in May. Mean first flowering dates of both species were not significantly different between the 2 countries. However, records in the UK were significantly more variable. Both species in both locations showed significant temperature responsiveness although plants in the UK were more responsive than those in Poland. We conclude that locally adapted species may differ in their projected change under future climate warming.</t>
  </si>
  <si>
    <t>10.3354/cr032089</t>
  </si>
  <si>
    <t>TSUCHIYA, T; ISHIGURI, Y</t>
  </si>
  <si>
    <t>PHOTOPERIODIC FLOWERING RESPONSES IN HYBRID PROGENIES BETWEEN LATITUDINAL ECOTYPES OF CHENOPODIUM-RUBRUM L</t>
  </si>
  <si>
    <t>BOTANICAL GAZETTE</t>
  </si>
  <si>
    <t>10.1086/337367</t>
  </si>
  <si>
    <t>ROLE OF THE QUALITY OF LIGHT IN THE PHOTOPERIODIC FLOWERING RESPONSE IN 4 LATITUDINAL ECOTYPES OF CHENOPODIUM-RUBRUM L</t>
  </si>
  <si>
    <t>Tsuji, H; Tamaki, S; Komiya, R; Shimamoto, K</t>
  </si>
  <si>
    <t>Florigen and the Photoperiodic Control of Flowering in Rice</t>
  </si>
  <si>
    <t>Flowering time is a key trait for geographical and seasonal adaptation of plants and is an important consideration for rice breeders. Recently identified genetic factors provide new insights into this complex trait. The list of genes involved in flowering and their functions tells us that the molecular basis of day-length measurement includes both of the evolution of unique factors and the regulatory adaptation of conserved factors in rice. This information helped identify rice florigen, a mobile flowering signal. Our current view of flowering time regulation incorporates the presence of complex layers of gene networks integrated with the synthesis of florigen protein and its subsequent transport and perception.</t>
  </si>
  <si>
    <t>10.1007/s12284-008-9005-8</t>
  </si>
  <si>
    <t>TURNER, DP; BAGLIO, JV; WONES, AG; PROSS, D; VONG, R; MCVEETY, BD; PHILLIPS, DL</t>
  </si>
  <si>
    <t>CLIMATE CHANGE AND ISOPRENE EMISSIONS FROM VEGETATION</t>
  </si>
  <si>
    <t>CHEMOSPHERE</t>
  </si>
  <si>
    <t>A global model was developed for estimating spatial and temporal patterns in the emission of isoprene from vegetation under the current climate. Results were then used to evaluate potential emissions under doubled-CO2 climate scenarios. Current emissions were estimated on the basis of vegetation type, foliar biomass (derived from the satellite-generated Global Vegetation index), and global databases for air temperature and photoperiod. The model had a monthly time step and the spatial resolution was 0.5 degrees latitude and longitude. Emissions under patterns of precipitation and temperature projected for a doubling of atmospheric CO2 were estimated based on predicted changes in the areal extent of different vegetation types, each having a specific rate of annual isoprene emissions. The global total for current emissions was 285 Tg. The calculated isoprene emissions under a doubled-CO2 climate were about 25% higher than current emissions due mainly to the expansion of tropical humid forests which had the highest annual emission rates. An increase in isoprene emissions would be likely to increase atmospheric concentrations of ozone and methane, which are important greenhouse gases, and thus act as a positive feedback to global warming. Detailed treatment of this question, however, will require incorporation of these emission surfaces into global atmospheric chemistry models.</t>
  </si>
  <si>
    <t>10.1016/0045-6535(91)90115-T</t>
  </si>
  <si>
    <t>Turner, DW; Fortescue, JA; Ocimati, W; Blomme, G</t>
  </si>
  <si>
    <t>Plantain cultivars (Musa spp. AAB) grown at different altitudes demonstrate cool temperature and photoperiod responses relevant to genetic improvement</t>
  </si>
  <si>
    <t>Knowledge of plant development in plantains is needed to manage seasonal variation in production and better match critical development phases with appropriate seasons. Plantains have juvenile, mid vegetative and floral phases leading up to flowering (bunch emergence). We examined whether the juvenile phase showed a cool temperature response, whether the mid-vegetative phase was sensitive to photoperiod and how these phases were related to growth of lateral shoots (suckers) up to flowering. We examined published data of an experiment of five plantain cultivars grown at four altitudes, and therefore temperatures (1000 m, 24 degrees C to 2200 m,16 degrees C) within 1 degrees latitude of the equator in the Democratic Republic of Congo. Four of the five cultivars showed a cool temperature response in the juvenile phase. Plants grown in cool temperatures (16 degrees C) ended the juvenile phase after producing 7 leaves. In warmer climates (24 degrees C) 15 leaves were produced before the juvenile phase ended. All five cultivars demonstrated a high capacity to respond to photoperiod in the mid-vegetative phase. There were detectable differences in capacity of the cultivars to respond to photoperiod, P-s. 'Vuhindi' had the least capacity (P-s = 90) and 'Musilongo' and 'Vuhembe' the greatest (P-s = 145). Across altitudes, suckers began to appear above ground at just after the end of the juvenile phase and there was a strong positive linear correlation (r(2) = 0.97) between the calculated phyllochron (10-27 days) and the proportion of lateral buds that grew into suckers. With a phyllochron of 10 days about 10% of the lateral buds present on the plant produced lateral shoots up to flowering. At 27 days, from 40% to 80% of the lateral buds produced suckers depending on the cultivar. The responses of the juvenile phase to low temperature and the mid-vegetative phase to photoperiod in Musa spp. opens the opportunity to alter plant development and produce cultivars better suited to the climates where they are currently grown and to extend this range. Crown Copyright (C) 2016 Published by Elsevier B.V. All rights reserved.</t>
  </si>
  <si>
    <t>10.1016/j.fcr.2016.02.006</t>
  </si>
  <si>
    <t>Turpin, JE; Robertson, MJ; Haire, C; Bellotti, WD; Moore, AD; Rose, I</t>
  </si>
  <si>
    <t>Simulating fababean development, growth, and yield in Australia</t>
  </si>
  <si>
    <t>The capability to simulate fababean (Vicia faba L.) production across the range of environments in which it is grown in Australia provides a tool for assessing agronomic and management options for the crop. This paper describes the building and testing of a model of fababean (cv. Fiord) development and growth, designed for use in the cropping systems simulator, APSIM. Parameters describing leaf area expansion, radiation interception, biomass accumulation and partitioning, root growth, water use, and nitrogen accumulation were sourced from the literature or developed from experiments conducted by the authors. In addition, parameters defining phenological development in response to temperature and photoperiod were derived from a comprehensive dataset of times to flowering and maturity. Routines for pre-flowering phenology predicted time to flowering ranging from 43 to 94 days with a root mean squared deviation (RMSD) of 4.3 days. Post-flowering development could not be satisfactorily predicted using thermal time alone; analysis of the collated data suggested that the lengths of some post-flowering phases were related to photoperiod. With incorporation of a photoperiod effect on post-flowering development, time from sowing to maturity was simulated with an R(2) of 92% and an RMSD of 6.7 days. The model was tested over a diverse range of latitudinal and climatic conditions within Australia, using data from experiments in which sowing date, crop density, and water supply varied. Observed grain yield (n=42) varied from 500 to 5600 kg/ha. In general, observed biomass and yield patterns within a growing season were reproduced well. Simulated grain yield explained 87% of the variance in observed yields (RMSD=466 kg/ha). Apart from demonstrating the capability of the model over a wide range of growing conditions, the tests highlighted a number of areas for future improvement, including accounting for lodging, variation in harvest index under wet conditions, and accurate simulation of the response of leaf area expansion to mild levels of water deficit.</t>
  </si>
  <si>
    <t>10.1071/AR02064</t>
  </si>
  <si>
    <t>Tyukmaeva, VI; Salminen, TS; Kankare, M; Knott, KE; Hoikkala, A</t>
  </si>
  <si>
    <t>Adaptation to a seasonally varying environment: a strong latitudinal cline in reproductive diapause combined with high gene flow in Drosophila montana</t>
  </si>
  <si>
    <t>Adaptation to seasonal changes in the northern hemisphere includes an ability to predict the forthcoming cold season from gradual changes in environmental cues early enough to prepare for the harsh winter conditions. The magnitude and speed of changes in these cues vary between the latitudes, which induces strong selection pressures for local adaptation. We studied adaptation to seasonal changes in Drosophila montana, a northern maltfly, by defining the photoperiodic conditions leading to adult reproductive diapause along a latitudinal cline in Finland and by measuring genetic differentiation and the amount of gene flow between the sampling sites with microsatellites. Our data revealed a clear correlation between the latitude and the critical day length (CDL), in which half of the females of different cline populations enter photoperiodic reproductive diapause. There was no sign of limited gene flow between the cline populations, even though these populations showed isolation by distance. Our results show that local adaptation may occur even in the presence of high gene flow, when selection for locally adaptive life-history traits is strong. A wide range of variation in the CDLs of the fly strains within and between the cline populations may be partly due to gene flow and partly due to the opposing selection pressures for fly reproduction and overwinter survival. This variation in the timing of diapause will enhance populations' survival over the years that differ in the severity of the winter and in the length of the warm period and may also help them respond to long-term changes in environmental conditions.</t>
  </si>
  <si>
    <t>10.1002/ece3.14</t>
  </si>
  <si>
    <t>Tyukmaeva, VI; Veltsos, P; Slate, J; Gregson, E; Kauranen, H; Kankare, M; Ritchie, MG; Butlin, RK; Hoikkala, A</t>
  </si>
  <si>
    <t>Localization of quantitative trait loci for diapause and other photoperiodically regulated life history traits important in adaptation to seasonally varying environments</t>
  </si>
  <si>
    <t>Seasonally changing environments at high latitudes present great challenges for the reproduction and survival of insects, and photoperiodic cues play an important role in helping them to synchronize their life cycle with prevalent and forthcoming conditions. We have mapped quantitative trait loci (QTL) responsible for the photoperiodic regulation of four life history traits, female reproductive diapause, cold tolerance, egg-to-eclosion development time and juvenile body weight in Drosophila montana strains from different latitudes in Canada and Finland. The F2 progeny of the cross was reared under a single photoperiod (LD cycle 16:8), which the flies from the Canadian population interpret as early summer and the flies from the Finnish population as late summer. The analysis revealed a unique QTL for diapause induction on the X chromosome and several QTL for this and the other measured traits on the 4th chromosome. Flies' cold tolerance, egg-to-eclosion development time and juvenile body weight had several QTL also on the 2nd, 3rd and 5th chromosome, some of the peaks overlapping with each other. These results suggest that while the downstream output of females' photoperiodic diapause response is partly under a different genetic control from that of the other traits in the given day length, all traits also share some QTL, possibly involving genes with pleiotropic effects and/or multiple tightly linked genes. Nonoverlapping QTL detected for some of the traits also suggest that the traits are potentially capable of independent evolution, even though this may be restricted by epistatic interactions and/or correlations and trade-offs between the traits.</t>
  </si>
  <si>
    <t>10.1111/mec.13202</t>
  </si>
  <si>
    <t>Uchidoi, T; Takeda, M</t>
  </si>
  <si>
    <t>A unidirectional change in daylength: A token for photoperiodic regulation of prepupal diapause in Athalia japonica (Tenthredinidae)</t>
  </si>
  <si>
    <t>Athalia japonica (Hymenoptera: Tenthredinidae) showed an intermediate type of photoperiodic response curve for diapause induction, when stationary photoperiods were employed. Photoperiods ranging between LD 13:11 and 14:10 stimulated continuous development. Even under these photoperiods, however, more than one third of the individuals entered diapause at 20 degrees C and 25 degrees C. Also, when field gown larvae which were expected to enter diapause were brought into the laboratory in October, many emerged instead of entering diapause. Therefore, the possibility that A. japonica uses changing photoperiod as a cue for a developmental program was examined. Insects exposed to LD 15:9, which usually induces 100% diapause, for the first 4 days, were transferred to LD 12:12, which also usually induces 100% diapause. They were kept under LD 12:12 till cocoon formation, at which time they were transferred to LD 16:8. This transfer resulted in the lowest rate of diapause ever observed in the laboratory. The transfer, however, had to be made early during the larval stage to avert diapause, and the effect gradually decreased with later transfer. Transfer in the reverse direction was not effective at all.</t>
  </si>
  <si>
    <t>10.1303/aez.32.471</t>
  </si>
  <si>
    <t>Uga, Y; Nonoue, Y; Liang, ZW; Lin, HX; Yamamoto, S; Yamanouchi, U; Yano, M</t>
  </si>
  <si>
    <t>Accumulation of additive effects generates a strong photoperiod sensitivity in the extremely late-heading rice cultivar 'Nona Bokra'</t>
  </si>
  <si>
    <t>Many rice cultivars that originated from lower-latitude regions exhibit a strong photoperiod sensitivity (PS) and show extremely late heading under long-day conditions. Under natural day-length conditions during the cropping season in Japan, the indica rice cultivar 'Nona Bokra' from India showed extremely late heading (202 days to heading) compared to the japonica cultivar 'Koshihikari' (105 days), from Japan. To elucidate the genetic factors associated with such extremely late heading, we performed quantitative trait locus (QTL) analyses of heading date using an F-2 population and seven advanced backcross progeny (one BC1F2 and six BC2F2) derived from a cross between 'Nona Bokra' and 'Koshihikari'. The analyses revealed 12 QTLs on seven chromosomes. The 'Nona Bokra' alleles of all QTLs contributed to an increase in heading date. Digenic interactions were rarely observed between QTLs. Based on the genetic parameters of the QTLs, such as additive effects and percentage of phenotypic variance explained, these 12 QTLs are likely generate a large proportion of the phenotypic variation observed in the heading dates between 'Nona Bokra' and 'Koshihikari'. Comparison of chromosomal locations between heading date QTLs detected in this study and QTLs previously identified in 'Nipponbare' 'Kasalath' populations revealed that eight of the heading date QTLs were recognized nearby the Hd1, Hd2, Hd3a, Hd4, Hd5, Hd6, Hd9, and Hd13. These results suggest that the strong PS in 'Nona Bokra' was generated mainly by the accumulation of additive effects of particular alleles at previously identified QTLs.</t>
  </si>
  <si>
    <t>10.1007/s00122-007-0534-0</t>
  </si>
  <si>
    <t>Ugolini, A; Frittelli, F</t>
  </si>
  <si>
    <t>Photoperiod length and the chronometric mechanism of the sun compass in Mediterranean sandhoppers</t>
  </si>
  <si>
    <t>The chronometric mechanism of compensation for the apparent movement of the sun was investigated in adult individuals of Talitrus saltator (Amphipoda: Talitridae) from Mediterranean latitudes. The individuals were subjected to alteration of the duration of illumination, while its phase remained the same as in nature. A close relation between photoperiod length and the chronometric mechanism of the sun compass was observed, which could explain the seasonal adaptation of the sun compass. We propose an alternative to the classic hypothesis of daily differential compensation for the apparent movement of the sun.</t>
  </si>
  <si>
    <t>10.1017/S0025315400044398</t>
  </si>
  <si>
    <t>UJIYE, T</t>
  </si>
  <si>
    <t>STUDIES ON THE DIAPAUSE OF THE APPLE LEAF MINER, PHYLLONORYCTER-RINGONIELLA (MATSUMURA) (LEPIDOPTERA, GRACILLARIIDAE) .3. THE GEOGRAPHICAL VARIATION IN THE PHOTOPERIODIC RESPONSES ON THE INDUCTION OF DIAPAUSE</t>
  </si>
  <si>
    <t>UNAN, L</t>
  </si>
  <si>
    <t>PHOTOPERIODIC REACTION OF WHEAT-VARIETIES FROM DIFFERENT GEOGRAPHICAL LATITUDES .1. EFFECT OF LIGHT ON MORPHOLOGICAL YIELD COMPONENTS OF HARD WHEAT (TRITICUM-DURUM DESF)</t>
  </si>
  <si>
    <t>BODENKULTUR</t>
  </si>
  <si>
    <t>Upadhyaya, HD; Reddy, KN; Ahmed, MI; Dronavalli, N; Gowda, CLL</t>
  </si>
  <si>
    <t>Latitudinal variation and distribution of photoperiod and temperature sensitivity for flowering in the world collection of pearl millet germplasm at ICRISAT genebank</t>
  </si>
  <si>
    <t>PLANT GENETIC RESOURCES-CHARACTERIZATION AND UTILIZATION</t>
  </si>
  <si>
    <t>The ICRISAT genebank, Patancheru, India holds 22,211 pearl millet germplasm accessions from 50 countries, including 19,063 landraces. Among these, 15,904 landraces that were geo-referenced are either thermo-sensitive (52.5%), or photoperiod-sensitive (45.6%), or insensitive to both temperature and photoperiod (2%). Latitude ranges of 10-15 degrees N with 39.6% and 15-20 degrees S with 13.1% of total accessions are the important regions for pearl millet germplasm. A study on climate data of the germplasm collection sites revealed that most accessions from latitudes ranging from 10 to 20 degrees on both sides of the equator were highly sensitive to longer photoperiod (&gt;12.5 h) and/or lower temperature (&lt;12 degrees C). Accessions that originated in locations at higher latitudes (&gt;20-35 degrees) on both the hemispheres exhibited low sensitivity to both photoperiod and low temperature, as they were exposed to such climates during their evolution. The accessions that are insensitive to both photoperiod and temperature were few but they originated from locations spread across all latitudes, although the highest numbers were from mid-latitudes (15-20 degrees) in both hemispheres. As germplasm accessions are sensitive to climatic variables such as temperature and photoperiod, recording of location-specific geo-reference data while collecting the germplasm, which can help to elucidate the sensitivity of accessions to temperature and photoperiod, is emphasized. Critical evaluation of photoperiod-sensitive accessions that are late flowering for forage production and the photoperiod-insensitive early-maturing accessions for grain production, multiple cropping and development of parental lines with synchronized flowering for the development of hybrids is suggested.</t>
  </si>
  <si>
    <t>10.1017/S1479262111000979</t>
  </si>
  <si>
    <t>Upadhyaya, HD; Reddy, KN; Singh, S; Gowda, CLL; Ahmed, MI; Ramachandran, S</t>
  </si>
  <si>
    <t>Latitudinal patterns of diversity in the world collection of pearl millet landraces at the ICRISAT genebank</t>
  </si>
  <si>
    <t>The genebank at ICRISAT, Patancheru, India conserves a total of 19,063 pearl millet landraces from latitudes ranging from 33.00 degrees in the Southern Hemisphere (SH) to 34.37 degrees in the Northern Hemisphere (NH). In the present study, the NH was found to be the major region for growing pearl millet landraces (80.5%). More landraces were found at lower latitudes (&lt; 20 degrees) in both hemispheres than at higher latitudes. The latitude range of 10 degrees-15 degrees in the NH and 15 degrees-20 degrees in the SH were found to be important source regions for the prevalence of pearl millet, with 39.6% and 13.1% in the world collection of landraces, respectively. Landraces from lower-latitude regions on either side of the equator varied widely for all traits. Landraces from the 5 degrees-10 degrees N latitude region flowered late and grew tall in the rainy and post-rainy seasons and produced more tillers. Landraces from the 10 degrees-15 degrees N latitude region produced few tillers and had long and thick panicles with larger seeds. Long-bristled bird-resistant landraces were considerable at latitudes of 10 degrees-15 degrees S and 20 degrees-25 degrees S. The minimum temperature at the collection sites was found to be one of the important factors for determining the patterns of the prevalence of pearl millet across the latitudes. Late-maturing, tall and high-tillering landraces from lower-latitude regions were better sources for fodder production. Early-maturing landraces producing long and thick panicles with large seeds from mid-latitude regions (15 degrees-20 degrees) in both hemispheres were useful for developing high-yielding cultivars. Using the latitudinal patterns of diversity in pearl millet landraces, missions may be launched to explore high-diversity, under-collected and threatened areas for the collection of materials of interest at latitudes of 15 degrees-20 degrees.</t>
  </si>
  <si>
    <t>10.1017/S1479262113000348</t>
  </si>
  <si>
    <t>Urbanski, J; Mogi, M; O'Donnell, D; DeCotiis, M; Toma, T; Armbruster, P</t>
  </si>
  <si>
    <t>Rapid Adaptive Evolution of Photoperiodic Response during Invasion and Range Expansion across a Climatic Gradient</t>
  </si>
  <si>
    <t>Understanding the mechanisms of adaptation to spatio-temporal environmental variation is a fundamental goal of evolutionary biology. This issue also has important implications for anticipating biological responses to contemporary climate warming and determining the processes by which invasive species are able to spread rapidly across broad geographic ranges. Here, we compare data from a historical study of latitudinal variation in photoperiodic response among Japanese and U. S. populations of the invasive Asian tiger mosquito Aedes albopictus with contemporary data obtained using comparable methods. Our results demonstrated rapid adaptive evolution of the photoperiodic response during invasion and range expansion across similar to 15 degrees of latitude in the United States. In contrast to the photoperiodic response, size-based morphological traits implicated in climatic adaptation in a wide range of other insects did not show evidence of adaptive variation in Ae. albopictus across either the U. S. (invasive) or Japanese (native) range. These results show that photoperiodism has been an important adaptation to climatic variation across the U. S. range of Ae. albopictus and, in conjunction with previous studies, strongly implicate the photoperiodic control of seasonal development as a critical evolutionary response to ongoing contemporary climate change. These results also emphasize that photoperiodism warrants increased attention in studies of the evolution of invasive species.</t>
  </si>
  <si>
    <t>10.1086/664709</t>
  </si>
  <si>
    <t>Urbanski, JM; Benoit, JB; Michaud, MR; Denlinger, DL; Armbruster, P</t>
  </si>
  <si>
    <t>The molecular physiology of increased egg desiccation resistance during diapause in the invasive mosquito, Aedes albopictus</t>
  </si>
  <si>
    <t>Photoperiodic diapause is a crucial adaptation to seasonal environmental variation in a wide range of arthropods, but relatively little is known regarding the molecular basis of this important trait. In temperate populations of the mosquito Aedes albopictus, exposure to short-day (SD) lengths causes the female to produce diapause eggs. Tropical populations do not undergo a photoperiodic diapause. We identified a fatty acyl coA elongase transcript that is more abundant under SD versus long-day (LD) photoperiods in mature oocyte tissue of replicate temperate, but not tropical, A. albopictus populations. Fatty acyl CoA elongases are involved in the synthesis of long chain fatty acids (hydrocarbon precursors). Diapause eggs from a temperate population had one-third more surface hydrocarbons and one-half the water loss rates of non-diapause eggs. Eggs from a tropical population reared under SD and LD photoperiods did not differ in surface hydrocarbon abundance or water loss rates. In both a temperate and tropical population, composition of hydrocarbon chain lengths did not differ between eggs from SD versus LD conditions. These results implicate the expression of fatty acyl coA elongase and changes in quantity, but not composition, of egg surface hydrocarbons as important components of increased desiccation resistance during diapause in A. albopictus.</t>
  </si>
  <si>
    <t>10.1098/rspb.2010.0362</t>
  </si>
  <si>
    <t>Urian, KW; Duffield, DA; Read, AJ; Wells, RS; Shell, ED</t>
  </si>
  <si>
    <t>Seasonality of reproduction in bottlenose dolphins, Tursiops truncatus</t>
  </si>
  <si>
    <t>We examined the seasonality of reproduction in captive and wild bottlenose dolphins, Tursiops truncatus. Stranding records of neonatal dolphins and observed births from a long-term field study were used to estimate peak periods of birth for wild populations, and information from captive-breeding colonies was used to assess the effects of latitude and origin of breeding females on timing of birth for dolphins in captivity. Bottlenose dolphins showed diffuse peaks and considerable flexibility in their seasonality of reproduction. There was no relationship between latitude and seasonality of reproduction or synchrony of births. However, there was a correlation between origin of population and seasonality of reproduction in both wild and captive dolphins. We suggest that adaptations to local environmental conditions have the strongest influence on seasonality of reproduction in these populations of bottlenose dolphins.</t>
  </si>
  <si>
    <t>10.2307/1382814</t>
  </si>
  <si>
    <t>URIBE, JC; VIAL, MV; GONZALEZ, O; MEDINA, A; BALLADARES, R; VONDERHUNDT, J; CATALAN, V</t>
  </si>
  <si>
    <t>SMOLTING OF HATCHERY-REARED STEELHEAD TRANSFERRED AS EYED EGGS FROM THE NORTHERN TO THE SOUTHERN-HEMISPHERE</t>
  </si>
  <si>
    <t>PROGRESSIVE FISH-CULTURIST</t>
  </si>
  <si>
    <t>The effects of a Northern-to-Southern Hemisphere shift on the growth and smolting of steelhead (Oncorhynchus mykiss) were monitored by reference to physiological criteria. Eyed eggs were imported from the Alsea River Trout Hatchery, Oregon, USA (latitude 44-degrees-N), to the Lake Rupanco Experimental Hatchery in Chile (latitude 41-degrees-S). This transfer of eggs resulted in a notable variation in the age and size at which fish smolted. A minimum smolting size of about 10 cm was observed in the first southern spring of life, when fish were 7-8 months old. Fish that did not reach this size smolted in the second spring of life at age 20 months. Based on our current understanding of the effects of environmental variations on smolt physiology, we offer guidelines for increasing the efficiency of smolt production for this anadromous salmonid in the Southern Hemisphere.</t>
  </si>
  <si>
    <t>10.1577/1548-8640(1995)057&lt;0078:SOHRST&gt;2.3.CO;2</t>
  </si>
  <si>
    <t>Vadas, RL; Beal, B; Dowling, T; Fegley, JC</t>
  </si>
  <si>
    <t>Experimental field tests of natural algal diets on gonad index and quality in the green sea urchin, Strongylocentrotus droebachiensis: a case for rapid summer production in post-spawned animals</t>
  </si>
  <si>
    <t>We tested whether the roe (gonads) of ''post-spawned'', green sea urchins, Strongylocentrotus droebachiensis, from barren grounds could be enhanced in the field during summer. Experiments were initiated using a low roe-yielding (barren ground) population, which also served as a field control. Specifically, we determined the ability of naturally occurring macroalgae to increase roe yield and enhance roe color relative to field controls. Sixty experimental cages with algae and five test animals per cage (mean test diameter = 50.0 mm) were suspended along the seaward end of a commercial lobster impoundment on Beals Island, Maine, on 18 June 1996. Urchins were fed ad libitum all (mixed diet) or one of four species of macroalgae (Palmaria palmata, Alaria esculenta, Laminaria saccharina and Ulva lactuca). Four replicate cages of each algal treatment and 20 individuals from the control population were sampled (without replacement) every 3 weeks until 20 August. This design permitted the use of orthogonal contrasts in both one- and two-factor ANOVAs. These analyses revealed significant enhancement, relative to controls, of both color and roe yield (gonad index doubled or tripled within 3 months). Algal-fed animals attained a mean gonad index greater than 10%, the minimum commercial standard in Maine, while field populations ranged from 4% to 6%. These analyses revealed differential roe enhancement among palatable seaweeds. The red alga, P. palmata, induced the quickest and highest response. singly, among the four algae tested. Roe production on P. palmata was generally higher, but similar to that of the mixed dirt. The two kelp species. A. esculenta and L. saccharina, consistently produced the lowest yields. Roe yields were correlated with protein levels in the algae. Our study also provides some insight into seasonal allocation of energy and nutrients into gonadal tissue. These data show that off-season allocation to gonadal tissue is biologically feasible in the absence of photoperiodic manipulation and that summer enhancement could be used to meet the off-season (August) market demand Tol roe in Asia. (C) 2000 Elsevier Science B.V. All rights reserved.</t>
  </si>
  <si>
    <t>10.1016/S0044-8486(99)00254-9</t>
  </si>
  <si>
    <t>Vainola, A; Junttila, O</t>
  </si>
  <si>
    <t>Growth of Rhododendron cultivars as affected by temperature and light</t>
  </si>
  <si>
    <t>The purpose of this study was to investigate the adaptation of four Rhodonendron cultivars to contrasting light and temperature conditions. Two evergreen rhododendron cultivars and two deciduous azaleas were grown for 112 d under short day (14 h) and long day (20 h) photoperiods combined with temperatures of 15 and 24 degrees C. Additionally, these cultivars were compared for daylength extension at 24 degrees C/long day under two irradiation treatments (incandescent lamps and fluorescent tubular lamps). The number of flushes of growth increased with increasing photoperiod and temperature in both evergreen cultivars and in R. canadense; azalea #89132 made only one Bush in all treatments. In the evergreen cultivars the number of leaves per shoot in the Brst flush did not differ significantly between treatments, indicating that this character was predetermined by conditions during bud development. The number of leaves in later flushes increased with increasing photoperiod and temperature. The elongation growth of most Bushes was also enhanced by longer photoperiod and higher temperature. High irradiation during photoperiodic extension further enhanced the growth. Azalea #89132 made more Bower buds under high than low irradiation. The two evergreen cultivars differed in their growth habit. 'Pohjola's Daughter' tended to continue growth in long days or at very high temperatures, and is thus predicted to thrive best in a maritime or semi-maritime cool climate. 'Helsinki University' responded to short daylength by ceasing growth regardless of temperature, and could be expected to perform successfully also in continental climates at latitudes around 45 degrees N. R, canadense seemed to do best in a cool climate, but azalea #89132 should in time acclimatize in all kinds of climates within the limits of this study.</t>
  </si>
  <si>
    <t>Valdespino, C</t>
  </si>
  <si>
    <t>Physiological constraints and latitudinal breeding season in the Canidae</t>
  </si>
  <si>
    <t>Physiological strategies that maximize reproductive success may be phylogenetically constrained or might have a plastic response to different environmental conditions. Among mammals, Canidae lend themselves to the study of these two influences on reproductive physiology because all the species studied to date have been characterized as monestrous (i. e., a single ovulatory event per breeding season), suggesting a phylogenetic effect. Greater flexibility could be associated with environments that are less seasonal, such as the tropics; however, little is known for many of the species from this region. To compensate for this lack of data, two regressions were done on the length of the reproductive season relative to the latitudinal distribution of a species: one with raw data and another with phylogenetically independent contrasts. There was a significant negative relationship, independent of phylogeny, with canids that have longer breeding seasons occurring at lower latitudes. In contrast, the pervasiveness of monestrus within Canidae appears to be phylogenetically constrained by their pairing/packing life and is most likely associated with monogamy. The persistence of the monestrous condition is supported by a captive study where a tropical canid, the fennec fox, Vulpes zerda, never exhibited polyestrous cycles despite a constant photoperiod (12L : 12D).</t>
  </si>
  <si>
    <t>10.1086/521802</t>
  </si>
  <si>
    <t>Valencia-Flores, M; Castano, VA; Campos, RM; Rosenthal, L; Resendiz, M; Vergara, P; Aguilar-Roblero, R; Ramos, GG; Bliwise, DL</t>
  </si>
  <si>
    <t>The siesta culture concept is not supported by the sleep habits of urban Mexican students</t>
  </si>
  <si>
    <t>Evidence in support for the concept of the so-called 'siesta culture' is not well developed and has, to date, relied largely on qualitative anthropological data. Presumably such cultures are characterized by a strong tendency for daytime naps and daytime sleepiness, phenomena which may partially represent the effects of geographic, climatic or light conditions and/or cultural influences. In this study we surveyed the nocturnal sleep habits and daytime sleep tendencies of 577 Mexican college students residing in Mexico City (19 degrees N latitude). Results indicated a number of parallels between the reported sleep habits of these students and those reported from other cultures at latitudes far to the north (North America, Europe), such as longer sleep at the weekends, an association between snoring and daytime sleepiness and a lack of relationship between nocturnal sleep duration and the reported tendency to nap. There was some suggestion that these Mexican students may actually nap less when compared to other college student populations. Taken together, these results call into question what is meant by the concept of a 'siesta culture', at least in this urban, educated, upper social economic scale (SES) population, and suggest that future studies in equatorial regions be undertaken to further appreciate the role of climate, photoperiod and/or culture in the tendency for humans to nap during the day.</t>
  </si>
  <si>
    <t>10.1046/j.1365-2869.1998.00087.x</t>
  </si>
  <si>
    <t>Vales, MI; Srivastava, RK; Sultana, R; Singh, S; Singh, I; Singh, G; Patil, SB; Saxena, KB</t>
  </si>
  <si>
    <t>Breeding for Earliness in Pigeonpea: Development of New Determinate and Nondeterminate Lines</t>
  </si>
  <si>
    <t>Considering the increasing demand for pigeonpea [Cajanus cajan (L.) Millsp.], especially in India, breeders have realized the need to develop high-yielding, super-early maturing (&lt;90 d) lines that could be planted in a wider range of latitudes and/or altitudes to enhance the crop adaptation and to diversify the legume-based cropping systems. The International Crops Research Institute for the Semi-Arid Tropics (ICRISAT) initiated a breeding program in 2006 to develop "super-early" (flowering in &lt;50 d) determinate (DT) and nondeterminate (NDT) pigeonpea lines. Eleven parental lines with days to 50% flowering ranging from 49 d (MN 5) to 103 d (ICP 6974) were crossed using a full diallel mating design. A pedigree-based approach was followed to select for early flowering. The selection gain was larger initially (reduction of 7 d) but there was less reduction (2 d) from F-3 to F-4. Determinate and NDT lines that flowered in 45 to 56 d at ICRISAT-Patancheru reached advanced (F-5 and F-6) generations. The newly developed lines flowered and matured at a higher latitudes (tested at 30 degrees N vs. 17 degrees N) and altitudes (tested at 1250, 545, and 247 m asl). These lines could be used in new cropping systems (i.e., pigeonpea-wheat [Triticum aestivum L.]) that would allow expanding pigeonpea production to nontraditional planting areas (i.e., wider latitudes and higher altitudes) and could even offer wider planting time flexibility to farmers.</t>
  </si>
  <si>
    <t>10.2135/cropsci2012.04.0251</t>
  </si>
  <si>
    <t>Valimaki, P; Kivela, SM; Raitanen, J; Pakanen, VM; Vatka, E; Maenpaa, MI; Keret, N; Tammaru, T</t>
  </si>
  <si>
    <t>Larval melanism in a geometrid moth: promoted neither by a thermal nor seasonal adaptation but desiccating environments</t>
  </si>
  <si>
    <t>Spatiotemporal variation in the degree of melanism is often considered in the context of thermal adaptation, melanism being advantageous under suboptimal thermal conditions. Yet, other mutually nonexclusive explanations exist. Analysis of geographical patterns combined with laboratory experiments on the mechanisms of morph induction helps to unveil the adaptive value of particular cases of polyphenism. In the context of the thermal melanism hypothesis and seasonal adaptations, we explored an array of environmental factors that may affect the expression and performance of nonmelanic vs. melanic larval morphs in different latitudinal populations of the facultatively bivoltine moth Chiasmia clathrata (Lepidoptera: Geometridae). Geographical variation in larval coloration was independent of average temperatures experienced by the populations in the wild. The melanic morph was, however, more abundant in dry than in mesic habitats. In the laboratory, the melanic morph was induced especially under a high level of incident radiation but also at relatively high temperatures, but independently of photoperiod. Melanic larvae had higher growth rates and shorter development times than the nonmelanic ones when both temperature and the level of incident radiation were high. Our results that melanism is induced and advantageous in warm desiccating conditions contradict the thermal melanism hypothesis for this species. Neither has melanism evolved to compensate time constraints due to forthcoming autumn. Instead, larvae solve seasonal variation in the time available for growth by an elevated growth rate and a shortened larval period in the face of autumnal photoperiods. The phenotypic response to the level of incident radiation and a lack of adaptive adjustment of larval growth trajectories in univoltine populations underpin the role of deterministic environmental variation in the evolution of irreversible adaptive plasticity and seasonal polyphenism.</t>
  </si>
  <si>
    <t>10.1111/1365-2656.12330</t>
  </si>
  <si>
    <t>Valtonen, A; Ayres, MP; Roininen, H; Poyry, J; Leinonen, R</t>
  </si>
  <si>
    <t>Environmental controls on the phenology of moths: predicting plasticity and constraint under climate change</t>
  </si>
  <si>
    <t>Ecological systems have naturally high interannual variance in phenology. Component species have presumably evolved to maintain appropriate phenologies under historical climates, but cases of inappropriate phenology can be expected with climate change. Understanding controls on phenology permits predictions of ecological responses to climate change. We studied phenological control systems in Lepidoptera by analyzing flight times recorded at a network of sites in Finland. We evaluated the strength and form of controls from temperature and photoperiod, and tested for geographic variation within species. Temperature controls on phenology were evident in 51% of 112 study species and for a third of those thermal controls appear to be modified by photoperiodic cues. For 24% of the total, photoperiod by itself emerged as the most likely control system. Species with thermal control alone should be most immediately responsive in phenology to climate warming, but variably so depending upon the minimum temperature at which appreciable development occurs and the thermal responsiveness of development rate. Photoperiodic modification of thermal controls constrains phenotypic responses in phenologies to climate change, but can evolve to permit local adaptation. Our results suggest that climate change will alter the phenological structure of the Finnish Lepidoptera community in ways that are predictable with knowledge of the proximate physiological controls. Understanding how phenological controls in Lepidoptera compare to that of their host plants and enemies could permit general inferences regarding climatic effects on mid- to high-latitude ecosystems.</t>
  </si>
  <si>
    <t>10.1007/s00442-010-1789-8</t>
  </si>
  <si>
    <t>van Delden, SH; Vos, J; Stomph, TJ; Brouwer, G; Struik, PC</t>
  </si>
  <si>
    <t>Photoperiodism in Eragrostis ter: Analysis of ontogeny and morphology in response to photoperiod</t>
  </si>
  <si>
    <t>Background: The Ethiopian cereal teff (Eragrostis tef (Zuccagni) Trotter), traditionally grown under short days (11-13 h) (SD), is currently introduced into NW Europe where the early phases of the growing season are characterized by long days (15-17 h) (LD). This paper analyzes to what degree teff's ontogeny and morphology are day length sensitive. Methods: To analyze the day length response of teff considering panicle initiation, time to heading, number of phytomers, plant height and biomass, growth chamber and greenhouse experiments were conducted. In these experiments two Ethiopian cultivars, Gibe and Ziquala, and two cultivars from a Dutch breeding programme, Ayana and 04T19, were exposed to day lengths of 9, 10.5, 12, 13.5, 15, 16.5 and 18 h. Key results: The Ethiopian cultivars of teff showed a stronger photoperiod response than the Dutch cultivars. For example, time to heading for Ziquala was 88 d under LD but 37 d under SD whereas for Ayana it was 45d under LD and 29 d under SD. Time to heading could be described using a smooth logistic function consisting of four biologically interpretable parameters. Application of the same function to literature data of the short day plants: rice (Oryza saliva) and soya bean (Glycine max), and the long day plants: wheat (Triticum aestivum) and wild oat (Avena fatua) showed the broader applicability of the approach. Not only panicle initiation of teff, but also development and outgrowth of the panicle were influenced by photoperiod. Plant-to-plant variation in time to heading, the total number of phytomers per shoot, the number of elongated internodes and biomass were higher in LD than in SD treatments for all cultivars. Conclusions: This paper provides a detailed description and quantification of the response of teff to day length. The smooth logistic function presented is applicable not only for teff, but also for other short day (rice and soya bean) and long day (wheat and wild oat) species. We revealed, moreover, genetic variation in day length sensitivity, including a strain that showed almost day length neutral behaviour. The ample genetic variation between cultivars suggests there is a basis for breeding for high yielding cultivars for the northern latitudes. (C) 2011 Elsevier By. All rights reserved.</t>
  </si>
  <si>
    <t>10.1016/j.eja.2011.11.001</t>
  </si>
  <si>
    <t>van der Meeren, T; Jorstad, KE</t>
  </si>
  <si>
    <t>Growth and survival of Arcto-Norwegian and Norwegian coastal cod larvae (Gadus morhua L.) reared together in mesocosms under different light regimes</t>
  </si>
  <si>
    <t>To evaluate genetic differences in growth and survival potential as a function of light regime, cod larvae from two stocks (CC: coastal cod and AC: Arcto-Norwegian cod, spawning at latitudes of 60 degreesN and 69 degreesN respectively) were co-reared in mesocosms, The experiment was carried out with two artificially illuminated light regimes, corresponding to the natural photoperiod at peak spawning of the respective stocks (CC: 7-8 h distinct dark period, AC: 'mid-night sun' as continuous light with 2-3 h reduced light intensity). One additional regime with ambient natural light analogous to 60 degreesN was used. At termination on day 36 post-hatch, larvae of the co-reared stocks were distinguished from each other by a genetic marker in the CC stock. Stock-specific differences in growth rate and survival were indicated, with CC larvae growing and surviving better than AC larvae. This is in agreement with earlier comparisons of larval growth in these stocks. The 69 degreesN light regime did not enhance growth for any of the two stocks. However, natural light greatly increased growth rate of both stocks, indicating important mechanisms in regulation of larval feeding relative to light quality or intensity. The results may be important for choice of stock and illumination in intensive aquaculture of this species.</t>
  </si>
  <si>
    <t>10.1046/j.1365-2109.2001.00578.x</t>
  </si>
  <si>
    <t>Van Dijk, H</t>
  </si>
  <si>
    <t>Evolutionary change in flowering phenology in the iteroparous herb Beta vulgaris ssp maritima: a search for the underlying mechanisms</t>
  </si>
  <si>
    <t>The potential for evolutionary change in flowering time has gained considerable attention in view of the current global climate change. To explore this potential and its underlying mechanisms in the iteroparous perennial Beta vulgaris ssp. maritima (sea beet), artificial selection for earlier and later flowering date was applied under semi-natural greenhouse conditions. Mean flowering date occurred more than 30 d earlier in 13 generations in the early selection line, but response was weaker in the late selection line. Taking advantage of the growing knowledge on the genetics and the physiology of flowering induction, particularly in Arabidopsis thaliana, the results obtained here were analysed in terms of the four different pathways of flowering induction known in this species. A first significant correlated response was stem elongation (bolting) in the vegetative stage, suggesting that plants were thus able to flower earlier as long as other requirements were satisfied. Vernalization had a clear influence on flowering date and its influence increased during the selection process, together with sensitivity to photoperiod. Vernalization and photoperiod could compensate for each other: each additional week of vernalization at 5 degrees C decreased the necessary daylength for flowering by about 15 min during the later selection stages, while in unselected plants, it was about 7 min. Devernalizing effects were observed at short days combined with higher temperatures. Special attention was given to the role of the B (bolting) gene that cancels the vernalization requirement. The results here obtained suggest that all four known pathways may simultaneously participate in evolutionary change.</t>
  </si>
  <si>
    <t>10.1093/jxb/erp142</t>
  </si>
  <si>
    <t>Van Dijk, H; Hautekeete, N</t>
  </si>
  <si>
    <t>Long day plants and the response to global warming: rapid evolutionary change in day length sensitivity is possible in wild beet</t>
  </si>
  <si>
    <t>Day length is a key factor in flowering induction in many plant species in a seasonal environment with flowering induction usually happening at shorter day lengths in lower latitudes. Now, the climate changes systematically at a considerable speed due to global warming. As a consequence, earlier flowering will be selected for in long day plants by favouring a lower threshold for day length sensitivity, on the condition of available genetic variability. Here, we show that there is considerable genetic variation for day length sensitivity in our study species, the seabeet Beta vulgaris subsp. maritima. In the northernmost natural populations without vernalization requirement, in southwest France, the necessary day length for flowering induction could be reduced by artificial selection in &lt; 10 generations from &gt; 13 h to &lt; 11 h, the latter value corresponding to populations in the Beta-species complex from Northern Africa and the eastern part of the Mediterranean tested under the same conditions. A quantitative genetic analysis provided evidence of a gradual change without detectable major genes. Additional experiments were carried out to separate the response to photoperiod from age and energy effects. A certain effect of energy availability has been found, whereas age effects could be excluded. These results indicate a considerable potential for evolutionary change in adjusting flowering time in a changing climate.</t>
  </si>
  <si>
    <t>10.1111/j.1420-9101.2006.01192.x</t>
  </si>
  <si>
    <t>Van Esbroeck, GA; Hussey, MA; Sanderson, MA</t>
  </si>
  <si>
    <t>Reversal of dormancy in switchgrass with low-light photoperiod extension</t>
  </si>
  <si>
    <t>BIORESOURCE TECHNOLOGY</t>
  </si>
  <si>
    <t>Some switchgrass (Panicum virgatum L.) cultivars originating in the northern USA show limited late-summer and fall growth when grown in more southerly locations despite adequate temperature and moisture. Our objective was to determine the effects of low-light photoperiod extension on the dry matter yield of switchgrass cultivars originating from contrasting latitudes. Seedlings of the four cultivars (Cave-in-Rock, 'Caddo', 'Kanlow', and 'Alamo') were grown for 100 d in a greenhouse in winter under ambient (11.2-12.2 h) and extended (18 h) photoperiods. Photoperiod extension was with 7 mumol m(-2) s(-1) photosynthetic photon flux density. Cultivars responded differently to photoperiod extension (P &lt; 0.05). Large increases in dry matter yield at extended photoperiods were observed in Cave-in-Rock (+98%) and Caddo (+129%). The dry matter yield of Kanlow increased by 31%, whereas dry matter yield of the southernmost cultivar Alamo was not affected by photoperiod extension. Yield increases for Cave-in-Rock and Caddo were associated with increased tiller number and weight. A reversal of dormancy for some cultivars with a photoperiodic signal verified that dormancy was not simply a result of a low radiant input. (C) 2003 Elsevier Ltd. All rights reserved.</t>
  </si>
  <si>
    <t>10.1016/S0960-8524(03)00178-0</t>
  </si>
  <si>
    <t>van Wijk, RE; Kolzsch, A; Kruckenberg, H; Ebbinge, BS; Muskens, GJDM; Nolet, BA</t>
  </si>
  <si>
    <t>Individually tracked geese follow peaks of temperature acceleration during spring migration</t>
  </si>
  <si>
    <t>Many migratory herbivores seem to follow the flush of plant growth during migration in order to acquire the most nutrient-rich plants. This has also been hypothesized for arctic-breeding geese, but so far no test of this so-called green wave hypothesis has been performed at the individual level. During four years, a total of 30 greater white-fronted geese Anser albifrons albifrons was tracked using GPS transmitters, of which 13 yielded complete spring migration tracks. From those birds we defined stopover sites and related the date of arrival at each of these stopovers to temperature sum (growing degree days, GDD), snow cover, accumulated photoperiod and latitude. We found that geese arrived at spring stopovers close to the peak in GDD jerk; the jerk is the third derivative, or the rate of change in acceleration, and GDD jerk maxima therefore represent the highest acceleration of daily temperature per site. Day of snow melt also correlated well with the observed arrival of the geese. Factors not closely related to onset of spring, i.e. accumulated photoperiod and latitude, yielded poorer fits. A comparison with published data revealed that the GDD jerk occurs 12 weeks earlier than the onset of spring derived from NDVI, and probably represents the very start of spring growth. Our data therefore suggest that white-fronted geese track the front of the green wave in spring.</t>
  </si>
  <si>
    <t>10.1111/j.1600-0706.2011.20083.x</t>
  </si>
  <si>
    <t>VanDongen, HPA; Kerkhof, GA; Kloppel, HB</t>
  </si>
  <si>
    <t>Seasonal covariation of the circadian phases of rectal temperature and slow wave sleep onset</t>
  </si>
  <si>
    <t>There is a scarcity of well-controlled studies of the seasonal variation in circadian rhythmicity. In the present study, the circadian phase of rectal temperature and the onset of slow wave sleep were studied in a series of twelve 24-h experiments, one each month of the year, for six healthy subjects under controlled conditions in a climatic chamber. In winter, as compared with summer, the average circadian rhythm of rectal temperature was phase delayed by 45 min, and the average onset of slow wave sleep was phase delayed by 40 min. The temporal relationship between the circadian phase of rectal temperature and the timing of slow wave sleep was maintained throughout the year. Habitual rising and retiring times covaried as well. Furthermore, the circadian rhythm of rectal temperature followed the timing of the photoperiod across the year, but had a much smaller range of seasonal variation. Apparently, the seasonal variation in the photoperiodic zeitgeber is largely compensated for by the stabilizing influence of secondary zeitgebers. However, in healthy subjects some effect of photoperiodic variation can still be observed.</t>
  </si>
  <si>
    <t>10.1046/j.1365-2869.1997.00021.x</t>
  </si>
  <si>
    <t>Vannas, AE; Ying, GS; Stone, RA; Maguire, MG; Jormanainen, V; Tervo, T</t>
  </si>
  <si>
    <t>Myopia and natural lighting extremes: risk factors in Finnish army conscripts</t>
  </si>
  <si>
    <t>ACTA OPHTHALMOLOGICA SCANDINAVICA</t>
  </si>
  <si>
    <t>Purpose: To establish whether features of environmental lighting in far northern latitudes might be associated with prevalence of myopia. Methods: Using both questionnaires and military medical examinations, this cross-sectional survey of Finnish conscripts assessed both light exposure and conventional risk factors for myopia. Results: While myopia was not associated with the month of birth, there was a trend towards a higher prevalence of myopia among conscripts living above the Arctic Circle, consistent with the hypothesis that ambient lighting might influence refractive development. Other novel associations with myopia were decreased sunglasses use and brown iris colour. As indicated by other reports, myopia was found to be associated with family history, education and nearwork. Conclusion: Although constraints inherent in surveying this military population may have limited our ability to detect associations, the positive findings suggest that studying northern populations may prove useful in clarifying any potential role of the light/dark cycle in refractive development.</t>
  </si>
  <si>
    <t>10.1046/j.1600-0420.2003.00151.x</t>
  </si>
  <si>
    <t>Vanninen, I; Pinto, D; Nissinen, A; Johansen, NS; Shipp, L</t>
  </si>
  <si>
    <t>Prospecting the Use of Artificial Lighting for Integrated Pest Management</t>
  </si>
  <si>
    <t>Developments in artificial lighting technologies and greenhouse cladding materials increase the possibilities of manipulating pests and beneficial species. Here, we review the direct and indirect plant-mediated effects of light characteristics on pests and beneficial organisms, focusing on arthropods and their natural enemies. Some examples on the possibilities of managing plant diseases, alone and in combination with pests, with light are also envisioned. Light intensity, photoperiod and wavelength distribution affect plant functions and physical and chemical quality which, in turn, can be reflected in the performance of herbivores. The attenuation of UV-light in HPSL spectrum and in the natural winter daylight of northern latitudes may make plants more vulnerable to pests, whereas the high ratio of red to far-red of HPSLs may act to compensate for the effects of attenuated UV-levels. High red to far red ratio has been shown to result in increased production of plant phenolics and physical defences which, in turn, can negatively influence the performance of some herbivore guilds on plants. Specific spectra produced by LEDs can influence plant quality and hence herbivore performance, but direct effects on arthropods can be even more pronounced, such as the inability of locating host plants by visually orienting pests in red and blue light. Other direct effects of artificial light on organisms include the detrimental effect of UV-C and UV-B on arthropods and fungi, diapause prevention by species-specific wavelengths or photoperiods, attraction to yellow-green wavelengths and polarized light, reduced visibility of prey in specific spectra which, in turn, reduces vector transmitted diseases, interactive effects of light quality and photoperiod on fecundity, species-specific effects of continuous light on the population growth of arthropods and plant-infesting fungi as well as the red light-induced resistance in plants to plant pathogenic fungi. Based on the reviewed literature, the practical implications for IPM as well as knowledge gaps are presented.</t>
  </si>
  <si>
    <t>Varoni, EM; Soru, C; Pluchino, R; Intra, C; Iriti, M</t>
  </si>
  <si>
    <t>The Impact of Melatonin in Research</t>
  </si>
  <si>
    <t>MOLECULES</t>
  </si>
  <si>
    <t>Citation indexes represent helpful tools for evaluating the impact of articles on research. The aim of this study was to obtain the top-100 ranking of the most cited papers on melatonin, a relevant neurohormone mainly involved in phase-adjusting the biological clock and with certain sleep-promoting capability. An article search was carried out on the Institute for Scientific Information (ISI) Web of Science platform. Numbers of citations, names of authors, journals and their 2014-impact factor, year of publication, and experimental designs of studies were recorded. The ranking of the 100-most cited articles on melatonin research (up to February 2016) revealed a citation range from 1623 to 310. Narrative reviews/expert opinions were the most frequently cited articles, while the main research topics were oxidative stress, sleep physiology, reproduction, circadian rhythms and melatonin receptors. This study represents the first detailed analysis of the 100 top-cited articles published in the field of melatonin research, showing its impact and relevance in the biomedical field.</t>
  </si>
  <si>
    <t>10.3390/molecules21020240</t>
  </si>
  <si>
    <t>Varpe, O; Fiksen, O</t>
  </si>
  <si>
    <t>Seasonal plankton-fish interactions: light regime, prey phenology, and herring foraging</t>
  </si>
  <si>
    <t>When prey and predator are seasonal migrants, encounters depend oil migration phenologies and environmental constraints oil predation. Here we investigate the relative contribution of seasonality in irradiance and prey abundance in shaping the rapid seasonal body condition increase of a migrating predator searching visually for its prey: the Norwegian spring-spawning herring, Clupea harengus, feeding. oil the copepod Calanus finmarchicus. Two main seasonal pulses of prey are available to herring: (1) the parent generation of C. finmarchicus, with peak abundance in March-April, which appear too early to cause the main increase in herring condition; and (2) the abundant offspring generation of C. finmarchicus, with peak abundance in June-July, too late to explain the main increase in body condition. However, a mechanistic model of ingestion rate, including both solar irradiance and prey abundance, predicted seasonal food intake in good accordance with observed herring body condition. This suggests that the seasonality in herring Foraging and energy storage is closely linked to the return of longer days in spring, and less dependent oil a match or mismatch with seasonal peaks in abundance of their zooplankton prey. Consequently, light related constraints oil foraging may make Visually searching predators at high latitudes resilient to changes and fluctuations in prey phenology and abundance, but vulnerable to changes in the light regime, Such as water clarity.</t>
  </si>
  <si>
    <t>10.1890/08-1817.1</t>
  </si>
  <si>
    <t>Vaze, KM; Helfrich-Forster, C</t>
  </si>
  <si>
    <t>Drosophila ezoana uses an hour-glass or highly damped circadian clock for measuring night length and inducing diapause</t>
  </si>
  <si>
    <t>Insects inhabiting the temperate zones measure seasonal changes in day or night length to enter the overwintering diapause. Diapause induction occurs after the duration of the night exceeds a critical night length (CNL). Our understanding of the time measurement mechanisms is continuously evolving subsequent to Bunning's proposal that circadian systems play the clock role in photoperiodic time measurement (Bunning, 1936). Initially, the photoperiodic clocks were considered to be either based on circadian oscillators or on simple hour-glasses, depending on positive' or negative' responses in Nanda-Hamner and Bunsow experiments (Nanda &amp; Hammer, 1958; Bunsow, 1960). However, there are also species whose responses can be regarded as neither positive', nor as negative', such as the Northern Drosophila species Drosophila ezoana, which is investigated in the present study. In addition, modelling efforts show that the positive' and negative' Nanda-Hamner responses can also be provoked by circadian oscillators that are damped to different degrees: animals with highly sustained circadian clocks will respond positive' and those with heavily damped circadian clocks will respond negative'. In the present study, an experimental assay is proposed that characterizes the photoperiodic oscillators by determining the effects of non-24-h light/dark cycles (T-cycles) on critical night length. It is predicted that there is (i) a change in the critical night length as a function of T-cycle period in sustained-oscillator-based clocks and (ii) a fixed night-length measurement (i.e. no change in critical night length) in damped-oscillator-based clocks. Drosophila ezoana flies show a critical night length of approximately 7 h irrespective of T-cycle period, suggesting a damped-oscillator-based photoperiodic clock. The conclusion is strengthened by activity recordings revealing that the activity rhythm of D. ezoana flies also dampens in constant darkness.</t>
  </si>
  <si>
    <t>10.1111/phen.12165</t>
  </si>
  <si>
    <t>VAZNUNES, M; KOVEOS, DS; VEERMAN, A</t>
  </si>
  <si>
    <t>GEOGRAPHICAL VARIATION IN PHOTOPERIODIC INDUCTION OF DIAPAUSE IN THE SPIDER-MITE (TETRANYCHUS-URTICAE) - A CAUSAL RELATION BETWEEN CRITICAL NIGHT-LENGTH AND CIRCADIAN PERIOD</t>
  </si>
  <si>
    <t>10.1177/074873049000500105</t>
  </si>
  <si>
    <t>VERDIER, M</t>
  </si>
  <si>
    <t>EMBRYONIC DIAPAUSE IN LOW LATITUDE LOCUSTS . EFFECT OF PARENTAL AGE AND PHOTOPERIOD</t>
  </si>
  <si>
    <t>COMPTES RENDUS HEBDOMADAIRES DES SEANCES DE L ACADEMIE DES SCIENCES SERIE D</t>
  </si>
  <si>
    <t>Vermaat, JE; Verhagen, FCA; Lindenburg, D</t>
  </si>
  <si>
    <t>Contrasting responses in two populations of Zostera noltii Hornem. to experimental photoperiod manipulation at two salinities</t>
  </si>
  <si>
    <t>Zostera noltii plants from two contrasting habitats (the intertidal Zandkreek in the SW Netherlands and a quiet cove Cala Jonquet on the Mediterranean coast of Catalonia, NE Spain) were grown for 28 weeks in a common garden experiment. In this experiment the plants were exposed to two salinities (15 and 35 parts per thousand S) and two seasonal daylength regimes (one representing 22 degrees Northern Latitude or the southern limit of this species in Mauretania and the other of 55 degrees NL or northern Denmark, close to the northern limit). Plants from both populations suffered considerable mortality at the high salinity (25% survival for the Dutch and 60% for the Catalonian population) but survival was good at the low salinity. Dutch plants realised similar shoot production as in the field only in the treatment combination of 15 parts per thousand S-55 degrees NL. Surviving Catalonian shoots produced comparable numbers of shoots as in the field in all four treatments and hence were less sensitive to daylength seasonality. Although the differences between populations had decreased during the experiment, observed variation in leaf width and rhizome diameter at the end of the experiment was explained largely by the factor source population (contributed 73 and 83%, respectively, to total variation in a threeway ANOVA comparing effects of source population, daylength regime and salinity). For total biomass produced, shoot length and weight, root length as well as rhizome internode length, the experimental salinities and daylength regimes often also explained comparable proportions of variance. It is concluded that: (a) the observed quantitative differences between the two populations of Z. noltii must have a considerable genetic basis, (b) plants from both populations were not well equipped to survive at worldwide average seawater salinity of 35 parts per thousand S, and (c) the Dutch population responded more vigorously to the more pronounced daylength seasonality of northern latitudes, which is coupled to its higher photosynthetic light requirements. (C) 2000 Elsevier Science B.V. All rights reserved.</t>
  </si>
  <si>
    <t>10.1016/S0304-3770(00)00090-5</t>
  </si>
  <si>
    <t>Vesala, L; Hoikkala, A</t>
  </si>
  <si>
    <t>Effects of photoperiodically induced reproductive diapause and cold hardening on the cold tolerance of Drosophila montana</t>
  </si>
  <si>
    <t>Coping with seasonal and daily variation in environmental conditions requires that organisms are able to adjust their reproduction and stress tolerance according to environmental conditions. Females of Drosophila montana populations have adapted to survive over the dark and cold winters at high latitudes and altitudes by spending this season in photoperiodically controlled reproductive diapause and reproducing only in spring/summer. The present study showed that flies of a northern population of this species are quite tolerant of low temperatures and show high seasonal and short-term plasticity in this trait. Culturing the flies in short day length (nearly all females in reproductive diapause), as well as allowing the flies to get cold hardened before the cold treatment, increased the cold tolerance of both sexes both in chill coma recovery time test and in mortality assay. Chill coma recovery time test performed for the females of two additional D. montana populations cultured in a day length where about half of the females enter diapause, also showed that diapause can increase female cold tolerance even without a change in day length. Direct linkage between diapause and cold tolerance was found in only two strains representing a high-altitude population of the species, but the phenomenon will certainly be worth of studying in northern and southern populations of the species with larger data sets. (C) 2010 Elsevier Ltd. All rights reserved.</t>
  </si>
  <si>
    <t>10.1016/j.jinsphys.2010.09.007</t>
  </si>
  <si>
    <t>Vidal, A; Medigue, C; Malpaux, B; Clement, F</t>
  </si>
  <si>
    <t>Endogenous circannual rhythm in luteinizing hormone secretion: insight from signal analysis coupled with mathematical modelling</t>
  </si>
  <si>
    <t>PHILOSOPHICAL TRANSACTIONS OF THE ROYAL SOCIETY A-MATHEMATICAL PHYSICAL AND ENGINEERING SCIENCES</t>
  </si>
  <si>
    <t>In sheep, as in many vertebrates, the seasonal pattern of reproduction is timed by the annual photoperiodic cycle, characterized by seasonal changes in the day length. The photoperiodic information is translated into a circadian profile of melatonin secretion. After multiple neuronal relays (within the hypothalamus), melatonin affects gonadotrophin-releasing hormone (GnRH) secretion, which in turn controls ovarian cyclicity. The pattern of GnRH secretion is mirrored by that of luteinizing hormone (LH) secretion, whose plasmatic level can be easily measured. We addressed the question of whether there exists an endogenous circannual rhythm in a tropical sheep (Blackbelly) population that exhibits clear seasonal ovarian activity when ewes are subject to temperate latitudes. We based our analysis on LH time series collected in the course of 3 years from ewes subject to a constant photoperiodic regime. Owing to intra-and interanimal variability and unequal sampling times, the existence of an endogenous rhythm is not straightforward. We have used time-frequency signal processing methods, and especially the smooth pseudo-Wigner-Ville distribution, to extract possible hidden rhythms from the data. To further investigate the low-frequency (LF) and high-frequency (HF) components of the signals, we have designed a simple mathematical model of the LH plasmatic level accounting for the effect of experimental sampling times. The model enables us to (i) confirm the existence of an endogenous circannual rhythm as detected by the LF signal component, (ii) investigate the action mechanism of the photoperiod on the pulsatile pattern of LH secretion (control of the interpulse interval), and (iii) conclude that the HF component is mainly due to the experimental sampling protocol.</t>
  </si>
  <si>
    <t>10.1098/rsta.2009.0136</t>
  </si>
  <si>
    <t>Vieira, HJ; Back, AJ; da Silva, AL; Pereira, ES</t>
  </si>
  <si>
    <t>COMPARISON OF GLOBAL SOLAR RADIATION AVAILABILITY AND PHOTOPERIOD BETWEEN WINEMAKING REGIONS OF CAMPO BELO DO SUL, STATE OF SANTA CATARINA IN BRAZIL AND PECH ROUGE IN FRANCE</t>
  </si>
  <si>
    <t>REVISTA BRASILEIRA DE FRUTICULTURA</t>
  </si>
  <si>
    <t>Availability of solar radiation and photoperiod were compared between the Plateau of Santa Catarina represented by Campo Belo Sul (latitude -28 degrees 00'00 '' longitude -51 degrees 00'00 '' and height 1000 m), and the Mediterranean region of southern France, represented by Pech Rouge (latitude 43 degrees 08'35 '', longitude 03 degrees 07'59 '', height 1.5 meters). The study was conducted for the maturation period of grape varieties Chardonnay, Portan, Syrah, Viognier, Carignan, Grenache, Marselan, Mourvedre and Cabernet Sauvignon. The annual photoperiod, nighttime duration and global solar radiation, and solar radiation and maximum sunshine during maturation period were evaluated for both locations. Differences in phenological behavior and in geographical position of the two locations resulted in differences on the availability and intensity of solar radiation, as well as on the photoperiod. Despite a higher transmissivity of the atmosphere to Pech Rouge, the Plateau of Santa Catarina showed a higher availability and intensity of solar radiation during the maturation period of grapes. The accumulation of photoperiod was higher in the Plateau of Santa Catarina compared to Pech Rouge. These differences were caused by the shorter duration of the maturation phase in Pech Rouge, by the solar declination for both locations during the maturation period and by the unequal atmospheric layer in different altitudes.</t>
  </si>
  <si>
    <t>10.1590/S0100-29452011000400003</t>
  </si>
  <si>
    <t>Vihera-Aarnio, A; Hakkinen, R; Junttila, O</t>
  </si>
  <si>
    <t>Critical night length for bud set and its variation in two photoperiodic ecotypes of Betula pendula</t>
  </si>
  <si>
    <t>We studied the variation in critical night length for bud set in two photoperiodic ecotypes (two latitudinally distant stands) of silver birch (Betula pendula Roth) in three phytotron experiments. Seeds from 21 open-pollinated mother trees in a southern (Tuusula, 60 degrees N) and a northern (Kittila,67 degrees N) Finnish stand were germinated and grown for 4 weeks in a 24-h photoperiod in a greenhouse and then moved to different night length treatments at 18 degrees C for 4 to 6 weeks. Night lengths from 5 to 8.5 It were used for southern origin seedlings and from 1 to 4.5 h for northern origin seedlings. At the end of the treatments, apical bud set was observed and the percentage of seedlings with bud set calculated for each treatment and tree progeny. The critical night lengths (CNC) for 50% bud set were determined separately for seedlings from each mother tree by regression analysis. In both ecotypes, the mean percentage of seedlings with bud set was lowest for the shortest night lengths and increased rapidly as night lengths increased. Mean CNL with its 95% confidence interval for the southern and northern ecotypes was 6.3 +/- 0.2 and 3.1 +/- 0.3 h, respectively. The CNL of the two ecotypes differed significantly in three experiments. Within-ecotype variance of the CNL was significantly higher in the northern ecotype (0.484) than in the southern ecotype (0.150). Significant differences in CNL were detected between individual mother trees of the southern ecotype, but not between mother trees of the northern ecotype. The ranking of individual mother trees, based on CNL, differed in the three experiments.</t>
  </si>
  <si>
    <t>10.1093/treephys/26.8.1013</t>
  </si>
  <si>
    <t>Vihera-Aarnio, A; Hakkinen, R; Partanen, J; Luomajoki, A; Koski, V</t>
  </si>
  <si>
    <t>Effects of seed origin and sowing time on timing of height growth cessation of Betula pendula seedlings</t>
  </si>
  <si>
    <t>We studied the effects of seed origin and sowing time on height development and timing of height growth cessation of first-year silver birch (Betula pendula Roth) seedlings in a greenhouse experiment. Seeds of seven origins ranging in latitudes from 58degrees to 67degrees N were sown at 1-2-week intervals eight times from May 21 to July 30, 2001. The day/night temperature in the greenhouse was set at 20/10 degreesC, but lighting was natural and day length varied accordingly. Seedling height was measured twice a week. The interaction term between seed origin and sowing date was significant, but the pattern of height development and timing of growth cessation depended systematically on latitude of seed origin and sowing date. As seed origin became increasingly northern, growth cessation began earlier and resulted in shorter growth periods. Later sowing dates delayed growth cessation but also shortened the growth period. Final seedling height systematically decreased with increasingly northern origins and with later sowings. Linear regression analysis predicted timing of growth cessation, night length at growth cessation, length of growth period and final seedling height with high precision when the latitude of seed origin and sowing time were predictor variables. The timing of height growth cessation was determined by the seed origin, night length and developmental stage of the seedlings.</t>
  </si>
  <si>
    <t>10.1093/treephys/25.1.101</t>
  </si>
  <si>
    <t>Vikman, I; Nordlund, A; Naslund, A; Nyberg, L</t>
  </si>
  <si>
    <t>Incidence and seasonality of falls amongst old people receiving home help services in a municipality in northern Sweden</t>
  </si>
  <si>
    <t>Objectives. Falls among old people is a well-documented phenomenon; however, falls among people living in the community and receiving home help services have been under-researched. The aim of this study was to investigate the incidence, including possible seasonal variation, circumstances and injuries related to falls among community living home help receivers, and to investigate whether fall incidence is associated with the type and amount of home help services received. Study design. Prospective cohort study. Methods. All 614 persons aged 65 and over who were living in a particular northern Swedish community and receiving municipality home help were included. Data on age, sex and home help service use were collected from home help service records, and falls were reported by staff on report forms specifically designed for the study. Results. A total number of 264 falls were recorded among 122 participants. The overall fall incidence was 626 per 1,000 PY, and incidence rate ratios were significantly correlated to the total amount of services used (p&lt;0.001), as well as to the degree of help for I-ADL needs (p&lt;0.001), P-ADL needs (p&lt;0.001) and escort service (p=0.007). The proportion of falls reported as resulting in injury was 33%. The monthly fall incidence was significantly associated to daylight photoperiod, however it was not associated to temperature. Conclusions. Fall incidence among home help receivers aged 65 and over seems correlated to the amount of services they receive. This is probably explained by the fact that impairments connected to ADL limitations and home help needs also are connected to an increased risk of falls. This implies that fall prevention should be considered when planning home help care for old people with ADL limitations. Further research on the connection between daylight photoperiod and fall incidence in populations at different latitudes is needed. (Int J Circumpolar Health 2011; 70(2):195-204)</t>
  </si>
  <si>
    <t>10.3402/ijch.v70i2.17813</t>
  </si>
  <si>
    <t>Villavaso, EJ; Snodgrass, GL</t>
  </si>
  <si>
    <t>Diapause in tarnished plant bug (Heteroptera : Miridae) reared in dynamic photoperiod environmental cabinets</t>
  </si>
  <si>
    <t>JOURNAL OF AGRICULTURAL AND URBAN ENTOMOLOGY</t>
  </si>
  <si>
    <t>Diapause in tarnished plant bugs, Lygus lineolaris (Palisot de Beauvois) (Heteroptera: Miridae), increased with decreasing photoperiods simulated in environmental cabinets to match those at Starkville, Mississippi (latitude 33.45 N). Hypertrophied fat body in males was strongly associated with hypotrophied accessory glands, and these two characteristics were used to classify male diapause. Although the fatty tissue surrounding the testes differentiated diapausing and reproductive males, almost all males had well-developed testes and large quantities of sperm in their seminal vesicles at the time of dissection; thus testis size was not used for diapause classification. Hypertrophied fat body and lack of mature eggs at time of dissection were used to classify female diapause. Simulated decreasing photoperiods beginning on 4 September, 17 September, and 1 October (Julian dates 247, 260, and 274, respectively) resulted in 15.4%, 57.0%, and 86.0% diapause, respectively. Males and females exhibited similar percentages of diapause. When only egg-producing females were considered, fewer eggs were present at time of dissection within females with the largest fat bodies than within females with smaller fat bodies. Diapause morphology was rated numerically and an SAS program was developed to classify diapausing and reproductive insects. Extrapolation from current data indicated that 50% of nymphs eclosing from eggs oviposited near Starkville, Mississippi, about 14 September can be expected to enter diapause.</t>
  </si>
  <si>
    <t>Villegas, D; Alfaro, C; Ammar, K; Catedra, MM; Crossa, J; del Moral, LFG; Royo, C</t>
  </si>
  <si>
    <t>Daylength, Temperature and Solar Radiation Effects on the Phenology and Yield Formation of Spring Durum Wheat</t>
  </si>
  <si>
    <t>Future food security will depend on crop adaptation to changing environments. We studied the limitations imposed by daylength, temperature and solar radiation on wheat yield in eight field experiments conducted at contrasting northern latitudes and involving 42 adapted spring durum wheat genotypes of divergent phenology, and reduced or without photoperiod sensitivity. Air temperatures averaged from sowing to anthesis (SA) increased from northern to southern sites, while daylength and minimum temperatures from anthesis to maturity (grain filling, GF) followed the opposite trend, due to differences in the latitude of sites. The site effect explained 96% of the variation in the number of days SA, which was much smaller in southern sites. Average minimum daily temperatures above 6.9 degrees C before anthesis and below 10.8 degrees C during GF accompanied by photoperiods during GF of less than 14.2h resulted in less than 14000kernelsm(-2), which was the threshold below which kernel number limited yield. Radiation during GF lower than 1.8kJkernel(-1)day(-1) limited kernel weight, which was then a constraint to the achievement of yield potential.</t>
  </si>
  <si>
    <t>10.1111/jac.12146</t>
  </si>
  <si>
    <t>Vinagre, C; Ferreira, T; Matos, L; Costa, MJ; Cabral, HN</t>
  </si>
  <si>
    <t>Latitudinal gradients in growth and spawning of sea bass, Dicentrarchus labrax, and their relationship with temperature and photoperiod</t>
  </si>
  <si>
    <t>ESTUARINE COASTAL AND SHELF SCIENCE</t>
  </si>
  <si>
    <t>O-group Sea bass, Dicentrarchus labrax were captured in four estuarine nursery areas along the Portuguese coast, during the spring and summer of 2005. This coast has a North-South orientation which means that it is particularly suited for the investigation of latitudinal trends. Growth and hatch dates were estimated through otolith daily increment analysis. A clear latitudinal gradient in growth rates was detected. D. labrax mean growth rates were 0.48 mm d(-1), 0.51 mm d(-1), 0.56 mm d(-1) and 0.61 mm d(-1), from the Ria de Aveiro, the Mondego estuary, the Tagus estuary and the Mira estuary, respectively. A latitudinal gradient also existed in the spawning season of this species, particularly concerning its onset, which occurred earlier in the South. Analysis of sea surface temperature data from the adjacent coastal waters showed that spawning is not triggered by an increase in temperature, as has been argued in other coastal areas at higher latitudes. Photoperiod played a crucial role in the determination of spawning season at the Portuguese coast latitudinal range. The impact of future climate change on the observed patterns is also discussed. (c) 2008 Elsevier Ltd. All rights reserved.</t>
  </si>
  <si>
    <t>10.1016/j.ecss.2008.11.015</t>
  </si>
  <si>
    <t>VINALL, PE; MICHELE, JJ; GORDON, DA; DEITCH, C; SIMEONE, FA</t>
  </si>
  <si>
    <t>EFFECTS OF INTRACISTERNALLY INJECTED SEROTONIN ON CEREBRAL BLOOD-FLOW IN CATS DURING WINTER AND SUMMER, AND AFTER DARK EXPOSURE</t>
  </si>
  <si>
    <t>This investigation reports on two experiments: (a) The examination of the effects of intracisternally injected serotonin on cerebral blood flow and systemic pressure in cats during winter (1/10-3/7) and summer (7/6-9/3) at a latitude of 39' 40'', and (b) the effects of similarly injected serotonin on the same parameters in 11 cats after exposure to 3 days of continuous darkness during the summer months. Serotonin (5 mg) injected intracisternally produced significant decreases in cerebral blood flow and systemic pressure that lasted from 60 to 180 min after injection. Blood flow decreases, expressed as percentage change from baseline, seen during winter (n = 24) periods were significantly greater [analysis of variance (ANOVA), p &lt; 0.02] from decreases seen during summer (n = 25) periods. Following serotonin injection, systemic pressure decreases between the winter and summer cats were not significantly different. Eleven summer cats were subjected to 3 days of continuous darkness before being injected with serotonin. Blood now decreases in the dark-exposed cats were significantly (p &lt; 0.05) greater than those seen in normal light-exposed cats, whereas systemic pressure changes were not different. These studies suggest that the seasonal photoperiod may affect the sensitivity of cerebral vessels to intracisternally injected serotonin in cats.</t>
  </si>
  <si>
    <t>10.3109/07420529309059720</t>
  </si>
  <si>
    <t>Vishnevetsky, J; Zamski, E; Ziv, M</t>
  </si>
  <si>
    <t>Enhanced bud and bulblet regeneration from bulbs of Nerine sarniensis cultured in vitro</t>
  </si>
  <si>
    <t>Nerine (Nerine samiensis) cv. Salmon Supreme in vitro-grown bulblets, 7-9 mm in diameter, were cut in half longitudinally and used for adventitious bud initiation following dissection of the roots and two-thirds of the upper part of the bulblets. The terminal apex was injured with a hot, sterile microscope dissecting needle. The highest number of buds formed (seven to nine buds per halved bulblet) on a semi-solid Murashige and Skoog (MS) basal salts medium supplemented with 3% sucrose and either 1 muM 6-benzylaminopurine (BA) and 1 muM alpha-naphthaleneacetic acid (NAA) or 0.5 muM BA and 0.1 muM NAA. Bulblet halves were cultured in the dark for 11-13 weeks with one subculture after 6 weeks. Anatomical studies indicated that the initiation of adventitious buds on the abaxial side of the inner scales of the halved bulblet was adjacent to the basal plate and started from the leaf primordium and a meristematic bulge. Buds developed directly into small bulblets after they were transferred to semi-solid MS basal salts medium supplemented with 6% sucrose, 10 muM indole-3-butyric acid (IBA) and 0.25% activated charcoal. Small bulblets cultured in liquid MS medium supplemented with additional KH2PO4 (170 mg l(-1)), 6% sucrose and 0.1 muM NAA under a 16/8-h (light/dark) photoperiod for 8 weeks grew into larger bulbs faster than those cultured on semi-solid medium. The bulbs were rooted on a semi-solid medium after 4 weeks and then transferred to the soil. As many as 18 bulblets developed and rooted from one in vitro-grown bulb after 25-27 weeks.</t>
  </si>
  <si>
    <t>10.1007/s00299-003-0580-2</t>
  </si>
  <si>
    <t>Vitasse, Y; Basler, D</t>
  </si>
  <si>
    <t>What role for photoperiod in the bud burst phenology of European beech</t>
  </si>
  <si>
    <t>EUROPEAN JOURNAL OF FOREST RESEARCH</t>
  </si>
  <si>
    <t>A considerable number of studies have investigated the phenology of European beech using models, experimental controlled conditions, or descriptive surveys of patterns in situ. In spite of this interest, there is no consensus about the environmental factors controlling bud burst in beech, especially about the role of photoperiod and chilling temperature (cold temperature effective to release bud dormancy). However, recent experimental and modelling studies provide new insights into the means by which these environmental factors control beech phenology. This present contribution aims to reconcile contradictory hypotheses about the main environmental factors controlling bud burst date of European beech. First, we review the main published results on the environmental control of beech phenology both in controlled and in natural conditions. Second, supported by the findings of recent studies, we propose a new theory for the role of photoperiod during the chilling phase for explaining spatial and temporal variations in bud burst phenology of European beech. Examples using long-term data from the Swiss Alps and Germany are presented to support this theory. The possible impacts of future and ongoing climate warming on beech phenology are discussed. Finally, due to interactions between chilling, forcing temperature, and photoperiod, we assert that beech phenology follows a nonlinear trend across biogeographical gradients such as changes in elevation or latitude and that the bud burst date of beech is expected not to undergo significant changes in response to global warming, especially in warmer climates.</t>
  </si>
  <si>
    <t>10.1007/s10342-012-0661-2</t>
  </si>
  <si>
    <t>Voinovich, ND; Vaghina, NP; Reznik, SY</t>
  </si>
  <si>
    <t>Comparative analysis of maternal and grand-maternal photoperiodic responses of Trichogramma species (Hymenoptera: Trichogrammatidae)</t>
  </si>
  <si>
    <t>Maternal and grand-maternal photoperiodic responses of Trichogramma buesi, T. embryophagum, T. evanescens, T. piceum, T. principium, and T. telengai were investigated in laboratory conditions. During the experiment, grand-maternal and maternal generations developed at 20 degrees C and one of the 4 photoperiodic regimes: L : D = 12 : 12, 14 : 10, 16 : 8, and 18 : 6 (in total, 16 combinations) while the progeny developed at L : D = 12 : 12 and one of the 3 thermal regimes: 13, 14, and 15 degrees C. The proportion of diapausing individuals in the progeny of all the studied species was significantly dependent on the direct influence of temperature and on the maternal photoperiodic response. The influence of the photoperiodic conditions during development of the grandmaternal generation was statistically significant in 5 of the 6 studied species, being relatively weak in T. embryophagum and T. telengai, whose geographical ranges extend up to north-western regions of Europe (possibly, these wasps enter diapause so early that the grand-mothers of the diapausing generation develop under long day conditions). Comparative analysis showed that the thresholds of the maternal and grand-maternal photoperiodic responses coincided or almost coincided. The grand-maternal effect was stronger in the progeny of maternal females which developed under short day conditions than in those that developed under long day conditions. This pattern of interaction probably synchronizes the life cycle with seasonal changes because diapause is induced under decreasing day length and thus mothers of diapausing individuals develop at shorter daylength than do grand-mothers. We conclude that the grand-maternal and the maternal effects on Trichogramma progeny diapause are based on one and the same photoperiodic response. In nature, the grand-maternal effect increases the proportion of diapausing individuals in the progeny of females which have developed under short day conditions during two generations, thus achieving a "cumulative" photoperiodic effect.</t>
  </si>
  <si>
    <t>10.14411/eje.2013.060</t>
  </si>
  <si>
    <t>Volaire, F; Seddaiu, G; Ledda, L; Lelievre, F</t>
  </si>
  <si>
    <t>Water deficit and induction of summer dormancy in perennial Mediterranean grasses</t>
  </si>
  <si>
    <t>Summer dormancy is a trait conferring superior drought survival in Mediterranean perennial grasses. As the respective roles of environmental factors and water deficit on induction of summer dormancy are unclear, the effect of intense drought were tested under contrasting day lengths in a range of forage and native grasses. Plants of Poa bulbosa, Dactylis glomerata 'Kasbah' and Lolium arundinaceum 'Flecha' were grown in pots (a) from winter to summer in a glasshouse and subjected to either an early or a late-spring drought period followed by a summer water deficit and (b) in controlled conditions, with long days (LD, 16 h) or short days (SD, 9 h) and either full irrigation or water deficit followed by rehydration. Leaf elongation, senescence of aerial tissues and dehydration of basal tissues were measured to assess dormancy. Endogenous abscisic acid (ABA) in basal tissues was determined by monoclonal immunoassay analysis. Even under irrigation, cessation of leaf elongation, senescence of lamina and relative dehydration of basal tissues were triggered only by a day length longer than 13 h 30 min (late spring and LD) in plants of Poa bulbosa and Dactylis glomerata 'Kasbah' which exhibit complete dormancy. Plants of Lolium arundinaceum 'Flecha' maintained leaf growth under irrigation irrespective of the day length since its dormancy is incomplete. ABA concentrations were not higher during late-spring drought than early, and could not be associated with spring dormancy induction. In summer, ABA concentration in bulbs of the desiccation-tolerant Poa were greater than in basal tissues of other species. The results of both experiments tend to invalidate the hypothesis that water deficit has a role in early summer-dormancy induction in the range of tested grasses. However, a late-spring drought tends to increase plant senescence and ABA accumulation in basal tissues of forage grasses which could enhance summer drought survival.</t>
  </si>
  <si>
    <t>10.1093/aob/mcp080</t>
  </si>
  <si>
    <t>Volkovich, TA</t>
  </si>
  <si>
    <t>Effects of temperature on diapause induction in Chrysopa perla (Linnaeus) (Insecta: Neuroptera: Chrysopidae)</t>
  </si>
  <si>
    <t>PURE AND APPLIED RESEARCH IN NEUROPTEROLOGY: PROCEEDINGS OF THE FIFTH INTERNATIONAL SYMPOSIUM ON NEUROPTEROLOGY - (INSECTA: NEUROPTERA, MEGALOPTERA, RAPHIDIOPTERA)</t>
  </si>
  <si>
    <t>Results of laboratory and field experiments carried out on Chrysopa perla (Linnaeus) from the Belgorod District of Russia are presented. A gradual decrease in daylength (6 min per day) had no effect upon diapause induction. Larvae were subjected to a daily temperature rhythm (T:C = 12-hour thermophase: 12-hour cryophase) combined with photoperiod. Photoperiodic responses (PhPR) were compared for thermoperiodic conditions, and for the relative related constant temperatures equivalent to the means obtained by daily temperature summation. The recorded curves showed three situations. They were the same in both the thermoperiodic conditions and in the constant equivalent temperatures, only if the cryophase temperature was below 15 degrees C and the mean temperature rhythm was within the optimal range for PhPR, namely 20 to 27 degrees C. Thermoperiods with lower cryophase temperatures and a mean temperature lower than 20 degrees C caused a decrease in the proportion of diapausing prepupae, but those with a cryophase from 17 to 24 degrees C, alternated with higher temperatures of 30 to 33 degrees C stimulated diapause induction in contrast to PhPRs at constant temperatures. It was concluded that the seasonal cycle of Ch. perla is controlled by both photoperiod and thermoperiod in the field.</t>
  </si>
  <si>
    <t>Volkovich, TA; Blumental, NA</t>
  </si>
  <si>
    <t>Photo-thermoperiodic responses in some species of lacewings (Neuroptera: Chrysopidae): Their role in diapause induction</t>
  </si>
  <si>
    <t>The effects of combinations of photoperiod and temperature on diapause induction in six species of lacewings (Chrysopidae) from the forest-steppe zone (Russia, 50 degrees N) were examined. Diapause induction in the short day was temperature-independent ill all species, with exception of Chrysopa phyllochroma. In this species the incidence of diapause decreased within the range from 25 to 33 degrees C. The long day prevented diapause only within particular temperature limits, which were species specific. In species with typical long-day photoperiodic response (C. perla, C. septempunctata and Chrysoperla carnea) daily temperature fluctuations were less favourable to diapause induction than constant mean temperature. In C. phyllochroma and C. abbreviata the similar high incidence of diapausing prepupae was induced both by daily natural thermoperiods and constant mean temperature. In experiments carried out under 12-h thermophase: 12-h cryophase conditions it was revealed that photo-thermoperiodic responses of C. phyllochroma were significantly dependent on cryophase temperature, whereas diapause of C. perla was determined mainly by photoperiod. The diversity of seasonal cycles in Chrysopa species and the role of photoperiod and thermoperiod in the development and diapause control in nature are discussed.</t>
  </si>
  <si>
    <t>VOLKOVICH, TA; SAULICH, AH</t>
  </si>
  <si>
    <t>THE PREDATORY BUG ARMA-CUSTOS - PHOTOPERIODIC AND TEMPERATURE CONTROL OF DIAPAUSE AND COLORATION</t>
  </si>
  <si>
    <t>A monovoltine population of Arma custos from the zone of forest-steppe has faculative imaginal dispause controlled by qualitative photoperiodic reaction (PhPR) of the long-day type. The adequate response to photoperiod took place only at sufficiently high temperatures (27 to 30-degrees-C). The fraction of bugs entering diapause during the long-day period spontaneously increased up to 50-68% after decreasing the temperature to 24-25-degrees-C. The number of dispausing bugs at the day length of 16-18 h decreased considerably under the thermohythm 33-13,5-degrees-C as compared to response provoked by the constant temperature of 24-degrees-C which is approximately equal to average mean of the termorhythm. Nymphs could not complete the development at the constant temperature of 20-degrees-C, but they developed normally and about 50% of adults had no diapause at the day length of 17-18 h under the thermorhythm 27-13,5-degrees-C (average temperature 20-degrees-C). Under the natural thermorhythm 23-13-degrees-C all the bugs entered diapause at any day length. Probably, such response was caused by low average temperature. Thus, daily thermorhythms extended the temperaturee range of displaying of PhPR. The photo-thermal regulation of the colour in 5 nymphal stages of A. custos was revealed. The conclusion about its independence of PhPR controlling the diapause was drawn.</t>
  </si>
  <si>
    <t>Voskoboinikov, GM; Breeman, AM; vandenHoek, C; Makarov, VN; Shoshina, EV</t>
  </si>
  <si>
    <t>Influence of temperature and photoperiod on survival and growth of North East Atlantic isolates of Phycodrys rubens (Rhodophyta) from different latitudes</t>
  </si>
  <si>
    <t>The influence of varying temperatures (from -1.5 degrees C to 23 degrees C) and photoperiod (from &lt;0 : (24)over bar&gt; to &lt;24 : (0)over bar&gt; h, light : dark) on growth and survival of eight isolates of the cool temperature red alga Phycodrys rubens from different latitudes along the NE Atlantic coasts were investigated. The isolates belong to two genetic groups: a 'North Sea/Baltic Sea' group with isolates from Helgoland, the Kattegat and Kiel, and an 'Eastern Atlantic' group with isolates from the Barents Sea, the Kattegat, Ireland and Brittany. There was a high degree of overall similarity in the responses of the isolates but the southernmost isolates of both genetic groups were slightly more tolerant to high temperatures (18 degrees C). All isolates died at 20 degrees C after 1-4 weeks and survived low temperatures (-1.5 degrees C) without obvious damage. All isolates had optimum temperatures for growth in the range of 5 to 10 (-15) degrees C but the southernmost isolates of both groups (Brittany isolate of 'Eastern Atlantic' group and Kiel isolate from 'North Sea/Baltic Sea' group) also grew well at 18 degrees C. At 15 (and 18) degrees C maximum growth rates were higher at a photoperiod of L : (D) over bar = 16 : (8) over bar h than at L : (D) over bar = 10 : &lt;(14)over bar&gt; h. We conclude that a slight increase in tolerance to high temperatures has evolved independently at southern localities in both genetic groups. Tolerance to high temperatures of the northernmost isolates and growth potential at low temperatures of the southernmost isolates were far in excess of temperature extremes experienced in nature. Most isolates have the capacity to grow for most of the year under local temperature regimes. This is in conflict with the marked spring peak in growth reported for this species.</t>
  </si>
  <si>
    <t>10.1515/botm.1996.39.1-6.341</t>
  </si>
  <si>
    <t>Vrtiska, MP; Kaminski, RM; Prince, HH; Thompson, JD</t>
  </si>
  <si>
    <t>Geographical displacement and timing of molt of the remiges in male Wood Ducks</t>
  </si>
  <si>
    <t>Captive wild-strain male Wood Ducks, Aix sponsa, reared in Mississippi and transported to Michigan and Illinois in 1993 and 1994 were used to test the effect of geographical displacement and age on timing of molt of the remiges. Males transported to both northern sites initiated remex molt later (P = 0.0001) in 1993 than males remaining in Mississippi. In 1994, males continued to molt later at northern sites than in Mississippi, but earlier molting at both northern sites in 1994 than in 1993 resulted in no detectable differences (P = 0.31) in molting date. Although there were no differences (P &gt; 0.05) in date of remex molt between adult and yearling males in 1992 and 1993, molt occurred earlier (P = 0.0006) each year for birds remaining in Mississippi during 1992-1994. Timing of remex molt in male Wood Ducks may be influenced by photoperiodic, environmental, and social cues associated with geographical displacement, but other factors (e.g., genetics) may also influence annual timing.</t>
  </si>
  <si>
    <t>10.1139/z97-780</t>
  </si>
  <si>
    <t>Wada, H; Moore, IT; Breuner, CW; Wingfield, JC</t>
  </si>
  <si>
    <t>Stress responses in tropical sparrows: Comparing tropical and temperate Zonotrichia</t>
  </si>
  <si>
    <t>Seasonal modulation of the adrenocortical response appears to be ubiquitous in mid- to high- latitude vertebrates but has not been investigated in tropical vertebrates. Previous studies demonstrate that temperate passerines show seasonality in corticosterone secretion and corticosteroid binding globulin capacities. We examined seasonal and sex differences in the stress response in an equatorial population of Zonotrichia capensis, the only Zonotrichia that breeds in the tropics, and compared the results with those of northern Zonotrichia. Seasonal differences in tropical Zonotrichia would presumably be independent of photoperiod and thus directly related to such activities as reproduction and feather molt. In addition, we investigated the possible role of binding globulin as a sex steroid binding globulin, as suggested for temperate passerines. Similar to northern congeners, Z. capensis show seasonal modulation in total corticosterone and binding globulin capacity with higher levels during breeding than molt. However, unlike many temperate passerines, there are no sex differences in corticosterone secretion or binding globulin capacity. Furthermore, the seasonal differences in total corticosterone diminish when the free levels are calculated. The contrast between equatorial and northern congeners indicates factors such as breeding environment and life-history strategy may play important roles in shaping stress response in these species.</t>
  </si>
  <si>
    <t>10.1086/505509</t>
  </si>
  <si>
    <t>Wadgymar, SM; Cumming, MN; Weis, AE</t>
  </si>
  <si>
    <t>The success of assisted colonization and assisted gene flow depends on phenology</t>
  </si>
  <si>
    <t>Global warming will jeopardize the persistence and genetic diversity of many species. Assisted colonization, or the movement of species beyond their current range boundary, is a conservation strategy proposed for species with limited dispersal abilities or adaptive potential. However, species that rely on photoperiodic and thermal cues for development may experience conflicting signals if transported across latitudes. Relocating multiple, distinct populations may remedy this quandary by expanding genetic variation and promoting evolutionary responses in the receiving habitat - a strategy known as assisted gene flow. To better inform these policies, we planted seeds from latitudinally distinct populations of the annual legume, Chamaecrista fasciculata, in a potential future colonization site north of its current range boundary. Plants were exposed to ambient or elevated temperatures via infrared heating. We monitored several life history traits and estimated patterns of natural selection to determine the adaptive value of plastic responses. To assess the feasibility of assisted gene flow between phenologically distinct populations, we counted flowers each day and estimated the degree of temporal isolation between populations. Increased temperatures advanced each successive phenological trait more than the last, resulting in a compressed life cycle for all but the southern-most population. Warming altered patterns of selection on flowering onset and vegetative biomass. Population performance was dependent on latitude of origin, with the northern-most population performing best under ambient conditions and the southern-most performing most poorly, even under elevated temperatures. Among-population differences in flowering phenology limited the potential for genetic exchange among the northern- and southern-most populations. All plastic responses to warming were neutral or adaptive; however, photoperiodic constraints will likely necessitate evolutionary responses for long-term persistence, especially when involving populations from disparate latitudes. With strategic planning, our results suggest that assisted colonization and assisted gene flow may be feasible options for preservation.</t>
  </si>
  <si>
    <t>10.1111/gcb.12988</t>
  </si>
  <si>
    <t>Wagner, GC; Johnston, JD; Clarke, IJ; Lincoln, GA; Hazlerigg, DG</t>
  </si>
  <si>
    <t>Redefining the limits of day length responsiveness in a seasonal mammal</t>
  </si>
  <si>
    <t>At temperate latitudes, increases in day length in the spring promote the summer phenotype. In mammals, this long-day response is mediated by decreasing nightly duration of melatonin secretion by the pineal gland. This affects adenylate cyclase signal transduction and clock gene expression in melatonin-responsive cells in the pars tuberalis of the pituitary, which control seasonal prolactin secretion. To define the photoperiodic limits of the mammalian long day response, we transferred short day (8 h light per 24 h) acclimated Soay sheep to various longer photoperiods, simulating those occurring from spring to summer in their northerly habitat (57 degrees N). Locomotor activity and plasma melatonin rhythms remained synchronized to the light-dark cycle in all photoperiods. Surprisingly, transfer to 16-h light/day had a greater effect on prolactin secretion and oestrus activity than shorter (12 h) or longer (20 and 22 h) photoperiods. The 16-h photoperiod also had the largest effect on expression of circadian (per1) and neuroendocrine output (beta TSH) genes in the pars tuberalis and on kisspeptin gene expression in the arcuate nucleus of the hypothalamus, which modulates reproductive activity. This critical photoperiodic window of responsiveness to long days in mammals is predicted by a model wherein adenylate cyclase sensitization and clock gene phasing effects of melatonin combine to control neuroendocrine output. This adaptive mechanism may be related to the latitude of origin and the timing of the seasonal transitions.</t>
  </si>
  <si>
    <t>10.1210/en.2007-0658</t>
  </si>
  <si>
    <t>Wahid, N; El Hadrami, I; Boulli, A</t>
  </si>
  <si>
    <t>Germinal variability of seeds in some Moroccan maritime pine (Pinus pinaster Ait.) under controlled conditions</t>
  </si>
  <si>
    <t>ACTA BOTANICA GALLICA</t>
  </si>
  <si>
    <t>Seeds germination obtained from ten Moroccan maritime pine populations growing in three biogeographic areas were studied under controlled photoperiod length and temperature for two pretreatments (stratifications at 4 degrees C and imbibition with water), Significant differences in germinal potential were noted between batches of seeds. Whereas a relative homogeneity of the germinal behavior of various batches of seeds with respect to duration 12, 48 and 72 h of imbibition was noted. However, the duration of stratification has a differential effect on the speed of germination (T50) between populations and even within the same population. Correlation between geographical parameters, percentage of germination (%G) and T50 shows that longitudinal variations explain about 46% and 39% of the variance, respectively.</t>
  </si>
  <si>
    <t>10.1080/12538078.2007.10516040</t>
  </si>
  <si>
    <t>Walker, SL; Waddell, WT; Goodrowe, KL</t>
  </si>
  <si>
    <t>Reproductive endocrine patterns in captive female and male red wolves (Canis rufus) assessed by fecal and serum hormone analysis</t>
  </si>
  <si>
    <t>Reproductive steroid profiles in female (n = 13) and male (n = 5) red wolves (Canis rufus) were characterized in fecal samples collected during the breeding season (December-May) and over a 1 year period, respectively. Blood samples from females (n = 12) also were collected during the periovulatory period for luteinizing hormone (LH) and steroid analysis. High performance liquid chromatography (HPLC) of fecal extracts determined that estradiol and estrone constituted the major and minor forms, respectively, of fecal estrogen metabolites. Although native progesterone was present, pregnane metabolites predominated as the major forms of fecal progestins. HPLC analysis of fecal extracts from males revealed no native testosterone, but rather the predominance of more polar androgen metabolites. Based on hormone profiles and/or pup production, females were classified as pregnant (n = 3), ovulatory-nonpregnant (n = 9), or acyciic (n = 3). Longitudinal monitoring of females indicated no pregnancy-specific differences in concentrations of either fecal progestagen or estrogen metabolites compared to ovulatory-nonpregnant individuals; however, baseline progestagen concentrations were consistently elevated in acyclic females. There was good correspondence between serum and fecal steroid concentration during the periovulatory period. A rise in serum estrogens preceded the ovulatory LH surge which was then followed by a significant progesterone rise during the luteal phase. In males, changes in fecal androgen metabolite concentrations coincided with photoperiod fluctuations, increasing in late autumn and reaching peak concentrations during mid- to late winter just before the start of the breeding season. Collectively, these results serve as a database of ovarian and testicular endocrine events in this species, which can be utilized in population management and application of assisted reproductive technologies. (C) 2002 Wiley Liss, Inc.</t>
  </si>
  <si>
    <t>10.1002/zoo.10052</t>
  </si>
  <si>
    <t>Walton, JC; Aubrecht, TG; Weil, ZM; Leuner, B; Nelson, RJ</t>
  </si>
  <si>
    <t>Photoperiodic regulation of hippocampal neurogenesis in adult male white-footed mice (Peromyscus leucopus)</t>
  </si>
  <si>
    <t>Photoperiodic organisms monitor environmental day length to engage in seasonally appropriate adaptions in physiology and behavior. Among these adaptations are changes in brain volume and neurogenesis, which have been well described in multiple species of birds, yet few studies have described such changes in the brains of adult mammals. White-footed mice (Peromyscus leucopus) are an excellent species in which to investigate the effects of day length on adult hippocampal neurogenesis, as males, in addition to having reduced hippocampal volume in short days (SD) with concomitant impairments in hippocampus-mediated behaviors, have photoperiod-dependent changes in olfactory bulb neurogenesis. We performed the current experiment to assess the effects of photoperiod on hippocampal neurogenesis longitudinally, using the thymidine analog bromodeoxyuridine at multiple time points across 10 weeks of SD exposure. Compared with counterparts held in long day (LD) lengths, across the first 8 weeks of SD exposure hippocampal neurogenesis was reduced. However, at 10 weeks in SD lengths neurogenic levels in the hippocampus were elevated above those levels in mice held in LD lengths. The current findings are consistent with the natural photoperiodic cycle of hippocampal function in male white-footed mice, and may help to inform research on photoperiodic plasticity in neurogenesis and provide insight into how the complex interplay among the environment, genes and adaptive responses to changing day lengths affects brain structure, function and behavior at multiple levels.</t>
  </si>
  <si>
    <t>10.1111/ejn.12626</t>
  </si>
  <si>
    <t>Wang, CL; Chen, YH; Ku, LX; Wang, TG; Sun, ZH; Cheng, FF; Wu, LC</t>
  </si>
  <si>
    <t>Mapping QTL Associated with Photoperiod Sensitivity and Assessing the Importance of QTLxEnvironment Interaction for Flowering Time in Maize</t>
  </si>
  <si>
    <t>Background: An understanding of the genetic determinism of photoperiod response of flowering is a prerequisite for the successful exchange of germplasm across different latitudes. In order to contribute to resolve the genetic basis of photoperiod sensitivity in maize, a set of 201 recombinant inbred lines (RIL), derived from a temperate and tropical inbred line cross were evaluated in 5 field trials spread in short-and long-day environments. Methodology/Principal Findings: Firstly, QTL analyses for flowering time and photoperiod sensitivity in maize were conducted in individual photoperiod environments separately, and then, the total genetic effect was partitioned into additive effect (A) and additive-by-environment interaction effect (AE) by using a mixed-model-based composite interval mapping (MCIM) method. Conclusions/Significance: Seven putative QTL were found associated with DPS thermal time based on the data estimated in individual environments. Nine putative QTL were found associated with DPS thermal time across environments and six of them showed significant QTLxenviroment (QE) interactions. Three QTL for photoperiod sensitivity were identified on chromosome 4, 9 and 10, which had the similar position to QTL for DPS thermal time in the two long-day environment. The major photoperiod sensitive loci qDPS10 responded to both short and long-day photoperiod environments and had opposite effects in different photoperiod environment. The QTL qDPS3, which had the greatest additive effect exclusively in the short-day environment, were photoperiod independent and should be classified in autonomous promotion pathway.</t>
  </si>
  <si>
    <t>10.1371/journal.pone.0014068</t>
  </si>
  <si>
    <t>Wang, CL; Cheng, FF; Sun, ZH; Tang, JH; Wu, LC; Ku, LX; Chen, YH</t>
  </si>
  <si>
    <t>Genetic analysis of photoperiod sensitivity in a tropical by temperate maize recombinant inbred population using molecular markers</t>
  </si>
  <si>
    <t>Photoperiod sensitivity is an important consideration in maize cultivation. Flowering time is affected by photoperiod and sensitivity to it limits the potential for successful exchange of germplasm across different latitudes. For resolving the genetic basis of photoperiod sensitivity in maize, a set of 207 recombinant inbred lines derived from a temperate and tropical inbred line cross was evaluated for 2 years in a long-day and short-day environment. Genetic linkage maps were constructed using 237 SSR markers with a total length 1,974.3 cM, and an average space between two makers of 8.33 cM. Twenty-nine QTL were detected for the five measured photoperiod sensitivity traits using composite interval mapping and multiple interval mapping. QTL for flowering time, plant height and leaf number, under long-day conditions, were found clustered on chromosome 10, while QTL for short-day conditions resided on chromosome 3. The QTL in the bin 10.04 region of chromosome 10 were detected associated with photoperiod sensitivity and related traits during long days. These results indicated that this region might contain an important photoperiod sensitivity element.</t>
  </si>
  <si>
    <t>10.1007/s00122-008-0851-y</t>
  </si>
  <si>
    <t>Wang, G; Harpole, CE; Paulose, J; Cassone, VM</t>
  </si>
  <si>
    <t>The role of the pineal gland in the photoperiodic control of bird song frequency and repertoire in the house sparrow, Passer domesticus</t>
  </si>
  <si>
    <t>Temperate zone birds are highly seasonal in many aspects of their physiology. In mammals, but not in birds, the pineal gland is an important component regulating seasonal patterns of primary gonadal functions. Pineal melatonin in birds instead affects seasonal changes in brain song control structures, suggesting the pineal gland regulates seasonal song behavior. The present study tests the hypothesis that the pineal gland transduces photoperiodic information to the control of seasonal song behavior to synchronize this important behavior to the appropriate phenology. House sparrows, Passer domesticus, expressed a rich array of vocalizations ranging from calls to multisyllabic songs and motifs of songs that varied under a regimen of different photoperiodic conditions that were simulated at different times of year. Control (SHAM) birds exhibited increases in song behavior when they were experimentally transferred from short days, simulating winter, to equinoctial and long days, simulating summer, and decreased vocalization when they were transferred back to short days. When maintained in long days for longer periods, the birds became reproductively photorefractory as measured by the yellowing of the birds' bills; however, song behavior persisted in the SHAM birds, suggesting a dissociation of reproduction from the song functions. Pinealectomized (PINX) birds expressed larger, more rapid increases in daily vocal rate and song repertoire size than did the SHAM birds during the long summer days. These increases gradually declined upon the extension of the long days and did not respond to the transfer to short days as was observed in the SHAM birds, suggesting that the pineal gland conveys photoperiodic information to the vocal control system, which in turn regulates song behavior. (C) 2014 Elsevier Inc. All rights reserved.</t>
  </si>
  <si>
    <t>10.1016/j.yhbeh.2014.02.008</t>
  </si>
  <si>
    <t>Wang, LF; Lin, KJ; Chen, C; Fu, S; Xue, FS</t>
  </si>
  <si>
    <t>Diapause Induction and Termination in the Small Brown Planthopper, Laodelphax striatellus (Hemiptera: Delphacidae)</t>
  </si>
  <si>
    <t>The small brown planthopper, Laodelphax striatellus (Fallen) enters the photoperiodic induction of diapause as 3rd or 4th instar nymphs. The photoperiodic response curves in this planthopper showed a typical long-day response type with a critical daylength of approximately 11 h at 25 degrees C, 12 h at 22 and 20 degrees C and 12.5 h at 18 degrees C, and diapause induction was almost abrogated at 28 degrees C. The third stage was the most sensitive stage to photoperiod. The photoperiodic response curve at 20 degrees C showed a gradual decline in diapause incidence in ultra-long nights, and continuous darkness resulted in 100% development. The required number of days for a 50% response was distinctly different between the short-and long-night cycles, showing that the effect of one short night was equivalent to the effect of three long nights at 18 degrees C. The rearing day length of 12 h evoked a weaker intensity of diapause than did 10 and 11 h. The duration of diapause was significantly longer under the short daylength of 11 h than it was under the long daylength of 15 h. The optimal temperature for diapause termination was 26 and 28 degrees C. Chilling at 5 degrees C for different times did not shorten the duration of diapause but significantly lengthened it when chilling period was included. In autumn, 50% of the nymphs that hatched from late September to mid-October entered diapause in response to temperatures below 20 degrees C. The critical daylength in the field was between 12 h 10 min and 12 h 32 min (including twilight), which was nearly identical to the critical daylength of 12.5 h at 18 degrees C. In spring, overwintering nymphs began to emerge in early March-late March when the mean daily temperature rose to 10 degrees C or higher.</t>
  </si>
  <si>
    <t>10.1371/journal.pone.0107030</t>
  </si>
  <si>
    <t>Wang, N; Ku, LX; Chen, YH; Wang, W</t>
  </si>
  <si>
    <t>Comparative proteomic analysis of leaves between photoperiod-sensitive and photoperiod-insensitive maize inbred seedlings under long day treatments</t>
  </si>
  <si>
    <t>Day length is an important environmental factor affecting the growth and development of maize (Zea mays), a short day (SD) plant grown in different latitudes. Leaf has been recognized as the light perceiving and signal producing organ. Under long day (LD) conditions, photoperiod-sensitive induction phase in maize begins at the fourth fully expanded leaf stage. However, the changes of maize leaf proteome in response to LD are largely unknown. To reveal maize proteome response to LD, proteins extracted from newly expanded fifth, sixth and seventh leaves from maize inbred line 496-10 (photoperiod sensitive) and Huangzao4 (HZ4, photoperiod insensitive) under LD treatments were compared via gel-based proteomic approach. As a result, eleven differentially expressed proteins were identified between 496-10 and HZ4 by mass spectrometry. This difference in protein accumulation was highly reproducible during the fifth to seventh leaf stages and most obvious at the seventh leaf stage. The identified proteins are mainly involved in circadian clock or iron metabolism, light harvesting and photosynthesis, nucleic acid metabolism and carbon fixation or energy metabolism. This study provides new insight into the influences of LD treatment on SD plants, such as maize, at proteome level.</t>
  </si>
  <si>
    <t>10.1007/s11738-014-1705-7</t>
  </si>
  <si>
    <t>Wang, XP; Yang, QS; Dalin, P; Zhou, XM; Luo, ZW; Lei, CL</t>
  </si>
  <si>
    <t>Geographic variation in photoperiodic diapause induction and diapause intensity in Sericinus montelus (Lepidoptera: Papilionidae)</t>
  </si>
  <si>
    <t>Due to the risk of extinction and ornamental value of the swallowtail butterfly, Sericinus montelus Gray (Lepidoptera: Papilionidae) in China, knowledge about local adaptations is important for the conservation and economical utilization of the species. In the present study, photoperiodic diapause induction and diapause intensity of S. montelus populations from Jiamusi (46 degrees 37'N), Beijing (40 degrees 15'N), Zibo (36 degrees 48'N), Fangxian (32 degrees 36'N), Wuhan (30 degrees 33'N) and Huaihua (27 degrees 33'N) were characterized at 25 degrees C. Logistic regression analysis revealed a significant population x hours of light interaction, confirming that photoperiodic responses varied among populations. The critical photoperiod was positively correlated with latitude and increased toward the north at a rate of about 1 h for each 6.67 degrees of latitude. Survival analyses indicated that survival time of diapausing pupae before adult eclosion differed significantly among populations at 25 degrees C and 16 : 8 L : D h. The mean duration of pupal diapause was also positively correlated with latitude. Our study reveals geographic variation in the critical photoperiod for diapause induction and in diapause intensity of S. montelus. These results provide useful information for our general understanding about seasonal adaptation in insects and may also be used to predict how geographic populations respond to climate warming.</t>
  </si>
  <si>
    <t>10.1111/j.1744-7917.2011.01473.x</t>
  </si>
  <si>
    <t>Wang, Y; Tan, LB; Fu, YC; Zhu, ZF; Liu, FX; Sun, CQ; Cai, HW</t>
  </si>
  <si>
    <t>Molecular Evolution of the Sorghum Maturity Gene Ma(3)</t>
  </si>
  <si>
    <t>Time to maturity is a critical trait in sorghum (Sorghum bicolor) breeding, as it determines whether a variety can be grown in a particular cropping system or ecosystem. Understanding the nucleotide variation and the mechanisms of molecular evolution of the maturity genes would be helpful for breeding programs. In this study, we analyzed the nucleotide diversity of Ma(3), an important maturity gene in sorghum, using 252 cultivated and wild sorghum materials from all over the world. The nucleotide variation and diversity were analyzed based both on race-and usage-based groups. We also sequenced 12 genes around the Ma(3) gene in 185 of these materials to search for a selective sweep and found that purifying selection was the strongest force on Ma(3), as low nucleotide diversity and low-frequency amino acid variants were observed. However, a very special mutation, described as ma(3)(R), seemed to be under positive selection, as indicated by dramatically reduced nucleotide variation not only at the loci but also in the surrounding regions among individuals carrying the mutations. In addition, in an association study using the Ma(3) nucleotide variations, we detected 3 significant SNPs for the heading date at a high-latitude environment (Beijing) and 17 at a low-latitude environment (Hainan). The results of this study increases our understanding of the evolutionary mechanisms of the maturity genes in sorghum and will be useful in sorghum breeding.</t>
  </si>
  <si>
    <t>10.1371/journal.pone.0124435</t>
  </si>
  <si>
    <t>Wang, Z; Acock, MC; Liu, Q; Acock, B</t>
  </si>
  <si>
    <t>Growth, opium gum yield, and photoperiod response of five opium poppy accessions</t>
  </si>
  <si>
    <t>Flowering time, growth, and opium gum yield from five seed sources (T, L, B1, B3, B3) of opium poppy (Papaver somniferum L,) collected from different latitudes in three Southeast Asian countries were determined, Plants were grown in six growth chambers at a 11-, 12-, 13-, 11-, 15-, or 16-hour photoperiod with a 12-hour, 25/20 degrees C thermoperiod, Flower initiation was observed under a dissecting microscope (40x) to determine if time to floral initiation was identical for all accessions across a wide range of photoperiods. The main capsule was lanced for opium gum at 10,13, and 16 days after flowering (DAF). Plants were harvested at 21 DAF for plant height, leaf area, and organ dry-weight determinations. In a 16-hour photoperiod, flower initiation was observed 10 days after emergence (DAE) for B1 vs. 8 DAE for the other four accessions. Flowering time was affected most by photoperiod in B1 and least in B2, Flowering times for B3, L, and T were similar across the range of photoperiods, B2, B3, and L had the highest gum yields per capsule; even though B1 had the greatest total plant biomass it produced the lowest gum yield, There was no difference among accessions in the average ratio of gum : individual capsule volume, For the ratio of gun : capsule dry weight, only the difference between T and B1 was significant, Capsule size did affect these ratios slightly. T had a larger gum : volume ratio for larger capsules, and B3 had a smaller gum : dry-weight ratio for heavier capsules, Flowering time varied up to 40%, capsule dry weight up to 41%, and opium gum yield up to 71% for the five accessions across all treatments. No relationship was found between flowering time and the latitude where the seed sources were collected, Time to flower initiation could not be used to predict time to anthesis because floral development rates varied significantly among accessions and photoperiods, Capsule volume and dry weight were useful in estimating gum yield.</t>
  </si>
  <si>
    <t>Wann, DQ; Dever, JK; Arnold, MD; Elkins, HD</t>
  </si>
  <si>
    <t>Genetic analysis and gain from selection of thrips resistance in cotton</t>
  </si>
  <si>
    <t>Host plant resistance, in integrated systems, could be a critical tool for reducing thrips damage to seedling cotton. Plant breeders, however, need information regarding the genetic nature of resistance for effective and efficient introgression into breeding material. Trials were conducted in 2011-2014 at the Texas A&amp;M AgriLife Research and Extension Center at Lubbock to elucidate the genetic nature of thrips resistance and the gains to be expected from visual phenotypic selection. Another objective was to validate a visual rating system for assessing thrips feeding injury in seedling cotton. Broad sense heritability (H-2) ranged 41-67%, depending on the family. H-2 was higher in families with a day-neutral resistant parent than those with a photoperiodic resistant parent. Observed segregation ratios fit 3:1, 13:3, and 11:5 expected resistant/susceptible ratios, although nearly all of the phenotypic distributions exhibited closer fits to two-gene models. Additionally, the visual rating scale utilized in these evaluations exhibited a strong correlation (r(s) = 0.884) with directly-quantifiable leaf area reduction data. These results suggest that thrips resistance is a dominant trait, under a high level of genetic control. There also appears to be at least a second gene (Thr2) aiding in genetic control of resistance. Actual gain from selection ranged 2-21% per cycle of selection, depending on the selection intensity. Optimum selection intensity in these evaluations was 5%, resulting in an approximate 21% gain. These evaluations revealed that host plant thrips resistance varies widely in cotton and can be sufficiently captured and advanced by plant breeders using visual selection.</t>
  </si>
  <si>
    <t>10.1007/s10681-017-1861-0</t>
  </si>
  <si>
    <t>WASSMER, GT; PAGE, TL</t>
  </si>
  <si>
    <t>PHOTOPERIODIC TIME MEASUREMENT AND A GRADED RESPONSE IN A COCKROACH</t>
  </si>
  <si>
    <t>Almost exclusively, photoperiodic insects respond to a given photoperiod in one of two ways: a ''long-day'' response or a ''short-day'' response. Intermediate responses occur only at a very restricted range of photoperiods (often less than 30 min) and are generally population phenomena rather than intermediate responses of individuals. In contrast, individuals of the wood roach, Parcoblatta pennsylvanica, show intermediate responses over a broad range of photoperiods. We examined the effect of constant light, constant darkness, and photoperiods ranging from 10 to 18 hr of light per 24 hr on growth rate as measured by weight gain, and found a robust photoperiodic response. Nymphs raised in photoperiods with light periods (photophases) from 0 to 12 hr gained little weight, whereas those in LD 18:6 were almost 15 times heavier. This is the first report of a photoperiodic response curve for a cockroach. Interestingly, there was a linear relationship between the duration of the photophase and weight gain over a broad range of photoperiods (LD 12:12 to LD 18:6; r2 = 0.99). Statistical analysis showed that the intermediate responses were attributable to individuals' growing at an intermediate rate. Another interesting observation was that all larval stages appeared to be capable of perceiving and responding to photoperiodic signals. The results of further experiments using non-24-hr photoperiods were consistent with the existence of a circadian component in the photoperiodic time measurement in this species.</t>
  </si>
  <si>
    <t>10.1177/074873049300800104</t>
  </si>
  <si>
    <t>Watari, Y; Yamanaka, T; Asano, W; Ishikawa, Y</t>
  </si>
  <si>
    <t>Prediction of the life cycle of the west Japan type yellow-spotted longicorn beetle, Psacothea hilaris (Coleoptera : Cerambycidae) by numerical simulations</t>
  </si>
  <si>
    <t>A temporally structured model that enables simulation of the development of the west Japan type yellow-spotted longicorn beetle, Psacothea hilaris (Pascoe), at different locations was developed. Life history parameter values incorporated into the model were estimated by laboratory rearing experiments. To validate the present model, the development of eggs laid monthly from June I through November I was simulated under dynamic temperature and photoperiod conditions at Ayabe City. The individuals laid on June I did not enter diapause but emerged in early August of the same year. On the other hand, about 2/3 of the individuals laid on July 1, and all those laid on August I and September I entered diapause (or quiescence), and started to emerge in late May of the following year. Individuals laid on October I and November I overwintered as young larvae (1st-3rd stadia) and eggs, respectively, and the majority of these emerged in late July-early August. Interestingly, the remaining individuals entered diapause in the 2nd year and emerged in June of the 3rd year. Analyses of these simulation results suggested that concentrated emergence of P hilaris can occur twice in one year (in late May-early June and in late July-early August) at Ayabe, and this is fairly concordant with known adult prevalence at this location considering the long life-span of adults. It was also suggested that although P hilaris at Ayabe has basically a univoltine life cycle with a facultative diapause, varying proportions of the population appear to have a bivoltine life cycle or a semivoltine life cycle depending on the meteorological conditions of that year. The life cycle of P hilaris is suggested to be very flexible and adaptive to environmental fluctuations.</t>
  </si>
  <si>
    <t>WATT, PJ; ADAMS, J</t>
  </si>
  <si>
    <t>ADAPTIVE VARIATION IN SEX DETERMINATION IN A CRUSTACEAN, GAMMARUS-DUEBENI</t>
  </si>
  <si>
    <t>In some animals sex is determined after conception by environmental factors (environmental sex determination, ESD). In the amphipod Gammarus duebeni sex is reportedly determined by photoperiod: there is a higher proportion of males in broods reared under long-day than under short-day photoperiods. It has been proposed that this is an adaptive response to seasonal population dynamics. A test of the hypothesis would be to demonstrate changes in the degree to which sex is determined by the environment in populations from different latitudes with different dynamics. This study reports such a test. Environmental response is significantly less strong in a southern population with a Long breeding season than in a northern one in which breeding is seasonally restricted. Moreover, the threshold of the ESD cue for male or female determination is not defined when the breeding season is weakly seasonal. There is a broad correlation between latitude (and hence breeding seasonality) and the strength of ESD response across a series of population studies. Similarities between the Gammarus system of sex determination and that of the Atlantic silverside Menidia menidia, a fish with thermal ESD, are discussed.</t>
  </si>
  <si>
    <t>10.1111/j.1469-7998.1994.tb01562.x</t>
  </si>
  <si>
    <t>Way, DA; Montgomery, RA</t>
  </si>
  <si>
    <t>Photoperiod constraints on tree phenology, performance and migration in a warming world</t>
  </si>
  <si>
    <t>Increasing temperatures should facilitate the poleward movement of species distributions through a variety of processes, including increasing the growing season length. However, in temperate and boreal latitudes, temperature is not the only cue used by trees to determine seasonality, as changes in photoperiod provide a more consistent, reliable annual signal of seasonality than temperature. Here, we discuss how day length may limit the ability of tree species to respond to climate warming in situ, focusing on the implications of photoperiodic sensing for extending the growing season and affecting plant phenology and growth, as well as the potential role of photoperiod in controlling carbon uptake and water fluxes in forests. We also review whether there are patterns across plant functional types (based on successional strategy, xylem anatomy and leaf morphology) in their sensitivity to photoperiod that we can use to predict which species or groups might be more successful in migrating as the climate warms, or may be more successfully used for forestry and agriculture through assisted migration schemes. Predictions of how temperate and boreal forests will respond to climate warming often rely on the assumption that temperature will extend the growing season and drive migration to higher latitudes. But in many cases, these responses are also affected by photoperiod, and day length cues may constrain the ability of high latitude forests to respond to climate change as currently predicted. Here we review how photoperiod signals interact with temperature to affect tree phenology, physiological processes, and the potential for species to migrate in a warmer climate.</t>
  </si>
  <si>
    <t>10.1111/pce.12431</t>
  </si>
  <si>
    <t>WAYCOTT, W</t>
  </si>
  <si>
    <t>PHOTOPERIODIC RESPONSE OF GENETICALLY DIVERSE LETTUCE ACCESSIONS</t>
  </si>
  <si>
    <t>A series of experiments was undertaken to study daylength-mediated control of transition to flowering in lettuce (Lactuca sativa L.), a quantitative long-day plant, Several genotypes (cultivars, landraces, and mutant lines) were grown at different photoperiods, sometimes in combination with different temperatures, and measured for number of days to either a) bolting initiation (a detectable increase in the rate of stem elongation) or b) anthesis of the first flower (a standard measure of maturity in lettuce). Experiments were conducted in controlled or partially controlled environments. Results of these studies indicate the following: a) high temperature alone is not sufficient to induce the bolting response, whereas photoperiod is; b) there is a range of genetic responses to various daylengths among lettuce genotypes: c) one of the genes known to control bolting initiation, gene T, exhibited reverse dominance in conjunction with the Early Flowering genes, depending on the length of day, The latter observation implies the genetic role of T needs further investigation, as it does not appear to operate by simple dominance alone.</t>
  </si>
  <si>
    <t>WAYNE, NL; RISSMAN, EF</t>
  </si>
  <si>
    <t>TROPICAL PHOTOPERIODS AFFECT REPRODUCTIVE DEVELOPMENT IN THE MUSK SHREW, SUNCUS-MURINUS</t>
  </si>
  <si>
    <t>The purpose of the present studies was to determine whether reproductive development in male musk shrews (original stock from Guam Island, 13-degrees-N latitude) could be altered by small, ecologically relevant changes in photoperiod. In the first experiment, effects of changes in photoperiod equivalent to those seen between the 2 solstices on Guam Island (90 min) on reproductive maturation were investigated. The results showed that a 90-min difference in photoperiod had a significant effect on weights of various androgen-sensitive target tissues. Furthermore, there was little evidence that the preweaning photoperiod had an effect on the response to the postweaning photoperiod. In the second experiment, effects of changes in photoperiod equivalent to those seen between the equinoxes and solstices on Guam Island (45 min) on reproductive maturation were investigated. The results showed that both a decrease and an increase in photoperiod by 45 min had a significant effect on weights of various androgen-sensitive target tissues. Overall, these results suggest that animals living close to the equator can potentially use small changes in day length to alter or time reproductive function.</t>
  </si>
  <si>
    <t>10.1016/0031-9384(91)90544-X</t>
  </si>
  <si>
    <t>Webber, J; Ott, P; Owens, J; Binder, W</t>
  </si>
  <si>
    <t>Elevated temperature during reproductive development affects cone traits and progeny performance in Picea glauca x engelmannii complex</t>
  </si>
  <si>
    <t>Two temperature regimes were applied during reproductive development of seed and pollen cones of interior spruce (Picea glauca (Moench) Voss and Picea engelinannii (Parry) complex) to determine temperature effects on the adaptive traits of progeny. In Experiment 1, identical crosses were made on potted interior spruce using untreated pollen followed by exposure to a day/night temperature of 22/8 or 14/8 degrees C with a 12-h photoperiod during the stages of reproductive development from post-pollination to early embryo development. Frost hardiness and growth of progeny from seed produced in the two temperature treatments were measured over a 4-year period. Elevated temperature significantly affected both seed-cone development and the adaptive properties of the progeny. Seed cones exposed to the 22/8 degrees C treatment reached the early embryo stage in 53 days versus 92 days in the 14/8 degrees C treatment. Seed yields, cotyledon emergence and percent germination were also significantly enhanced by the 22/8 degrees C treatment. Progeny from seed produced in the higher temperature treatment showed significantly reduced spring and fall frost hardiness, but the elevated temperature treatment had no significant effects on time of bud burst, growth patterns or final heights. In Experiment 2, single ramets of the same clone were subjected to a day/night temperature of 20/8 or 10/8 degrees C during pollen cone development, starting from meiosis and ending at pollen shedding. The two populations of pollen were then crossed with untreated seed cones. Compared with pollen cones exposed to the 10/8 degrees C treatment, pollen cones exposed to the 20/8 degrees C treatment during development reached the shedding stage 2-4 weeks earlier, whereas pollen yields, in vitro viability and fertility (seed set) were significantly lower; however, the resulting progeny displayed no treatment differences in frost hardiness or growth after I year. Results sue-est that seed orchard after-effects could be caused by temperature differences between orchard site and parent tree origin and that this effect acts on maternal development. Gametophytic (pollen or megagametophyte or both) and early embryo (sporophytic) selection are possible mechanisms that may explain the observed results. Although the effects are biologically significant, they are relatively small and do not justify changes in current deployment strategies for seed orchard seed.</t>
  </si>
  <si>
    <t>10.1093/treephys/25.10.1219</t>
  </si>
  <si>
    <t>Weber, JD; Volney, WJA; Spence, JR</t>
  </si>
  <si>
    <t>Intrinsic development rate of spruce budworm (Lepidoptera : Tortricidae) across a gradient of latitude</t>
  </si>
  <si>
    <t>Development of the spruce budworm, Choristoneura fumiferana (Clemens), in the field varies with latitude but no satisfactory explanation for this variation has been provided. Theory suggests that the optimum temperature for development, the maximum development rate, and the range of temperatures over which development occurs, are adapted to local temperature regimes. To test this hypothesis, spruce budworm populations from locations spanning a 15 degrees range in latitude were reared on artificial diet, at 10 different constant temperatures ranging From 9.3 to 33 degrees C. However, these experiments yielded no evidence for adaptation in parameters controlling development rate. It is suggested that migration by egg laying moths undermines processes that might select for individuals adapted to local temperature regimes. Rapid development seen in northern populations of the spruce budworm is not apparently explained by thermal adaptations but might, instead, result from effects of photoperiod on feeding behavior.</t>
  </si>
  <si>
    <t>10.1093/ee/28.2.224</t>
  </si>
  <si>
    <t>Wegis, MC; Bradshaw, WE; Davison, TE; Holzapfel, CM</t>
  </si>
  <si>
    <t>Rhythmic components of photoperiodic time measurement in the pitcher-plant mosquito, Wyeomyia smithii</t>
  </si>
  <si>
    <t>Photoperiodic time measurement regulating larval diapause in the pitcher-plant mosquito, Wyeomyia smithii, varies in a close relationship with latitude. The critical photoperiod mediating the maintenance and termination of diapause is positively correlated with latitude (r(2) = 0.977) among six populations from southern (30-31 degrees N), intermediate (40 degrees N), and northern (46-49 degrees N) latitudes in North America. The developmental response to unnaturally short and to unnaturally long photoperiods declines with increasing latitude, so that longer critical photoperiods are associated with a downward rather than a lateral shift in the photoperiodic response curve. Exotic light and dark cycles of varying period (T) with a short (10 h) photophase and a scotophase ranging from 14 (T = 24) to 62 (T = 72) h, reveal two geographic patterns: a decline in perturbability of the photoperiodic clock with increasing latitude, and no change with latitude in the 21-h period of rising and falling development with increasing T. These results show (1) that there is a rhythmic component to photoperiodic time measurement in W. smithii, (2) that the period of this rhythm is about 21 h in all populations, and (3) that more northern populations show decreasing responsiveness to photoperiod and increasing stability against perturbation by exotic period lengths (T &gt; 24). Previous studies on W. smithii indicate that this single temperate species of a tropical and subtropical genus has evolved from south to north. We therefore conclude that the evolution of increasing critical photoperiod in W. smithii during its adaptive radiation into North America has more likely involved the amplitude and not the period of the under lying circadian pacemaker.</t>
  </si>
  <si>
    <t>10.1007/s004420050130</t>
  </si>
  <si>
    <t>y-but replicate</t>
  </si>
  <si>
    <t>Wehr, TA</t>
  </si>
  <si>
    <t>Photoperiodism in humans and other primates: Evidence and implications</t>
  </si>
  <si>
    <t>Most of the anatomical and molecular substrates of the system that encodes changes in photoperiod in the duration of melatonin secretion, and the receptor molecules that read this signal, have been shown to be conserved in monkeys and humans, and the functions of this system appear to be intact from the level of the retina to the level of the melatonin-duration signal of change of season. While photoperiodic seasonal breeding has been shown to occur in monkeys, it remains unclear whether photoperiod and mediation of photoperiod's effects by melatonin influence human reproduction. Epidemiological evidence suggests that inhibition of fertility by heat in men in summer contributes to seasonal variation in human reproduction at lower latitudes and that stimulation of fertility by lengthening of the photoperiod in spring contributes to the variation at higher latitudes. Parallels between the seasonality of human reproduction and seasonal affective disorder suggest that they may be governed by common biological processes. Historical and experimental evidence indicates that human responses to seasonal changes in the natural photoperiod may have been more robust prior to the Industrial Revolution and that subsequently they have been increasingly suppressed by alterations of the physical environment.</t>
  </si>
  <si>
    <t>10.1177/074873001129002060</t>
  </si>
  <si>
    <t>WEHR, TA; GIESEN, HA; MOUL, DE; TURNER, EH; SCHWARTZ, PJ</t>
  </si>
  <si>
    <t>SUPPRESSION OF MENS RESPONSES TO SEASONAL-CHANGES IN DAY LENGTH BY MODERN ARTIFICIAL LIGHTING</t>
  </si>
  <si>
    <t>We recently reported that humans have conserved mechanisms, like those that exist in other animals, which detect changes in day length and make corresponding adjustments in the duration of nocturnal periods of secretion of melatonin and of other functions. We detected these responses in individuals who were exposed to artificial ''days'' of different durations. The purpose of the present study was to determine whether men who are exposed to natural and artificial light in an urban environment at 39 degrees N are still able to detect and respond to seasonal changes in duration of the natural photoperiod. We measured profiles of circadian rhythms during 24-h periods of constant darkness (&lt;1 Ix) and found no summer-winter differences in durations of nocturnal periods of active secretion of melatonin, rising levels of cortisol, high levels of thyrotropin, and low levels of rectal temperature. The results of this and our previous study suggest that modern men's use of artificial light suppresses responses to seasonal changes in the natural photoperiod that might otherwise occur at this latitude.</t>
  </si>
  <si>
    <t>Wei, XJ; Jiang, L; Xu, JF; Liu, X; Liu, SJ; Zhai, HQ; Wan, JM</t>
  </si>
  <si>
    <t>The Distribution of Japonica Rice Cultivars in the Lower Region of the Yangtze River Valley is Determined by Its Photoperiod-sensitivity and Heading Date Genotypes</t>
  </si>
  <si>
    <t>There are generally four recognized classes of japonica rice cultivars grown in the lower region of the Yangtze River valley. The geographical distribution of the four classes is latitude-dependent. Variation for heading date (HD) among 29 japonica rice cultivars grown in the lower region of the Yangtze River valley and belonging to the four classes was characterized, and their sensitivity to variations in photoperiod and temperature was analyzed. All of the cultivars were sensitive to both photoperiod and temperature. A regression analysis showed that HD is closely correlated with photoperiod sensitivity (PS). The PS of the four classes increased gradually from the medium maturing middle (MMM) types, through the late maturing middle (LMM) and early maturing late (EML) types to the medium maturing late (MML) types. Crosses with tester lines established that almost all of the cultivars carry the dominant early-heading allele at Ef-1, the photoperiod insensitive allele e(2) and the PS alleles E-1 or E(1)t. Most of the MMM, LMM and MML types carry the insensitive allele e(3), while EML types have either E-3 or E(3)t. At Se-1, MMM and LMM types have Se-1e, some EML types have Se-1e and others Se-1n, while the MML types are mostly Se-1n. The PS of some MMM, LMM and EML types is reduced by the presence of hd2. These results show that the distribution of the four rice cultivar classes from high latitude to low latitude regions depended on a gradual increase in PS, which is mainly determined by its HD genotypes.</t>
  </si>
  <si>
    <t>10.1111/j.1744-7909.2009.00866.x</t>
  </si>
  <si>
    <t>Wei, XJ; Jiang, L; Xu, JF; Zhang, WW; Lu, GW; Zhang, YS; Wan, JM</t>
  </si>
  <si>
    <t>Genetic analyses of heading date of Japonica rice cultivars from Northeast China</t>
  </si>
  <si>
    <t>Northeast regions of China (38-55 N latitude) play an important role in Japonica rice planting. Heading dates of 10 Japonica rice cultivars native to the Northeast of China were investigated and their sensitivities to photoperiod and temperature were analyzed. The results showed that these Japonica rice cultivars were insensitive to photoperiod but strongly sensitive to temperature, i.e. a high temperature can markedly shorten the heading date. Genetic analyses were conducted on these 10 cultivars using a set of heading date tester lines. All these Japonica cultivars carried a dominant early heading gene Ef-1, and most of these cultivars carried the photoperiod insensitivity allele et, and two types of alleles were presented at the Se-1 locus, including recessive photoperiod insensitivity gene Se-1 a and dominant strong photoperiod-sensitivity (PS) gene Se-1(n). The PS of these cultivars carrying El or Se-1(n) can be repressed or weakened by Ef-1 and the recessive allele hd2 they carried. These results provided a reasonable explanation to the adaptability of Japonica rice to the high latitude environment of the Northeast China, and could be useful for breeding new cultivars well adapted to the high latitude regions and expanding the rice cultivation range. (C) 2008 Elsevier B.V. All rights reserved.</t>
  </si>
  <si>
    <t>10.1016/j.fcr.2008.01.008</t>
  </si>
  <si>
    <t>WEISSBLUTH, M; WEISSBLUTH, L</t>
  </si>
  <si>
    <t>COLIC, SLEEP INERTIA, MELATONIN AND CIRCANNUAL RHYTHMS</t>
  </si>
  <si>
    <t>Colic is periodic behavior occurring at the end of the day during the first 3 months of life characterized by crying. It is hypothesized that the crying at the end of the day is due to sleep inertia or a state dissociation during which the infant is simultaneously partially awake and partially asleep because of the absence of a melatonin diurnal rhythm. The melatonin timing mechanism, which codes for day length, is initiated prenatally by the maternal pineal gland, and after 3 months postnatally, the melatonin nocturnal secretion rhythm is maintained by the infant's pineal gland. To record the seasonal variation in day length away from the equator, 12 months are required to complete the melatonin chemical calendar. This circannual process is only 9 months completed at the time of birth, and 3 additional months are needed during which the infant may have difficulty reconciling cues for the timing of evening sleep due to discrepancies between the expected photoperiod derived from the prenatal maternal pineal melatonin circadian rhythm and the postnatally experienced photoperiod. Data is presented showing that the incidence of colic increases with increasing latitude in support of the hypothesis that infant crying at the end of the day during the first 3 months represents the last quarter of a circannual photoperiodic development process.</t>
  </si>
  <si>
    <t>10.1016/0306-9877(92)90099-X</t>
  </si>
  <si>
    <t>Welling, A; Rinne, P; Vihera-Aarnio, A; Kontunen-Soppela, S; Heino, P; Palva, ET</t>
  </si>
  <si>
    <t>Photoperiod and temperature differentially regulate the expression of two dehydrin genes during overwintering of birch (Betula pubescens Ehrh.)</t>
  </si>
  <si>
    <t>The overwintering of trees in northern areas depends on processes regulated by photoperiod and temperature. To identify the physiological and genetic factors involved in this environmental control, three latitudinal ecotypes of pubescent birch (Betula pubescens Ehrh.) growing in a common garden experiment were used. Each ecotype responded to the shortening of the photoperiod according to its specific critical daylength, resulting in the induction of freezing tolerance and dehydration of buds first in the northern ecotype, followed by the central and southern ecotypes, respectively. By contrast, there was no clear difference in the timing of dormancy release, bud rehydration, and deacclimation in the spring, suggesting that these traits were controlled mainly by temperature. To elucidate the role of dehydrins (DHN) in the overwintering process, two DHN genomic clones were isolated from pubescent birch and expression of the corresponding genes, both in field and under controlled conditions, was characterized. BpuDhn1 was found to encode an YnKn-type of basic DHN, while BpuDhn2 encoded an acidic, SKn-type of DHN. In field-grown trees the level of BpuDhn1 increased in buds during the autumn, while the level of BpuDhn2 was highest during the coldest winter months. Under controlled conditions BpuDhn1 increased in response to the combined effect of short daylength and low, non-freezing temperatures whereas the expression of BpuDhn2 was mainly controlled by low temperature while photoperiod had less effect on its expression. These results suggest that DHNs participate in the sensitive environmental regulation of the overwintering process in birch.</t>
  </si>
  <si>
    <t>10.1093/jxb/erh045</t>
  </si>
  <si>
    <t>Werner, JD; Borevitz, JO; Uhlenhaut, NH; Ecker, JR; Chory, J; Weigel, D</t>
  </si>
  <si>
    <t>FRIGIDA-independent variation in flowering time of natural Arabidopsis thaliana accessions</t>
  </si>
  <si>
    <t>FRIGIDA (FRI) and FLOWERING LOCUS C (FLC) are two genes that, unless plants are vernalized, greatly delay flowering time in Arabidopsis thaliana. Natural loss-of-function mutations in FRI cause the early flowering growth habits of many A. thaliana accessions. To quantify the variation among wild accessions due to FRI, and to identify additional genetic loci in wild accessions that influence flowering time, we surveyed the flowering times of 145 accessions in long-day photoperiods, with and without a 30-day vernalization treatment, and genotyped them for two common natural lesions in FRI. FRI is disrupted in at least 84 of the accessions, accounting for only similar to 40 % of the flowering-time variation in long days. During efforts to dissect the causes for variation that are independent of known dysfunctional FRI alleles, we found new loss-of-function alleles in FLC, as well as late-flowering alleles that do not map to FRI or FLC. An FLC nonsense mutation was found in the early flowering Van-0 accession, which has otherwise functional FRI. In contrast, Lz-0 flowers late because of high levels of FLC expression, even though it has a deletion in FRI. Finally, eXtreme array mapping identified genomic regions linked to the vernalization-independent, late-flowering habit of Bur-0, which has an alternatively spliced FLC allele that behaves as a null allele.</t>
  </si>
  <si>
    <t>10.1534/genetics.104.036533</t>
  </si>
  <si>
    <t>Wesolowski, T; Cholewa, M; Hebda, G; Maziarz, M; Rowinski, P</t>
  </si>
  <si>
    <t>Immense plasticity of timing of breeding in a sedentary forest passerine, Poecile palustris</t>
  </si>
  <si>
    <t>Numerous bird species have advanced their breeding seasons in response to climate warming. These changes were mostly brought about by phenotypic plasticity, i.e. flexible reactions of individual birds, rather than by microevolutionary change. Knowing the limits of plasticity is thus of paramount importance in any attempt to predict possible reactions of birds to climate warming. However, the breeding performance of the same individuals in contrasting environmental conditions, necessary to answer this question, is rarely observed. Here, we provide data on the flexibility in timing of egg-laying of individual marsh tit Poecile palustris females breeding in an extremely late (2013) and early (2014) spring in Biaowiea National Park (Poland). In both years the birds stayed in the same places in the primeval old-growth forest, free of direct human influences (no nest-boxes, no additional food). The weather variation was within the range of conditions observed during 40 yr in the study area, and no climate warming occurred in the marsh tit's pre-breeding period. Females (n = 16) shifted the onset of laying by 13-23 (median = 20) days between the seasons. This range of individual flexibility encompasses almost the whole latitudinal range of the breeding dates found across Europe. Such a buffer of plasticity would probably be sufficient for marsh tits to adjust the onset of egg-laying to the forecasted range of climate change. A combination of temperature and photoperiod appears to be involved in fine tuning of the birds' breeding times with spring conditions, but how the birds asses and integrate this information remains poorly understood.</t>
  </si>
  <si>
    <t>10.1111/jav.00733</t>
  </si>
  <si>
    <t>Westergaard, L; Eriksen, EN</t>
  </si>
  <si>
    <t>Autumn temperature affects the induction of dormancy in first-year seedlings of Acer platanoides L.</t>
  </si>
  <si>
    <t>First-year seedlings of five latitudinal populations of Acer platanoides were subjected to decreasing photoperiod treatment under three different temperature regimes. The depth of the induced dormancy was quantified as the number of days to bud burst (DBB) under defined conditions favourable to growth. The results suggested a close relationship between autumn temperature and the strength of the induced dormancy, with high temperatures combined with short days leading ro a deeper stage of dormancy. Northern and continental populations generally had bud burst earlier than southern. The results are discussed in relation to hypotheses for dormancy induction and release.</t>
  </si>
  <si>
    <t>10.1080/02827589709355378</t>
  </si>
  <si>
    <t>Wheeler, RM; Tibbitts, TW</t>
  </si>
  <si>
    <t>Influence of changes in daylength and carbon dioxide on the growth of potato</t>
  </si>
  <si>
    <t>Potatoes (Solanum tuberosum L.) are highly productive in mid- to high-latitude areas where photoperiods change significantly throughout the growing season. To study the effects of changes in photoperiod on growth and tuber development of potato cv. Denali, plants were grown for 112 d with 400 mu mol m(-2) s(-1) photosynthetic photon flux (PPF) under a 12-h photoperiod (short days, SD), a 24-h photoperiod (long days, LD), and combinations where plants were moved between the two photoperiods 28, 56, or 84 d after planting. Plants given LD throughout growth received the greatest total daily PPF and produced the greatest tuber yields. At similar levels of total PPF, plants given SD followed by LD yielded greater tuber dry mass (DM) than plants given IID followed by SD. Stem DM per plant, leaf DM, and total plant DM all increased with an increasing proportion of LD and increasing daily PPF, regardless of the daylength sequence. When studies were repeated, but at an enriched (1000 mu mol mol(-1)) CO2 concentration, overall growth trends were similar, with high CO2 resulting in greater stem length, stem DM, leaf DM, and total plant DM; but high CO2 did not increase tuber DM. (C) 1997 Annals of Botany Company.</t>
  </si>
  <si>
    <t>10.1006/anbo.1996.9999</t>
  </si>
  <si>
    <t>White, JT; DeSanto, CL; Gibbons, C; Lardner, CK; Panakos, A; Rais, S; Sharp, K; Sullivan, SD; Tidhar, W; Wright, L; Berrigan, D; Heideman, PD</t>
  </si>
  <si>
    <t>Insulins, leptin and feeding in a population of Peromyscus leucopus (white-footed mouse) with variable fertility</t>
  </si>
  <si>
    <t>Natural populations display a variety of reproductive responses to environmental cues, but the underlying physiology that causes these responses is-largely unknown. This study tested the hypothesis that heritable variation in reproductive traits can be described by heritable variation in concentrations of hormones critical to both energy balance and reproduction. To test this hypothesis, we used mouse lines derived from a wild population and selectively bred for response to short day photoperiod. Reproductive and metabolic traits of Peromyscus leuco pus display heritable variation when held in short photoperiods typical of winter. Our two lines of mice have phenotypes spanning the full range of variation observed in nature in winter. We tested male and female mice for heritable variation in fasted serum concentrations of three hormones involved in energetic regulation: leptin, insulin-like growth factor 1 (IGF-1) and insulin, as well as the effects of exogenous leptin and a high energy diet on reproductive maturation. Exogenous leptin decreased food intake, but protected males from the reduction in testis mass caused by equivalent food restriction in pair-fed, saline-infused controls. A high energy diet resulted in calorie adjustment by the mice, and failed to alter reproductive phenotype. Concentrations of the three hormones did not differ significantly between selection lines but had correlations with measures of food intake, fertility, blood glucose, and/or body mass. There was evidence of interactions between reproductive traits and hormones related to energy balance and reproduction, but this study did not find evidence that variation in these hormones caused variation in reproductive phenotype. (C) 2014 Published by Elsevier Inc.</t>
  </si>
  <si>
    <t>10.1016/j.yhbeh.2014.02.006</t>
  </si>
  <si>
    <t>White, MA; Nemani, RR; Thornton, PE; Running, SW</t>
  </si>
  <si>
    <t>Satellite evidence of phenological differences between urbanized and rural areas of the eastern United States deciduous broadleaf forest</t>
  </si>
  <si>
    <t>ECOSYSTEMS</t>
  </si>
  <si>
    <t>We used a 10-year record (1990-99) of composited and cloud-screened reflectances from the Advanced Very High Resolution Radiometer (AVHRR) to test for phenological differences between urban and rural areas in the eastern United States deciduous broadleaf forest (DBF). We hypothesized that well-documented urban heat island effects would be associated with alterations in temperature-sensitive vegetation phenology. Our objectives were thus (a) to investigate possible differences in the start of the growing season (SOS) and end of the growing season (EOS) between the urban and DBF land covers, (b) to investigate related differences in greenness amplitude and fractional cover, and (c) to develop a generalized additive model (GAM) to predict the spatial variation of observed differences. By analyzing individual 1degrees latitude by 1degrees longitude blocks, we found that, on average, urbanization is associated with a growing season expansion of 7.6 days. Most of this effect is caused by an earlier SOS in urban areas. In all cases, urban regions had lower fractional cover and greenness amplitude. The GAM model failed to produce a viable model for differences in EOS, probably because it is dominated by photoperiod controls with only a minor temperature impact. SOS differences were predicted with an accuracy of about 2.4 days, with a GAM consisting of smoothed functions of mean annual average temperature, urban fractional cover, and the urban vs DBF greenness amplitude difference. We speculate that evidence of a phenoiogical response to warming indicates that global warming, without reduction in DBF vegetation cover and greenness amplitude, may increase carbon sequestration in mesic deciduous forests.</t>
  </si>
  <si>
    <t>10.1007/s10021-001-0070-8</t>
  </si>
  <si>
    <t>Whitecross, MA; Witkowski, ETF; Archibald, S</t>
  </si>
  <si>
    <t>Assessing the frequency and drivers of early-greening in broad-leaved woodlands along a latitudinal gradient in southern Africa</t>
  </si>
  <si>
    <t>Savannas are the only deciduous system where new leaf flush pre-empts the onset of suitable conditions for growth, a phenological phenomenon known as early-greening. Limited understanding of the frequency and drivers of the occurrence of early-greening in southern African savanna trees exists. We aimed to estimate the frequency of early-greening events across southern Africa and investigated potential environmental drivers of green-up. We selected and compared seven broad-leaved woodland sites where Burkea africana was a dominant species using remotely sensed data along a latitudinal gradient from South Africa to Zambia. Normalized difference vegetation index (NDVI) values were extracted from the Moderate Resolution Imaging Spectroradiometer (MODIS) satellite imagery at each site from January 2002 to June 2014. Using an austral year (July 1st-June 30th), early-greening was recorded if the green-up start date occurred prior to the onset date of seasonal rainfall. A latitudinal gradient of early-green-up was detected across southern Africa (R-2 = 0.74) with the two most northerly (Zambian) sites showing the earliest and most consistent green-up start dates (3 October +/- 5.34days). A strong latitudinal gradient was observed between the variability in the amount of rainfall in the first 6months of green-up and the green-up start dates across southern Africa (R-2 = 0.92). Photoperiod appeared to play a role in areas where the onset of rainfall commenced late into the austral year. Mean maximum temperatures recorded 10days prior to green-up start dates suggested a potential threshold of about 35 degrees C, which could drive early-greening in the absence of rainfall. Correlations between the proportion of early-greening years and the above mentioned environmental factors indicated that rainfall variability had the strongest influence over the observed phenological gradient (R-2 = 0.96). Understanding early-greening in complex savanna systems is a vital step in furthering predictive phenological models under changing climatic conditions.</t>
  </si>
  <si>
    <t>10.1111/aec.12448</t>
  </si>
  <si>
    <t>Whittaker, JB; Tribe, NP</t>
  </si>
  <si>
    <t>An altitudinal transect as an indicator of responses of a spittlebug (Auchenorrhyncha: Cercopidae) to climate change</t>
  </si>
  <si>
    <t>A projected global temperature rise of 2-3 degrees C can be represented by the change in mean annual temperature experienced over some 10 degrees of latitude or approximately 700 m of altitude in the hills of northern Britain. Using an altitudinal rather than latitudinal transect has the advantage of allowing studies of population dynamics and adaptation of life cycles at the centre and edge of a species' range within the same locality with similar vegetation and photoperiod. Because of their unusual visibility in spittle masses, spittlebugs offer unusual opportunities to study population change in relation to environmental variables, including climate change. A population of spittlebugs, Neophilaenus lineatus (Auchenorrhyncha: Cercopidae) has been studied for 10 years on a transect from 20 m to 974 m on Ben Lomond, Scotland. The time lag in larval development corresponding with a 2-3 degrees C shift in mean temperature is approximately 3 weeks. Much of this arises from a delay in hatching times. There is a significant relationship between the weather in March to July (which spans hatching and early larval development) and the maximum altitude at which larvae are found in the same year. The study suggests that insects with a similar life cycle to Neophilaenus lineatus will respond to a 2 degrees C rise in mean temperature by extending their range and completing the life cycle two to three weeks earlier.</t>
  </si>
  <si>
    <t>Wigge, PA</t>
  </si>
  <si>
    <t>Ambient temperature signalling in plants</t>
  </si>
  <si>
    <t>CURRENT OPINION IN PLANT BIOLOGY</t>
  </si>
  <si>
    <t>Plants are exposed to daily and seasonal fluctuations in temperature. Within the 'ambient' temperature range (about 12-27 degrees C for Arabidopsis) temperature differences have large effects on plant growth and development, disease resistance pathways and the circadian clock without activating temperature stress pathways. It is this developmental sensing and response to non-stressful temperatures that will be covered in this review. Recent advances have revealed key players in mediating temperature signals. The bHLH transcription factor PHYTOCHROME INTERACTING FACTOR4 (PIF4) has been shown to be a hub for multiple responses to warmer temperature in Arabidopsis, including flowering and hypocotyl elongation. Changes in chromatin state are involved in transmitting temperature signals to the transcriptome. Determining the precise mechanisms of temperature perception represents an exciting goal for the field.</t>
  </si>
  <si>
    <t>10.1016/j.pbi.2013.08.004</t>
  </si>
  <si>
    <t>Wijayaratne, LKW; Fields, PG</t>
  </si>
  <si>
    <t>Effects of rearing conditions, geographical origin, and selection on larval diapause in the Indianmeal moth, Plodia interpunctella</t>
  </si>
  <si>
    <t>The Indianmeal moth, Plodia interpunctella (Hubner) (Lepidoptera: Pyralidae), is a serious insect pest of stored products, and its late-instar larvae diapause as pre-pupae. Diapause induction in P. interpunctella was investigated for four populations obtained from Modesto, California, U.S.A.; Vancouver, British Columbia, Canada; and two locations from Winnipeg, Manitoba, Canada. Insects were reared at 25 degrees C and 16:8 L:D for 9 days. The larvae were then either continuously maintained under those conditions or transferred to 25 degrees C 8: 16 L:D, 20 degrees C 16:8 L:D, or 20 degrees C 8: 16 L: D, and the percent diapause was recorded. In the experiment with four populations, the highest diapause frequency was observed at 20 degrees C 8:16 L:D. The two Winnipeg populations had significantly higher frequency of diapause than the California populations, indicating the increased frequency of diapause in populations from higher latitudes.</t>
  </si>
  <si>
    <t>Wikelski, M; Martin, LB; Scheuerlein, A; Robinsoni, MT; Robinson, ND; Heim, B; Hau, M; Gwinner, E</t>
  </si>
  <si>
    <t>Avian circannual clocks: adaptive significance and possible involvement of energy turnover in their proximate control</t>
  </si>
  <si>
    <t>Endogenous circannual clocks are found in many long-lived organisms, but are best studied in mammal and bird species. Circannual clocks are synchronized with the environment by changes in photoperiod, light intensity and possibly temperature and seasonal rainfall patterns. Annual timing mechanisms are presumed to have important ultimate functions in seasonally regulating reproduction, moult, hibernation, migration, body weight and fat deposition/stores. Birds that live in habitats where environmental cues such as photoperiod are poor predictors of seasons (e.g. equatorial residents, migrants to equatorial/tropical latitudes) rely more on their endogenous clocks than birds living in environments that show a tight correlation between photoperiod and seasonal events. Such population-specific/interspecific variation in reliance on endogenous clocks may indicate that annual timing mechanisms are adaptive. However, despite the apparent adaptive importance of circannual clocks, (i) what specific adaptive value they have in the wild and (ii) how they function are still largely untested. Whereas circadian clocks are hypothesized to be generated by molecular feedback loops, it has been suggested that circannual clocks are either based upon (i) a de-multiplication ('counting') of circadian days, (ii) a sequence of interdependent physiological states, or (iii) one or more endogenous oscillators, similar to circadian rhythms. We tested the de-multiplication of days (i) versus endogenous regulation hypotheses (ii) and (iii) in captive male and female house sparrows (Passer domesticus). We assessed the period of reproductive (testicular and follicular) cycles in four groups of birds kept either under photoperiods of LID 12 L: 12 D (period length: 24 h), 13.5 L: 13.5 D (27 h), 10.5 L: 10.5 D (23 h) or 12 D: 8 L: 3 D: 1 L (24-h skeleton photoperiod), respectively, for 15 months. Contrary to predictions from the de-multiplication hypothesis, individuals experiencing 27-h days did not differ (i.e. did not have longer) annual reproductive rhythms than individuals from the 21- or 24-h day groups. However, in line with predictions from endogenous regulation, birds in the skeleton group had significantly longer circannual period lengths than all other groups. Birds exposed to skeleton photoperiods experienced fewer light hours per year than all other groups (3285 versus 4380) and had a lower daily energy expenditure, as tested during one point of the annual cycle using respirometry. Although our results are tantalizing, they are still preliminary as birds were only studied over a period of 15 months. Nevertheless, the present data fail to support a 'counting of circadian days' and instead support hypotheses proposing whole-organism processes as the mechanistic basis for circannual rhythms. We propose a novel energy turnover hypothesis which predicts a dependence of the speed of the circannual clock on the overall energy expenditure of an organism.</t>
  </si>
  <si>
    <t>10.1098/rstb.2007.2147</t>
  </si>
  <si>
    <t>Wildeus, S</t>
  </si>
  <si>
    <t>Hair sheep genetic resources and their contribution to diversified small ruminant production in the United States</t>
  </si>
  <si>
    <t>Two Caribbean hair sheep breeds, the St. Croix (SC) and Barbados Blackbelly (BB), are found in the United States, and the SC has led to the development of the Katahdin (K), a synthetic breed of hair sheep. These breeds have mature ewe BW ranging from 32 to 54 kg (for BB and SC) and from 55 to 73 kg (K). Hair sheep and hair sheep crosses have lower rectal temperatures and respiration rates than wool breeds and a lower DMI and water intake. There are indications of increased resistance to internal parasites in hair sheep. Although hair sheep are seasonal breeders under U.S. photoperiodic conditions, they tend to perform better under accelerated lambing systems than traditional wool breeds. Fertility, prolificacy, and lamb survival is high in BB and SC, but hair x wool crossbred ewes tend to have a higher level of fertility than hair and wool parent breeds. Ewe productivity is also higher in hair x wool crosses than in wool crosses, particularly when adjusted for ewe BW or under accelerated lambing systems. Hair sheep have a lower ADG and intake of high-energy diets, as well as a lower gain/feed ratio, than wool breeds. Growth rates tend to be higher in SC than in BE. Differences in carcass characteristics are inconsistent between hair and wool breeds. Production characteristics of hair sheep, particularly hair x wool crosses, make them suitable for low-input, sustainable production systems that do not require high growth rates and large carcasses. There is a need to preserve the existing U.S. hair sheep germplasm base in support of such systems.</t>
  </si>
  <si>
    <t>WILLIAMS, AH; MCPHEE, SR; REEVE, JL; STAPLES, LD</t>
  </si>
  <si>
    <t>OPTIMUM USE OF SUBCUTANEOUS MELATONIN IMPLANTS TO ENHANCE THE REPRODUCTIVE-PERFORMANCE OF SEASONAL AND NONSEASONAL SHEEP JOINED IN SPRING AND EARLY SUMMER</t>
  </si>
  <si>
    <t>This paper reviews data from five research trials and 108 clinical trials conducted in three countries to validate the optimum use of melatonin to advance seasonal breeding patterns of a variety of breeds of sheep. In order to define the optimum time for treatment in breeding flocks, ewes of three different breeds were treated with controlled-release 18-mg melatonin implants (Regulin(R)), with treatments commencing at various times ranging from 9 to 3 weeks prior to joining with fertile rams. Mating and conception patterns were recorded by regular observation for raddle marks and fecundity was assessed by mid-pregnancy ultrasonography. These research trials were conducted at a latitude of 38-degrees-S in Merino ewes of slight seasonality, in Mer-ino-based cross-breeds of intermediate seasonality and in highly seasonal British breed Romney Marsh ewes. A single implant treatment, commencing at 30-40 days prior to spring or early summer joining, resulted in coincidence in timing of the peak of the inductive phase of the ovarian response to melatonin with the peak of oestrus and mating which arose from the pheromonal influence of the rams. Thus, this treatment strategy maximises the potential advantages to be obtained from both the melatonin treatment and the rams. Subsequent clinical trial programmes in Australia, the UK and New Zealand confirmed this treatment strategy and tested the available periods of the year during which effective responses could be obtained under farm conditions. It was shown that, whereas Merino and Merino cross-breeds were responsive to melatonin treatment over a wide part of spring and early summer, the British breed ewes responded only during a relatively short period of the season around the time of the summer solstice. Treatments which commenced too early in British breeds were ineffective or gave negative results, possibly because of a failure of such breeds to be able to fully interpret the pharmacological short-day signal before they have experienced an adequate period of long-day priming. For all breeds, treatments given late in summer at a time of decreasing natural daylight were also ineffective since, by this time, ewes were already experiencing a naturally occurring inductive photoperiodic signal. Overall, the studies reviewed in this paper showed that melatonin pretreatment of spring and early summer joined ewe flocks resulted in both a modest decrease in the number of barren ewes and an increase in the number of multiple births. The effects were seen in flocks of high or low basal performance and in both maiden and mature ewes, but in no case were the responses associated with the induction of supraphysiological litter size. Mean increases in litter size, for different breeds of ewe, ranged from 14.3 to 28.6 additional lambs born per 100 ewes treated, with variation between trials largely accounted for by expected sampling errors associated with the precise measurement of the discontinuous variable of litter size in relatively small sample sizes of 50-200 animals per group. Treatment of mothers with melatonin prior to joining had no effect on the sex ratio, birth weight or appearance of offspring. Melatonin pretreatment of breeding ewes was also associated with an earlier mean conception (lambing) date and a compaction of the conception (lambing) patterns but the magnitude of these measured effects was dependent upon the extent to which untreated control flocks were responsive to the pheromonal influence of rams. Overall the data extends, to a practical field level, the proper use of melatonin to at least partially overcome the seasonal constraint to breeding in sheep, and provides a sound basis for future research and clinical experimentation in this area.</t>
  </si>
  <si>
    <t>10.1016/0378-4320(92)90012-3</t>
  </si>
  <si>
    <t>Williams, CT; Barnes, BM; Kenagy, GJ; Buck, CL</t>
  </si>
  <si>
    <t>Phenology of hibernation and reproduction in ground squirrels: integration of environmental cues with endogenous programming</t>
  </si>
  <si>
    <t>Mammalian hibernation is characterized by prolonged dormancy consisting of pronounced depression of metabolism and body temperature. Though hibernation occurs in at least seven mammalian orders and several families of the order Rodentia, the ecology and physiology of hibernation in rodents has been most extensively studied in the family Sciuridae, particularly in the so-called ground squirrels, that is, the tribe Marmotini. Early studies of these rodents demonstrated the important role of an endogenous circannual clock in the persistence of annual timing and phasing of key seasonal events, including weight gain, hibernation and reproduction. Here, we review the causes and consequences of intraspecific variation in the timing of hibernation and reproduction in these sciurids and examine the physiological mechanisms that contribute to phenotypic plasticity in seasonal timing. Although the duration, annual phasing and predictability of seasonal change in environmental conditions likely promoted the evolution of endogeneity, precision and brevity of breeding seasons in the annual cycles of sciurids, substantial intraspecific variation in hibernation and reproductive phenology exists along latitudinal and altitudinal clines, as well as among locally varying environmental micro-conditions. We suggest that much of this variation is a function of plasticity in the physiological mechanisms controlling annual cycles. While studies of captive animals have been instrumental in establishing the role of an endogenous rhythm, a greater emphasis on experimental field manipulations is needed to better understand the function, causes and consequences of phenological shifts in wild populations. Ultimately, the capacity of hibernators to adjust their timing in response to changing environmental conditions, either through phenotypic plasticity or microevolution, will be an important determinant of the resilience of sciurid species to changing climate.</t>
  </si>
  <si>
    <t>10.1111/jzo.12103</t>
  </si>
  <si>
    <t>Williams, LM; Hannah, LT; Adam, CL; Bourke, DA</t>
  </si>
  <si>
    <t>Melatonin receptors in red deer fetuses (Cervus elaphus)</t>
  </si>
  <si>
    <t>Red deer (Cervus elaphus) exhibit highly seasonal rhythms in physiology and behaviour. The influence of photoperiod on the timing of these changes begins in utero where the fetus receives photoperiodic information via the diurnal pattern of maternal melatonin secretion. The potential sensitivity of deer fetuses to melatonin was ascertained by mapping specific receptors and characterizing them using 2-[I-125]iodomelatonin and quantitative autoradiography in vitro. Specific binding occurred from day 31 of gestation onwards (term = 233 days) over the spinal nerves and respiratory system. At later stages of gestation binding occurred over the brain, particularly the brainstem, the pituitary gland, thyroid gland, gastrointestinal tract including the pancreas, metanephros, cochlea of the ear, spinal cord, and spinal and cranial nerves. Binding was abolished in the presence of 10(-7) mol mol melatonin l(-1) and diminished in the presence of 10(-4) mol GTP gamma S l(-1) (guanosine-5-O-(3-thiotriphosphate)), confirming that binding represented functional G-protein-coupled melatonin receptors. Characterization studies, carried out on fetal lung, revealed that binding was time-dependent, reaching equilibrium at about 3 h at room temperature (22 degrees C), and saturable with a dissociation constant (K-d) of 104 pmol l(-1). This study demonstrates the presence of G-protein-coupled melatonin receptors over a wide range of tissues in red deer fetuses from early in gestation, indicating that in addition to its role in the communication of photoperiodic information to the fetus in this species, melatonin may be involved in fetal growth and development.</t>
  </si>
  <si>
    <t>Winarto, HP; Liew, LC; Gresshoff, PM; Scott, PT; Singh, MB; Bhalla, PL</t>
  </si>
  <si>
    <t>Isolation and Characterization of Circadian Clock Genes in the Biofuel Plant Pongamia (Millettia pinnata)</t>
  </si>
  <si>
    <t>BIOENERGY RESEARCH</t>
  </si>
  <si>
    <t>The increasing human population has led to an inevitable increase in global energy demands. In the recent decades, biofuels have emerged as one of the potential solutions to the world's insatiable energy needs while reducing the high reliance on fossil fuels. Pongamia (Millettia pinnata), a nitrogen-fixing tree legume, has shown a great promise as an oil source for the production of biofuel with economical and environmental benefits. The generation of pongamia-derived biofuel is dependent on the success of flowering and seed development. However, molecular control of floral initiation pathways in pongamia remains largely unexplored. Photoperiod pathway has been reported to be one of the major checkpoints of plant flowering time and flower initiation. The circadian clock pathway, a part of the photoperiod pathways, is one of the key regulators of flowering time. Here, we report the identification of four pongamia circadian clock genes (ELF4, LCL1, PRR7, and TOC1) through the mapping of the pongamia transcriptome short-paired reads library, by using soybean circadian clock genes as the reference sequences. Furthermore, multiple alignments and phylogenetic analyses suggested that pongamia clock genes are conserved among legume crops such as soybean, Medicago, and garden pea. Gene expression studies highlight that pongamia circadian clock genes are diurnally regulated under long-day conditions. Thus, this study reports the isolation and characterization of circadian clock genes in pongamia and enhances our understanding of the molecular mechanism of flowering control in pongamia.</t>
  </si>
  <si>
    <t>10.1007/s12155-014-9556-z</t>
  </si>
  <si>
    <t>Winkelmann, T; Braun, P</t>
  </si>
  <si>
    <t>Developing fundamentals for breeding of new ornamentals using the example of midday flowers</t>
  </si>
  <si>
    <t>ZWEITES SYMPOSIUM ZIERPFLANZENZUCHTUNG, 2017</t>
  </si>
  <si>
    <t>For most new ornamentals, fundamental knowledge on the respective species and genera is largely missing that is needed to establish breeding methods, including interspecific and intergeneric hybridization and polyploidization. Using the example of midday flowers (Aizoaceae) which are interesting candidates for new ornamentals due to their special and very intense flower colours and their drought tolerance, investigations on flower development, DNA contents, and crossing compatibility are presented. An obligate photoperiodic reaction was not dectable for any of the genotypes of the genera Cephalophyllum, Lampranthus, and Delosperma, whereas different reactions to daily mean temperatures were observed depending on the genus. In cross pollination experiments within and among the genera Lampranthus and Delosperma, late acting pre-zygotic hybridization barriers were recorded in some interspecific and intergeneric combinations. However, post-zygotic barriers were observed more frequently, resulting in delayed and abnormal development of the zygotic embryo, chlorophyll deficiencies and low vigour of the offspring. By employing in vitro sowing and embryo rescue techniques, few interspecific and intergeneric hybrids were obtained, the hybrid status of which was confirmed by AFLP markers. Aiming at the detection of unreduced gametes pollen grains were analysed. It turned out that flow cytometric analyses may lead to misinterpretation of the data, because pairs of sperm nuclei as well as complete male germ units (MGU) result in peaks at the 2C or 3C position, respectively. Pollen nuclei were useful for the estimation of DNA contents: In Delosperma and Lampranthus, the DNA contents ranged from 1.18 pg/2C to 3.68 pg/2C and from 1.6 pg/2C to 2.36 pg/2C, respectively. The tissues of all analyzed plant organs consisted of cells with up to five different DNA amounts (2C-32C). High proportions of endoreduplicated cells were detected in cotyledons (74-87 %), petals (56-95 %) and older, fully expanded leaves (64-90 %), whereas organs with lower portions, such as roots (23-34 %), internodes (29-45 %) and young leaves (17-56 %) might be well-suited for in vitro shoot regeneration and polyploidization, since endoreduplicated cells are assumed to lose their ability for mitotic cell division.</t>
  </si>
  <si>
    <t>10.5073/jka.2017.457.009</t>
  </si>
  <si>
    <t>Wipking, W</t>
  </si>
  <si>
    <t>Survival in space and time: Flexibility and variability guarantee reproductive success in the burnet moth Zygaena trifolii</t>
  </si>
  <si>
    <t>MITTEILUNGEN DER DEUTSCHEN GESELLSCHAFT FUR ALLGEMEINE UND ANGEWANDTE ENTOMOLOGIE, BAND 12, HEFT 1-6, FEB 2000</t>
  </si>
  <si>
    <t>Insects adjust their life cycles to the seasonally variable environmental conditions, so that growth, development and reproduction coincide with favourable seasons and adverse seasons are passed in a species-specific resistant stage. Life cycle traits are intimately associated with reproductive success, and yet a high degree of phenotypic variability is sometimes observed. Unfortunately, it is normally not known whether this variability is based on genetic differences among individuals or on phenotypic plasticity. A high degree of phenotypic variability was observed in the diapause response of the burnet moth Zygaena trifolii (ESPER, 1783) (Lepidoptera, Zygaenidae). It is a "long-day insect" with temperature-influenced photoperiodic responses, and larval diapause may occur at the 3rd or any subsequent larval instar. The observed variability is partly based on genetic differences between individuals. In a selection experiment, the larval instar at which diapause occurs,vas changed within six generations. Diapause instars were dependent on the time of pre-diapause development of larvae, which varied considerably between larvae. A part of the variability in development time is based on additive genetic variance. Genetic variability in life cycle traits closely associated with reproductive success is normally eroded by strong natural selection on such traits. One may speculate, that the maintenance of genetic variability in the diapause response of Z. trifolii may result from temporal changes in selection pressure close to the border of the distribution range, where unsuitable weather conditions prevent successful reproduction in some years.</t>
  </si>
  <si>
    <t>WIPKING, W</t>
  </si>
  <si>
    <t>INFLUENCES OF DAYLENGTH AND TEMPERATURE ON THE PERIOD OF DIAPAUSE AND ITS ENDING PROCESS IN DORMANT LARVAE OF BURNET MOTHS (LEPIDOPTERA, ZYGAENIDAE)</t>
  </si>
  <si>
    <t>The onset of larval diapause in the burnet moth Zygaena trifolii is clearly characterized by the larva molting into a specialized dormant morph. In a potentially bivoltine Mediterranean population (Marseille) two types of diapause can occur within 1 year: firstly, a facultative summer diapause of 3-10 weeks, and secondly, an obligate winter diapause, which can be lengthened by a period of thermal quiescence to several months in temperatures of less than or equal to 5 degrees C. For the first time, three successive physiological periods have been experimentally distinguised within an insect dormancy (between onset of diapause and molting to the next non-diapause stage), using chilling periods of 30-180 days at 5 degrees C, and varying conditions of photoperiod and temperature. These stages are: (1) a continuous diapause-ending process (DEP); (2) thermal quiescence (Q); and finally, (3) a period of post-diapause development (PDD) before molting to the next larval instar. The result of transferring dormant larvae from chilling at 5 degrees C to 20 degrees C depended on the length of the chilling period. After chilling for 120-180 days, molting to the next instar occurred after 6-10 days, independent of daylength. This period corresponds with the duration of PDD. After shorter chilling periods (90, 60, 30 days and the control, 0 days) the period to eclosion increased exponentially, and included both the latter part of the previous diapause process and the 6-10 day period of PDD. However, photoperiod also influences the time to eclosion after chilling. Short daylength (8 h light / 16 h dark: LD 8/16) lengthened the diapause in comparison to long daylength (16 h light / 8 h dark: LD 16/8). Short daylength had a similar effect during chilling at 5 degrees C, as measured by the longer time to eclosion after transfer. The shorter time to eclosion resulting from longer chilling periods (30-90 days) demonstrates that the state of diapause is continuously shortened at 5 degrees C, and corresponds to the neuroendocrine controlled DEP. Presumably the DEP has already started after the onset of diapause. When chilling was continued after the end of the DEP, which ranged between 90 and 120 days, thermal quiescence (Q) followed (observed maximum 395 days). Different photoperiodic conditions during the pre-diapause inductive period modified diapause intensity (measured as the duration of diapause), in that a photoperiodic signal just below the critical photoperiod for diapause induction (LD 15/9) intensified diapause. Experiments simulating the summer diapause showed that PDD occurred in the range of 10-25 degrees C. Higher temperatures (15 and 20 degrees C) shortened the DEP at LD 16/8, so that at 20 degrees C many individuals had already terminated diapause after 10-40 days and had molted after the 6-10 days of PDD. A temperature of 25 degrees C unexpectedly lengthened the DEP to 110 days in several individuals. The ecological consequences and the adaptive significance of variation in the duration of the diapause are discussed in relation to the persistence of local populations which, in a Mediterranean environment, encounter unpredictably variable and rare climatic extremes throughout the year.</t>
  </si>
  <si>
    <t>10.1007/BF00333252</t>
  </si>
  <si>
    <t>Wolcott, DM; Reitz, RL; Weckerly, FW</t>
  </si>
  <si>
    <t>Biological and Environmental Influences on Parturition Date and Birth Mass of a Seasonal Breeder</t>
  </si>
  <si>
    <t>Natal features (e.g. Julian birth date and birth mass) often have fitness consequences and can be influenced by endogenous responses by the mother to seasonal fluctuations in nutritional quality and photoperiodic cues. We sought to further understand the biological and environmental factors that influence the natal features of a polytocous species in an environment with constant nutritional resources and limited seasonal variation. During a 36-year study we assessed the influence of biological factors (maternal age and litter type [ i.e., litter size and sexual composition]) and environmental factors (total precipitation and mean maximum temperature during months encompassing conception, the last trimester of gestation, and the entire length of gestation) on Julian birth date and birth mass using linear-mixed effects models. Linear and quadratic functions of maternal age influenced both natal features with earliest Julian birth dates and heaviest birth masses occurring at prime-age and older individuals, which ranged from 5-9 years of age. Litter type influenced Julian birth date and birth mass. Interestingly, environmental factors affected Julian birth date and birth mass even though mothers were continuously allowed access to a high-quality diet. Random effects revealed considerable variation among mothers and years. This study demonstrates that, in long-lived polytocous species, environmental factors may have a greater influence on natal features than previously supposed and the influence from biological factors is also complex. The documented responses to environmental influences provide unique insights into how mammalian seasonal reproductive dynamics may respond to current changes in climate.</t>
  </si>
  <si>
    <t>10.1371/journal.pone.0124431</t>
  </si>
  <si>
    <t>WORLAND, AJ; APPENDINO, ML; SAYERS, EJ</t>
  </si>
  <si>
    <t>THE DISTRIBUTION, IN EUROPEAN WINTER WHEATS, OF GENES THAT INFLUENCE ECOCLIMATIC ADAPTABILITY WHILE DETERMINING PHOTOPERIODIC INSENSITIVITY AND PLANT HEIGHT</t>
  </si>
  <si>
    <t>The adaptability of wheat varieties to precise environmental conditions is known to be influenced to a large extent by photoperiod sensitive genes determining ear emergence time and by the gibberelic acid insensitive dwarfing genes that are regularly used to reduce plant height. A range of European winter wheat varieties were examined to establish whether breeders in different countries have selected genotypes carrying allelic variants of photoperiodic and dwarfing genes that would be expected to provide the best levels of adaptability. In most areas modern cultivars were seen to carry the genotypes predicted to promote good levels of adaptability. Varieties cultivated in Germany however are still predominately of conventional height and late flowering lacking genes that would be expected to enhance adaptability and yield.</t>
  </si>
  <si>
    <t>10.1007/BF00039653</t>
  </si>
  <si>
    <t>Woznicki, TL; Aaby, K; Sonsteby, A; Heide, OM; Wold, AB; Remberg, SF</t>
  </si>
  <si>
    <t>Influence of Controlled Postflowering Temperature and Daylength on Individual Phenolic Compounds in Four Black Currant Cultivars</t>
  </si>
  <si>
    <t>The effects of postflowering temperature and daylength on the concentration of individual phenolic compounds were studied in black currant (Ribes nigrum L.) berries under controlled phytotron conditions. The four cultivars studied varied greatly in their concentrations of individual phenolic compounds and temperature stability for accumulation. The concentrations of a wide range of identified phenolic compounds were strongly influenced by temperature over the 12-24 degrees C range, often with opposite temperature gradient patterns for compounds within the same subclass. Accumulation of anthocyanins and flavonols increased under natural long day conditions, which provided an increased daily light integral, while under identical light energy conditions, photoperiod had little or no effect on the concentration of phenolic compounds. Furthermore, with the exception of members of the hydroxycinnamic acid subclass, the concentration of most phenolic compounds was higher in berries ripened outdoors than in the phytotron, apparently due to screening of UV-B radiation by the glass cover.</t>
  </si>
  <si>
    <t>10.1021/acs.jafc.5b05966</t>
  </si>
  <si>
    <t>Woznicki, TL; Heide, OM; Sonsteby, A; Wold, AB; Remberg, SF</t>
  </si>
  <si>
    <t>Effects of controlled post-flowering temperature and daylength on chemical composition of four black currant (Ribes nigrum L.) cultivars of contrasting origin</t>
  </si>
  <si>
    <t>The effects of post-flowering temperature and daylength on chemical composition of four black currant cultivars originating from distinct geographical locations have been studied under controlled environment conditions. Special emphasis was placed on establishing photoperiodic conditions that are not biased by simultaneous changes in daily light integral. Unexpectedly, berry ripening in terms of colour change was delayed by high temperature, apparently due to high temperature suppression of anthocyanin biosynthesis. The concentration of L-Ascorbic acid decreased with increasing temperature (12-24 degrees C), while the concentrations of total anthocyanins and total phenolics were at an optimum at 18 degrees C. Under identical daily light energy conditions (night interruption), photoperiod had no specific effect on the analysed fruit quality components, while natural long day conditions (with 9% additional daily light energy) lowered the pH and increased the concentration of total monomeric anthocyanins, and to a lesser extent, the concentration of soluble solids. The cultivars varied significantly in fruit chemical composition. The high-boreal cultivar 'Imandra' was the one least affected by environmental conditions. This study provides evidence that accumulation of ascorbic acid and total anthocyanins in black currant fruits is favoured by low post-flowering temperatures, while high daily light integrals also seem favourable for anthocyanin biosynthesis. (C) 2015 Elsevier B.V. All rights reserved.</t>
  </si>
  <si>
    <t>10.1016/j.scienta.2015.10.026</t>
  </si>
  <si>
    <t>Wright, RA; Garvey, JE; Fullerton, AH; Stein, RA</t>
  </si>
  <si>
    <t>Predicting how winter affects energetics of age-0 largemouth bass: How do current models fare?</t>
  </si>
  <si>
    <t>TRANSACTIONS OF THE AMERICAN FISHERIES SOCIETY</t>
  </si>
  <si>
    <t>During the first winter of life, loss of energy reserves as a function of low feeding activity and scarce prey may contribute to high mortality of age-0 largemouth bass Micropterus salmoides. To explore how two current bioenergetics models predict winter energy depletion, we quantified growth and consumption by age-0 largemouth bass from Alabama, Ohio, and Wisconsin fed maintenance rations in 55-L, aquaria in three simulated winters mimicking temperatures and photoperiods at low temperate latitudes (Alabama; 33 degrees N), middle latitudes (Ohio; 40 degrees N), and high temperate latitudes (Wisconsin; 46 degrees N). We compared observed growth in aquaria with that predicted by putting observed consumption into both models. During winter 1995-1996, we validated one of the models with a separate pool experiment (5,800-L) in which age-0 largemouth bass were fed either at 0.5 X or 1.5 X maintenance ration. In aquaria, energy density of the largemouth bass declined in the high- and middle- but not in the low-latitude winter. Though error was slight in the low- and middle-latitude winters for one of the models, both models underestimated growth in the high-latitude winter. To fit the model to the data, the function that estimates weight-specific resting metabolism had to be reduced by about 16%. In pools, where we predicted consumption from observed growth, the model adequately predicted consumption by largemouth bass fed 1.5 X maintenance, but overestimated consumption by 0.5 X maintenance individuals. Current bioenergetics models perform poorly at the cold temperatures (&lt;6 degrees C), photoperiods, and low prey abundances typical of high-latitude lakes, likely because metabolic costs are overestimated.</t>
  </si>
  <si>
    <t>10.1577/1548-8659(1999)128&lt;0603:PHWAEO&gt;2.0.CO;2</t>
  </si>
  <si>
    <t>Wu, SH; Yang, D; Lai, XT; Xue, FS</t>
  </si>
  <si>
    <t>Induction and termination of prepupal summer diapause in Pseudopidorus fasciata (Lepidoptera : Zygaenidae)</t>
  </si>
  <si>
    <t>The seasonal life cycle of the zygaenid moth, Pseudopidorus fasciata is complicated by two different developmental arrests:a winter diapause as a fourth larval instar and a summer diapause as a prepupa in a cocoon. Both larval diapause induction and termination are under photoperiodic control. Short days induce larval diapause with a critical daylength of 13.5 It and long days terminate diapause with a critical daylenuth of 14h. In the present study photoperiodic control of summer diapause was investigated in Pseudopidorus fusciata. Under long photoperiods ranging from LD 14:10 to LD 18:6, only part of the population entered summer diapause, the rest continued to develop. The lowest number of prepupae entered diapause at LD 14:10, followed by LD 16:8 and LD 17:7. The highest incidence of diapause occurred with photoperiods of LD 15:9 and LD 18:6. By transferring the diapausing prepupae induced by various long photoperiods (LD 14:10, LD 15:9, LD 16:8, LD 17:7, LD 18:6) to LD 13:11, 25 degrees C, the duration of diapause induced by LD 14:10 was significantly shorter than those induced by longer photoperiods. By keeping aestivating prepupae induced by LD 15:9, 28 degrees C or by natural conditions at short photoperiods (LD 11:13 and LD 13:11) and at a long photoperiod (LD 15:9), the duration of diapause at LD 15:9 was more than twice as long as than those at LD 11:13 and LD 13:11. Moreover, adult emergence was highly dispersed with a high mortality at LD 15:9 but was synchronized with low mortality at LD 11:13 and LD 13:11. When the naturally induced aestivating prepupae were kept under natural conditions, the early aestivating prepupae formed in May exhibited a long duration of diapause (mean 126 days), whereas the later-aestivating prepupae formed in July exhibited a short duration of diapause (mean 69 days). These results indicate that aestivating prepupae require short or shortening photoperiod to terminate their diapause Successfully. By transferring naturally induced aestivating prepupae to 25, 28 and 30 degrees C, the duration of diapause at the high temperature of 30 degrees C was significantly longer than those at 25 and 28 degrees C, suggesting that high temperature during Summer also plays an important role in the maintenance of summer diapause in Pseudopidorus fasciata. All results reveal that summer diapause can serve as a "bet hedging" against unpredictable risks due to fluctuating environments or as a feedback mechanism to synchronize the period of autumn emergence. (c) 2006 Published by Elsevier Ltd.</t>
  </si>
  <si>
    <t>10.1016/j.jinsphys.2006.06.004</t>
  </si>
  <si>
    <t>Wu, TT; Li, JY; Wu, CX; Sun, S; Mao, TT; Jiang, BJ; Hou, WS; Han, TF</t>
  </si>
  <si>
    <t>Analysis of the independent- and interactive-photo-thermal effects on soybean flowering</t>
  </si>
  <si>
    <t>Soybean (Glycine max (L.) Merr.) is a typical short-day and warm season plant, and the interval between emergence and flowering has long been known to be regulated by environmental factors, primarily photoperiod and temperature. While the effects of photoperiod and temperature on soybean flowering have been extensively studied, a dissection of the component photo-thermal effects has not been documented for Chinese germplasnn. Our objective of the current study was to evaluate the independent- and interactive-photo-thermal responses of 71 cultivars from 6 ecotypes spanning the soybean production regions in China. These cultivars were subjected in pot experiments to different temperature regimes by planting in spring (low temperature (LT)) and summer (high temperature (HT)), and integrating with short day (SD, 12 h), natural day (ND, variable day-length), and long day (LD, 16 h) treatments over two years. The duration of the vegetative phase from emergence to first bloom (R-1) was recorded, and the photo-thermal response was calculated. The outcome of this characterization led to the following conclusions: (1) There were significant differences in photo-thermal response among the different ecotypes. High-latitude ecotypes were less sensitive to the independent- and interactive-photo-thermal effects than low-latitude ecotypes; and (2) there was an interaction between photoperiod and temperature, with the effect of photoperiod on thermal sensitivity being greater under the LD than the SD condition, and with the effect of temperature on photoperiodic sensitivity being greater under the LT than the HT condition. The strengths and limitations of this study are discussed in terms of implications for current knowledge and future research directions. The study provides better understanding of photo-thermal effects on flowering in soybean genotypes from different ecotypes throughout China and of the implications for their adaptation more broadly.</t>
  </si>
  <si>
    <t>10.1016/S2095-3119(14)60856-X</t>
  </si>
  <si>
    <t>Wu, ZL; Skjelvag, AO; Baadshaug, OH</t>
  </si>
  <si>
    <t>Quantification of photoperiodic effects on growth of Phleum pratense</t>
  </si>
  <si>
    <t>Background and Aims Accurate quantifications of plant responses to photoperiod are useful for physiological studies. in growth modelling and in other studies of environmental effects. The objective of the current work was a mathematical description of photoperiodic influence on plant morphological traits, using functions with few and common parameters related to key plant characteristics and typical response patterns. Methods Two latitudinal cultivars of timothy (Phlewn pratense) were studied in a climate chamber experiment at 9, 12, 15, 18, 21 and 24 h photoperiods. Seedling growth was recorded by measurements of main tiller leaf tip heights every other day front the 5-6 leaf stage onwards, and as plant size and dry weight at days 37, 46, 62 and 70, i.e. at the (pp-pp), end of experiment. The plant responses to photoperiod were described by the term PPR = [GRAPHICS] where PP = photoperiod in h. PP, = photoperiod of maximum response, c = characteristic coefficient of main response interval. d = sensitivity coefficient characterizing course of function beyond the main response interval. PPR was tested on experimental data for different growth characteristics (i), e.g. size of individual leaves (Y-i), identified by their sequential numbers on the main tiller (LN) using the function: Y-i = Y-bi + a(i)LN + b(i)LN(alphai) (PRR). The growth course was described by the same function, replacing LN with day number of treatment exposure. Key Results and Conclusions The functions described with high precision (r(2) &gt; 0.97) the effect of photoperiod on growth as expressed by several plant characteristics, such as leaf area development, top and root DM production, as well as cultivar differences. Green leaf area was more sensitive to photoperiod than above-ground DM production. The southern cultivar 'Grindstad' was more sensitive than the northern one 'Engmo'. The functional relationships suggest mechanisms for plants' daylength responses and latitudinal adaptation. (C) 2004 Annals of Botany Company.</t>
  </si>
  <si>
    <t>10.1093/aob/mch170</t>
  </si>
  <si>
    <t>Wyse, CA; Selman, C; Page, MM; Coogan, AN; Hazlerigg, DG</t>
  </si>
  <si>
    <t>Circadian desynchrony and metabolic dysfunction; did light pollution make us fat?</t>
  </si>
  <si>
    <t>Circadian rhythms are daily oscillations in physiology and behaviour that recur with a period of 24 h, and that are entrained by the daily photoperiod. The cycle of sunrise and sunset provided a reliable time cue for many thousands of years, until the advent of artificial lighting disrupted the entrainment of human circadian rhythms to the solar photoperiod. Circadian desynchrony (CD) occurs when endogenous rhythms become misaligned with daily photoperiodic cycles, and this condition is facilitated by artificial lighting. This review examines the hypothesis that chronic CD that has accompanied the availability of electric lighting in the developed world induces a metabolic and behavioural phenotype that is predisposed to the development of obesity. The evidence to support this hypothesis is based on epidemiological data showing coincidence between the appearance of obesity and the availability of artificial light, both geographically, and historically. This association links CD to obesity in humans, and is corroborated by experimental studies that demonstrate that CD can induce obesity and metabolic dysfunction in humans and in rodents. This association between CD and obesity has far reaching implications for human health, lifestyle and work practices. Attention to the rhythmicity of daily sleep, exercise, work and feeding schedules could be beneficial in targeting or reversing the modern human predisposition to obesity. (C) 2011 Elsevier Ltd. All rights reserved.</t>
  </si>
  <si>
    <t>10.1016/j.mehy.2011.09.023</t>
  </si>
  <si>
    <t>Xia, QW; Chen, C; Tu, XY; Yang, HZ; Xue, FS</t>
  </si>
  <si>
    <t>Inheritance of photoperiodic induction of larval diapause in the Asian corn borer Ostrinia furnacalis</t>
  </si>
  <si>
    <t>The Asian corn borer Ostrinia furnacalis (Guenee) enters facultative diapause as fully-developed larvae in response to short-day conditions. As a consequence of geographical variation in photoperiodic response, moths from Nanchang (28 degrees 46'N, 115 degrees 50'E) enter diapause in response to short day-lengths (D strain), even at the high temperatures whereas moths from Ledong (18 degrees 47'N, 108 degrees 89'E) exhibit almost no diapause under the same conditions (N strain). In the present study, crosses between the two strains are used to evaluate the inheritance of diapause under different photoperiods at temperatures of 22, 25 and 28 degrees C. The moths, both reciprocal crosses and backcrosses, show a clear long-day response, similar to that of the D strain, suggesting that the photoperiodic response controlling diapause in this moth is heritable. However, the critical day-length for induction of diapause is shorter in hybrids than in the D strain. The N strain also shows a short-day photoperiodic response at the lower temperature of 22 degrees C, indicating that the N strain still has the capacity to enter a photoperiodically-induced diapause, depending on the rearing temperature. The incidence of diapause in all crosses is highest with D strain fathers or grandfathers and lowest with N strain fathers or grandfathers, indicating that the male parent has significantly more influence on the incidence of diapause of subsequent progeny than the female. The results obtained from all crosses under LD 12 : 12 h or LD 13 : 11 h photocycles at 25 degrees C show that inheritance of diapause in O. furnacalis does not fit an additive hypothesis and that the capacity for diapause is transmitted genetically in the manner of incomplete dominance.</t>
  </si>
  <si>
    <t>10.1111/j.1365-3032.2011.00810.x</t>
  </si>
  <si>
    <t>Xiao, HJ; Li, F; Wei, XT; Xue, FS</t>
  </si>
  <si>
    <t>A comparison of photoperiodic control of diapause between aestivation and hibernation in the cabbage butterfly Pieris melete</t>
  </si>
  <si>
    <t>In the cabbage butterfly, Pieris melete, summer and winter diapause are induced principally by long and short daylengths, respectively; the intermediate daylengths (12-13 h) permit pupae to develop without diapause. In this study, photoperiodic control of summer and winter diapause was systematically investigated in this butterfly by examining the photoperiodic response, the number of days required to induce 50% summer and winter diapause and the duration of diapausing pupae induced under different photoperiods. Photoperiodic response curves at 18 and 20 degrees C showed that all pupae entered winter diapause at short daylengths (8-11 h), the incidence of diapause dropped to 82.3-85.5% at 22 degrees C without showing a significant difference between short daylengths, whereas the incidence of summer diapause induced by different long daylengths (14-18 h) was varied and was obviously affected by temperature. By transferring from various short daylengths (LD 8:16, LD 9:15, LD 10: 14 and LD 11: 13) to an intermediate daylength (LD 12.5:11.5) at different times after hatching, the number of cycles required to induce 50% winter diapause (7.28 at LD 8:16, 7.16 at LD 9:15, 7.60 at LD 10:14 and 6.94 at LD 11: 13) showed no significant difference, whereas by transferring from various long daylengths (LD 14: 10, LD 15:9, LD 16:8 and LD 17:7) to an intermediate daylength (LD 12.5:11.5) at different times, the number of cycles required to induce 50% summer diapause (5.95 at LD 14:10, 8.02 at LD 15:9, 6.80 at LD 16:8, 7.64 at LD 17:7) were significantly different. The intensity of winter diapause induced under different short daylengths (LD 8:16, LD 9:15, LD 10:14 and LD 11:13) was not significantly different with an average diapause duration of 87 days at a constant temperature of 20 degrees C and 92 days at a mean daily temperature of 19.0 degrees C, whereas the intensity of summer diapause induced under different long daylengths (LD 14:10, LD 15:9, LD 16:8 and LD 17:7) was significantly different (the diapause duration ranged from 75 to 86 days at a constant temperature of 20 degrees C and from 76 to 88 days at a mean daily temperature of 19.0 degrees C). All results suggested that photoperiodic control of diapause induction and termination is significantly different between aestivation and hibernation. (C) 2008 Published by Elsevier Ltd.</t>
  </si>
  <si>
    <t>10.1016/j.jinsphys.2008.01.009</t>
  </si>
  <si>
    <t>Xiao, HJ; Mou, FC; Zhu, XF; Xue, FS</t>
  </si>
  <si>
    <t>Diapause induction, maintenance and termination in the rice stem borer Chilo suppressalis (Walker)</t>
  </si>
  <si>
    <t>The rice stem borer, Chilo suppressalis, enters facultative diapause as fully grown larvae in response to short-day conditions during the autumn. Our results showed that the critical night length for diapause induction in C. suppressalis was between 10 h 22 min and 10 h 45 min at 22.25 and 28 degrees C, 11 h 18 min at 31 degrees C, and between 10 h 5 min and 10 h 20 min under field conditions (average temperature ranged from 27.2 to 30.7 degrees C). The diapause incidence declined in ultra-long nights (18-22 h scotophases) and DD, and increased in ultra-short nights (2-6 h scotophases) and LL Moreover, we found that the third instar was the stage most sensitive to the photoperiod, and night length played an essential role in the initiation of diapause. Night-interruption experiments with a 1-h light pulse at LD 12:12 (light 12:dark 12) exhibited two troughs of diapause inhibition, with one occurring in early scotophase and the other in late scotophase. Field observations for six years showed that most larvae entered winter diapause in August in response to declining day lengths, despite the high temperatures prevailing during August. By periodically transferring the field-collected overwintering larvae to different photoperiods and temperatures, the results showed that photoperiod had a significant influence on diapause development during the early phase of diapause, while high temperature significantly accelerated the termination of larval diapause. (C) 2010 Elsevier Ltd. All rights reserved.</t>
  </si>
  <si>
    <t>10.1016/j.jinsphys.2010.05.012</t>
  </si>
  <si>
    <t>Xiao, HJ; Yang, D; Xue, FS</t>
  </si>
  <si>
    <t>Effect of photoperiod on the duration of summer and winter diapause in the cabbage butterfly, Pieris melete (Lepidoptera : Pieridae)</t>
  </si>
  <si>
    <t>Effect of photoperiod on the duration of summer and winter diapause was investigated in the cabbage butterfly, Pieris melete. By keeping naturally induced aestivating and hibernating pupae under various photoperiods, it was shown that diapause duration of aestivating pupae was significantly longer at long than at short daylengths, whereas diapause duration of hibernating pupae was significantly shorter at long than at short daylengths, Suggesting both aestivating and hibernating pupae require opposite photoperiodic signals to promote diapause development. By transferring diapausing pupae, induced under various photoperiods, to 20 degrees C with a naturally changing summer daylength, the diapause induced by short daylengths was easier to terminate than diapause induced by long daylengths. When naturally induced aestivating and hibernating pupae were kept under natural conditions, aestivating pupae had a long diapause (mean 155 days) and wide range of emergence (90 days), whereas hibernating pupae had a short diapause (mean 105 days) and a relatively synchronized emergence (lasted 30 days). Finally, the ecological significance of photoperiodic regulation of diapause duration is discussed.</t>
  </si>
  <si>
    <t>10.14411/eje.2006.071</t>
  </si>
  <si>
    <t>Xiao, L; He, HM; Zhong, PS; Fu, S; Chen, C; Xue, FS</t>
  </si>
  <si>
    <t>Inheritance of photoperiodic control of larval diapause in the Asian corn borer Ostrinia furnacalis (Guenee)</t>
  </si>
  <si>
    <t>The Asian corn borer, Ostrinia furnacalis enters diapause as fully grown larvae. Owing to geographical variation in photoperiodic control of diapause, the subtropical strain from Hefei city (HF) enters diapause in response to short daylengths, whereas the tropical strain from Ledong county (LD) exhibits almost no diapause under the same conditions. The two strains were used in crosses to study the inheritance of diapause. The HF strain showed a typical long-day response with a critical daylength of approximately 14.97 h at 22 degrees C, 14.60 h at 25 degrees C and 13.68 h at 28 degrees C. The LD strain showed weak photoperiodic responses at 22 and 25 degrees C; and the F-1 progeny also showed a long-day response with significantly shorter critical daylength compared with the HF strain. However, the LD x HF (F x M) crosses had significantly longer critical daylengths than HF x LD crosses, indicating a sexual bias in the inheritance of diapause induction, with the male parent having more influence on the F-1 progeny. The critical daylength in a backcross to HF was significantly longer than a backcross to LD. Whether the inheritance of diapause fits an additive hypothesis or not depended on photoperiod, with results from different photoperiods showing additive inheritance or incomplete dominance of either diapause or non-diapause. Unlike diapause induction, the duration of diapause for reciprocal crosses was equally influenced by each parent, suggesting that diapause incidence and maintenance are controlled by separate systems in O. furnacalis.</t>
  </si>
  <si>
    <t>10.1017/S0007485315000140</t>
  </si>
  <si>
    <t>Xu, D; Wang, YT; Fan, X; Wang, DS; Ye, NH; Zhang, XW; Mou, SL; Guan, Z; Zhuang, ZM</t>
  </si>
  <si>
    <t>Long-Term Experiment on Physiological Responses to Synergetic Effects of Ocean Acidification and Photoperiod in the Antarctic Sea Ice Algae Chlamydomonas sp ICE-L</t>
  </si>
  <si>
    <t>ENVIRONMENTAL SCIENCE &amp; TECHNOLOGY</t>
  </si>
  <si>
    <t>Studies on ocean acidification have mostly been based on short-term experiments of low latitude with few investigations of the long-term influence on sea ice communities. Here, the combined effects of ocean acidification and photoperiod on the physiological response of the Antarctic sea ice microalgae Chlamydomonas sp. ICE-L were examined. There was a general increase in growth, PSII photosynthetic parameters, and N and P uptake in continuous light, compared to those exposed to regular dark and light cydes. Elevated pCO(2) showed no consistent effect on growth rate (p = 0.8) and N uptake (p = 0.38) during exponential phrase, depending on the photoperiod but had a positive effect on PSII photosynthetic capacity and P uptake. Continuous dark reduced growth, photosynthesis, and nutrient uptake. Moreover, intracellular lipid, mainly in the form of PUFA, was consumed at 80% and 63% in low and high pCO(2) in darkness. However, long-term culture under high pCO(2) gave a more significant inhibition of growth and F-v/F-m to high light stress. In summary, ocean acidification may have significant effects on Chlamydomonas sp. ICE-L survival in polar winter. The current study contributes to an understanding of how a sea ice algae-based community may respond to global climate change at high latitudes.</t>
  </si>
  <si>
    <t>10.1021/es404866z</t>
  </si>
  <si>
    <t>Xu, ML; Xu, ZH; Liu, BH; Kong, FJ; Tsubokura, Y; Watanabe, S; Xia, ZJ; Harada, K; Kanazawa, A; Yamada, T; Abe, J</t>
  </si>
  <si>
    <t>Genetic variation in four maturity genes affects photoperiod insensitivity and PHYA-regulated post-flowering responses of soybean</t>
  </si>
  <si>
    <t>Background: Absence of or low sensitivity to photoperiod is necessary for short-day crops, such as rice and soybean, to adapt to high latitudes. Photoperiod insensitivity in soybeans is controlled by two genetic systems and involves three important maturity genes: E1, a repressor for two soybean orthologs of Arabidopsis FLOWERING LOCUS T (GmFT2a and GmFT5a), and E3 and E4, which are phytochrome A genes. To elucidate the diverse mechanisms underlying photoperiod insensitivity in soybean, we assessed the genotypes of four maturity genes (E1 through E4) in early-flowering photoperiod-insensitive cultivars and their association with post-flowering responses. Results: We found two novel dysfunctional alleles in accessions originally considered to have a dominant E3 allele according to known DNA markers. The E3 locus, together with E1 and E4, contained multiple dysfunctional alleles. We identified 15 multi-locus genotypes, which we subdivided into 6 genotypic groups by classifying their alleles by function. Of these, the e1-as/e3/E4 genotypic group required an additional novel gene (different from E1, E3, and E4) to condition photoperiod insensitivity. Despite their common pre-flowering photoperiod insensitivity, accessions with different multi-locus genotypes responded differently to the post-flowering photoperiod. Cultivars carrying E3 or E4 were sensitive to photoperiod for post-flowering characteristics, such as reproductive period and stem growth after flowering. The phytochrome A-regulated expression of the determinate growth habit gene Dt1, an ortholog of Arabidopsis TERMINAL FLOWER1, was involved in the persistence of the vegetative activity at the stem apical meristem of flower-induced plants under long-day conditions. Conclusions: Diverse genetic mechanisms underlie photoperiod insensitivity in soybean. At least three multi-locus genotypes consisting of various allelic combinations at E1, E3, and E4 conferred pre-flowering photoperiod insensitivity to soybean cultivars but led to different responses to photoperiod during post-flowering vegetative and reproductive development. The phyA genes E3 and E4 are major controllers underlying not only pre-flowering but also post-flowering photoperiod responses. The current findings improve our understanding of genetic diversity in pre-flowering photoperiod insensitivity and mechanisms of post-flowering photoperiod responses in soybean.</t>
  </si>
  <si>
    <t>10.1186/1471-2229-13-91</t>
  </si>
  <si>
    <t>Xu, ML; Yamagishi, N; Zhao, C; Takeshima, R; Kasai, M; Watanabe, S; Kanazawa, A; Yoshikawa, N; Liu, BH; Yamada, T; Abe, J</t>
  </si>
  <si>
    <t>The Soybean-Specific Maturity Gene E1 Family of Floral Repressors Controls Night-Break Responses through Down-Regulation of FLOWERING LOCUS T Orthologs</t>
  </si>
  <si>
    <t>Photoperiodism is a rhythmic change of sensitivity to light, which helps plants to adjust flowering time according to seasonal changes in daylength and to adapt to growing conditions at various latitudes. To reveal the molecular basis of photoperiodism in soybean (Glycine max), a facultative short-day plant, we analyzed the transcriptional profiles of the maturity gene E1 family and two FLOWERING LOCUS T (FT) orthologs (FT2a and FT5a). E1, a repressor for FT2a and FT5a, and its two homologs, E1-like-a (E1La) and E1Lb, exhibited two peaks of expression in long days. Using two different approaches (experiments with transition between light and dark phases and night-break experiments), we revealed that the E1 family genes were expressed only during light periods and that their induction after dawn in long days required a period of light before dusk the previous day. In the cultivar Toyomusume, which lacks the E1 gene, virus-induced silencing of E1La and E1Lb up-regulated the expression of FT2a and FT5a and led to early flowering. Therefore, E1, E1La, and E1Lb function similarly in flowering. Regulation of E1 and E1L expression by light was under the control of E3 and E4, which encode phytochrome A proteins. Our data suggest that phytochrome A-mediated transcriptional induction of E1 and its homologs by light plays a critical role in photoperiodic induction of flowering in soybean.</t>
  </si>
  <si>
    <t>10.1104/pp.15.00763</t>
  </si>
  <si>
    <t>Xu, Q; Saito, H; Hirose, I; Katsura, K; Yoshitake, Y; Yokoo, T; Tsukiyama, T; Teraishi, M; Tanisaka, T; Okumoto, Y</t>
  </si>
  <si>
    <t>The effects of the photoperiod-insensitive alleles, se13, hd1 and ghd7, on yield components in rice</t>
  </si>
  <si>
    <t>Flowering time is closely associated with grain yield in rice (Oryza sativa L.). In temperate regions, seasonal changes in day length (known as the photoperiod) are an important environmental cue for floral initiation. The timing of flowering is important not only for successful reproduction, but also for determining the ideal balance between vegetative growth and reproductive growth duration. Recent molecular genetics studies have revealed key flowering time genes responsible for photoperiod sensitivity. In this study, we investigated the effect of three recessive photoperiod-insensitive alleles, se13, hd1 and ghd7, on yield components in rice under Ehd1-deficient genetic background conditions to ensure vegetative growth of each line. We found that se13-bearing plants had fewer panicles, hd1-bearing plants showed decreased grain-filling percentage, and ghd7-bearing plants appeared to have fewer grains per panicle and fewer secondary branches. Our results indicate that the pleiotropic effects of photoperiod-insensitive genes on yield components are independent of short vegetative growth. This will provide critical information which can be used to create photoperiod-insensitive varieties that can be adapted to a wide range of latitudes.</t>
  </si>
  <si>
    <t>10.1007/s11032-013-9994-x</t>
  </si>
  <si>
    <t>Xu, YY; Zhu, XW; Gong, YQ; Xu, L; Wang, Y; Liu, LW</t>
  </si>
  <si>
    <t>Evaluation of reference genes for gene expression studies in radish (Raphanus sativus L.) using quantitative real-time PCR</t>
  </si>
  <si>
    <t>BIOCHEMICAL AND BIOPHYSICAL RESEARCH COMMUNICATIONS</t>
  </si>
  <si>
    <t>Real-time quantitative reverse transcription PCR (RT-qPCR) is a rapid and reliable method for gene expression studies. Normalization based on reference genes can increase the reliability of this technique; however, recent studies have shown that almost no single reference gene is universal for all possible experimental conditions. In this study, eight frequently used reference genes were investigated, including Glyceraldehyde-3-phosphate dehydrogenase (GAPDH), Actin2/7 (ACT), Tubulin alpha-5 (TUA), Tubulin beta-1 (TUB), 18S ribosomal RNA (18SrRNA), RNA polymerase-II transcription factor (RPM, Elongation factor 1-b (EF-1b) and Translation elongation factor 2 (TEF2). Expression stability of candidate reference genes was examined across 27 radish samples, representing a range of tissue types, cultivars, photoperiodic and vernalization treatments, and developmental stages. The eight genes in these sample pools displayed a wide range of Ct values and were variably expressed. Two statistical software packages, geNorm and NormFinder showed that TEF2, RPII and ACT appeared to be relatively stable and therefore the most suitable for use as reference genes. These results facilitate selection of desirable reference genes for accurate gene expression studies in radish. (C) 2012 Elsevier Inc. All rights reserved.</t>
  </si>
  <si>
    <t>10.1016/j.bbrc.2012.06.119</t>
  </si>
  <si>
    <t>Yadav, G; Malik, S; Rani, S; Kumar, V</t>
  </si>
  <si>
    <t>Role of light wavelengths in synchronization of circadian physiology in songbirds</t>
  </si>
  <si>
    <t>This study investigated whether at identical duration and equal energy level birds presented with short (450 nm; blue, B) and long (640 nm; red, R) light wavelengths would differentially interpret them and exhibit wavelength-dependent circadian behavioral and physiological responses, despite the difference in their breeding latitudes. Temperate migratory blackheaded buntings (Emberiza melanocephala) and subtropical non-migratory Indian weaverbirds (Ploceus philippinus) initially entrained to 12 h light:12 h darkness (12L:12D; L = 0.33 mu M/m(2)/s, D = 0 mu M/m(2)/s) in two groups of each, groups 1 and 2, were subjected to constant light (LL, 0.33 mu M/m(2)/5), which rendered them arrhythmic in the activity behavior. They were then exposed for about two weeks each to 12B:12R and 12R:12B (group 1) or 12R:12B and 12B:12R (group 2) at 033 mu M/m(2)/s light energy level. Blue and red light periods were interpreted as the day and night, respectively, with activity and no-activity in non-migratory weaverbirds or activity and intense activity (Zugunruhe, migratory night restlessness) in the migratory buntings. Consistent with this, plasma melatonin levels under B:R, not R:B, light cycle were low and high in blue and red light periods, respectively. A similar diurnal pattern was absent in the cortisol levels, however. These results show an important role of light wavelengths in synchronization of the circadian clock governed behavior and physiology to the photoperiodic environment, and suggest that photoperiodic timing might be a conserved physiological adaptation in many more birds, regardless of the difference in breeding latitudes, than has been generally envisaged. (C) 2014 Elsevier Inc. All rights reserved.</t>
  </si>
  <si>
    <t>10.1016/j.physbeh.2014.12.032</t>
  </si>
  <si>
    <t>Yamada, H; Yamamoto, MT</t>
  </si>
  <si>
    <t>Association between Circadian Clock Genes and Diapause Incidence in Drosophila triauraria</t>
  </si>
  <si>
    <t>Diapause is an adaptive response triggered by seasonal photoperiodicity to overcome unfavorable seasons. The photoperiodic clock is a system that controls seasonal physiological processes, but our knowledge about its physiological mechanisms and genetic architecture remains incomplete. The circadian clock is another system that controls daily rhythmic physiological phenomena. It has been argued that there is a connection between the two clocks. To examine the genetic connection between them, we analyzed the associations of five circadian clock genes (period, timeless, Clock, cycle and cryptochrome) with the occurrence of diapause in Drosophila triauraria, which shows a robust reproductive diapause with clear photoperiodicity. Non-diapause strains found in low latitudes were compared in genetic crosses with the diapause strain, in which the diapause trait is clearly dominant. Single nucleotide polymorphism and deletion analyses of the five circadian clock genes in backcross progeny revealed that allelic differences in timeless and cryptochrome between the strains were additively associated with the differences in the incidence of diapause. This suggests that there is a molecular link between certain circadian clock genes and the occurrence of diapause.</t>
  </si>
  <si>
    <t>10.1371/journal.pone.0027493</t>
  </si>
  <si>
    <t>Yamada, T; Hajika, M; Yamada, N; Hirata, K; Okabe, A; Oki, N; Takahashi, K; Seki, K; Okano, K; Fujita, Y; Kaga, A; Shimizu, T; Sayama, T; Ishimoto, M</t>
  </si>
  <si>
    <t>Effects on flowering and seed yield of dominant alleles at maturity loci E2 and E3 in a Japanese cultivar, Enrei</t>
  </si>
  <si>
    <t>'Enrei' is the second leading variety of soybean (Glycine max (L.) Merr.) in Japan. Its cultivation area is mainly restricted to the Hokuriku region. In order to expand the adaptability of 'Enrei', we developed two near-isogenic lines (NILs) of 'Enrei' for the dominant alleles controlling late flowering at the maturity loci, E2 and E3, by backcrossing with marker-assisted selection. The resultant NILs and the original variety were evaluated for flowering, maturity, seed productivity and other agronomic traits in five different locations. Expectedly, NILs with E2 or E3 alleles flowered later than the original variety in most locations. These NILs produced comparatively larger plants in all locations. Seed yields were improved by E2 and E3 in the southern location or in late-sowing conditions, whereas the NIL for E2 exhibited almost the same or lower productivity in the northern locations due to higher degrees of lodging. Seed quality-related traits, such as 100-seed weight and protein content, were not significantly different between the original variety and its NILs. These results suggest that the modification of genotypes at maturity loci provides new varieties that are adaptive to environments of different latitudes while retaining almost the same seed quality as that of the original.</t>
  </si>
  <si>
    <t>10.1270/jsbbs.61.653</t>
  </si>
  <si>
    <t>Yamamoto, H; Horiuchi, Y; Ogura, R; Sakai, H; Sato, H; Kato, K</t>
  </si>
  <si>
    <t>Identification and molecular mapping of Flowering Date1 (FD1), a major photoperiod insensitivity gene in the adzuki bean (Vigna angularis)</t>
  </si>
  <si>
    <t>PLANT BREEDING</t>
  </si>
  <si>
    <t>The induction of flowering under long-day conditions is an important adaptation by short-day plants, such as adzuki beans (Vigna angularis), to high-latitude environments. This study clarified the genetic control underlying the long-day insensitivity of adzuki bean cultivar Shumari'. Shumari' was found to be insensitive to a 16-h day, whereas landrace Acc2265 was highly sensitive. When grown under natural long-day conditions at Obihiro (42 degrees 9N), Acc2265 initiated flowering at least 80days after Shumari'. When 86 recombinant inbred lines (RILs) derived from crosses between Shumari' and Acc2265 were grown under these conditions, their flowering dates ranged from the middle of July to the end of October. The distinct bimodal distribution in the RIL population was due to a single major gene, designated Flowering Date1 (FD1). Molecular mapping showed that FD1 was located between the SSR markers Az02-37M3 and Az02-40M9, at distances of 6 and 10.4cM, respectively, on linkage group 2. RILs carrying FD1(S) lacked long-day sensitivity, whereas RILs carrying FD1(A) were sensitive to long-day conditions, confirming that FD1 controls long-day sensitivity.</t>
  </si>
  <si>
    <t>10.1111/pbr.12412</t>
  </si>
  <si>
    <t>Yamamoto, Y; Tsukada, H; Nakai, D</t>
  </si>
  <si>
    <t>Latitudinal Gradient in the Body Weight of Bluegill Lepomis macrochirus in Lake Biwa, Japan</t>
  </si>
  <si>
    <t>ZOOLOGICAL STUDIES</t>
  </si>
  <si>
    <t>Yoshimasa Yamamoto, Hajime Tsukada, and Daisuke Nakai (2010) Latitudinal gradient in the body weight of bluegill Lepomis macrochirus in Lake Biwa, Japan. Zoological Studies 49(5): 625-631. Variations in the body weight of bluegill Lepomis macrochirus among 10 coastal regions of Lake Biwa and 11 lagoons of the lake were studied in Oct. 2005 and Oct. 2007, respectively. The body weights of fish with a normalized total length were estimated from length-weight relationships determined at each site. Body weights of bluegill from the lake and lagoons increased linearly with latitude. Additionally, there was a negative correlation between the calculated body weight and the number of sampled bluegill per unit time from the lagoons, implying that the population density of bluegill may strongly influence its growth in lagoons. Increasing numbers of submerged plants have covered the lake area in recent years, especially in the shallow southern basin. Moreover, as a predator of bluegill, the largemouth bass Micropterus salmoides appears to flourish at higher densities in the northern basin of the lake than in the southern basin. These biotic factors seem to be somewhat responsible for the significant difference between the northern and southern basins in terms of the body weight of bluegill. However, water temperature and population density of the bluegill appear to be more directly responsible for the latitudinal variation in bluegill growth in Lake Biwa. http://zoolstud.sinica.edu.tw/Journals/49.5/625.pdf</t>
  </si>
  <si>
    <t>Yamanaka, T; Tatsuki, S; Shimada, M</t>
  </si>
  <si>
    <t>Adaptation to the new land or effect of global warming? An age-structured model for rapid voltinism change in an alien lepidopteran pest</t>
  </si>
  <si>
    <t>Hyphantria cunea Drury invaded Japan at Tokyo in 1945 and expanded its distribution gradually into northern and south-western Japan. All populations in Japan were bivoltine until the early 1970s, at which time trivoltine populations appeared in several southern regions. Presently, H. cunea exists as separate bivoltine and trivoltine populations divided around latitude 36 degrees. In the course of this voltinism change, the mean surface temperature in Japan rose by 1.0 degrees C. To determine whether and how this temperature increase might be responsible for the voltinism change, we constructed an age-structured model incorporating growth speed driven by actual daily temperature and detailed mechanisms of diapause induction triggered by both daily photoperiod and temperature. The simulation result suggests that both the acceleration of the growth speed and the prolongation of diapause induction are necessary to cause changes in voltinism, regardless of temperature increase. We concluded that the H. cunea population changed its life-history traits as an adaptation parallel with its invasion into the south-western parts of Japan. Though the temperature increase had little effect on the fitness and heat stress in bivoltine and trivoltine populations, the trivoltine life cycle has become advantageous at least in marginal regions such as Tokyo.</t>
  </si>
  <si>
    <t>10.1111/j.1365-2656.2008.01367.x</t>
  </si>
  <si>
    <t>Yamane, H; Ito, T; Ishikubo, H; Fujisawa, M; Yamagata, H; Kamiya, K; Ito, Y; Hamada, M; Kanamori, H; Ikawa, H; Katayose, Y; Wu, JZ; Sasaki, T; Matsumoto, T</t>
  </si>
  <si>
    <t>Molecular and Evolutionary Analysis of the Hd6 Photoperiod Sensitivity Gene Within Genus Oryza</t>
  </si>
  <si>
    <t>Heading date determines rice's adaptation to its area and cropping season. We analyzed the molecular evolution of the Hd6 quantitative trait locus for photoperiod sensitivity in a total of 20 cultivated varieties and wild rice species and found 74 polymorphic sites within its coding region (1,002 bp), of which five were nonsynonymous substitutions. Thus, natural mutations and modifications of the coding region of Hd6 within the genus Oryza have been suppressed during its evolution; this is supported by low Ka (&lt;= 0.003) and Ka/Ks (&lt;= 0.576) values between species, indicating purifying selection for a protein-coding gene. A nonsynonymous substitution detected in the japonica variety "Nipponbare" (a premature stop codon and nonfunctional allele) was found within only some local Japanese japonica varieties, which suggests that this point mutation happened recently, probably after the introduction of Chinese rice to Japan, and is likely involved in rice adaptation to high latitudes. Phylogenetic analysis and genome divergence using the entire Hd6 genomic region confirmed the current taxonomic sections of Oryza and supported the hypothesis of independent domestication of indica and japonica rice.</t>
  </si>
  <si>
    <t>10.1007/s12284-008-9019-2</t>
  </si>
  <si>
    <t>Yamazaki, H; Hamano, M; Yamato, Y; Miura, H</t>
  </si>
  <si>
    <t>Bulbing response of Allium X wakegi Araki to temperature experienced prior to bulb formation</t>
  </si>
  <si>
    <t>Bulbing response of Allium Xwakegi Araki cv. Kiharabansei No.1 to temperature prior to bulb formation was investigated. The plants exposed to 5 degreesC for 35 days were grown at 20 degreesC under photoperiods ranging from 11 to 14 hrs. The control plants were kept above 15 degreesC before the photoperiodic treatment. Regardless of the exposure to low temperature, the plants did not form bulbs under 11- and 12-hr photoperiods, whereas they did under a 14-hr photoperiod. Under 13- and 14-hr photoperiods, the plants exposed to low temperature had higher bulbing ratios (the maximum diameter of basal leaf sheath / the minimum neck diameter) and higher percentages of tillers with bulb scales (bladeless swollen leaves) than had the control plants. Low temperature exposure did not induce bulb formation of A. X wakegi, but shortened the critical photoperiod for bulb formation from 14 hrs to 13 hrs. When bulbs were stored between 1 and 25 degreesC for 50 days and grown at 20 degreesC under a 13 - hr photoperiod, storage at or below 15 degreesC promoted the formation of new bulbs. Storage at 10 degreesC was more effective than that at 15 degreesC, but below 10 degreesC, it exerted no additional effect. When bulbs were stored at 5 degreesC between 0 and 84 days and grown at 20 degreesC under a 13 - hr photoperiod, the formation of new bulbs was promoted as the cold storage period was extended. The promotive effect of low temperature on bulb formation was weakened by subsequent exposure to 25 - 35 degreesC</t>
  </si>
  <si>
    <t>Yang, FP; Zhang, XK; Xia, XC; Laurie, DA; Yang, WX; He, ZH</t>
  </si>
  <si>
    <t>Distribution of the photoperiod insensitive Ppd-D1a allele in Chinese wheat cultivars</t>
  </si>
  <si>
    <t>Photoperiod response is of great importance for optimal adaptation of bread wheat cultivars to specific environments, and variation is commonly associated with allelic differences at the Ppd-D1 locus on chromosome 2D. A total of 926 Chinese wheat landraces and improved cultivars collected from nine wheat growing zones were tested for their genotypes at the Ppd-D1 locus using allele-specific markers. The average frequency of the photoperiod-insensitive Ppd-D1a allele was 66.0%, with the frequencies of 38.6 and 90.6% in landraces and improved cultivars, respectively. However, the Ppd-D1a allele was present in all improved cultivars released after 1970 except for spring wheats in high latitude northwestern China, and winter wheats in Gansu and Xinjiang. The presence of the Ppd-D1a allele in landraces and improved cultivars increased gradually from north to south, illustrating the relationship between photoperiod response and environment. Ppd-D1a in Chinese wheats is derived from three sources, Japanese landrace Akagomughi and Chinese landraces Mazhamai and Youzimai. The current information is important for understanding the broad adaptation of improved Chinese wheat cultivars.</t>
  </si>
  <si>
    <t>10.1007/s10681-008-9745-y</t>
  </si>
  <si>
    <t>Yasuhara, A; Momoi, S; Kondo, H</t>
  </si>
  <si>
    <t>Photoperiodic control of diapause in five species of Coccygomimus (Hymenoptera : Ichneumonidae) from Hokkaido, Japan</t>
  </si>
  <si>
    <t>The effects of photoperiod and temperature on development and diapause in five species of Coccygomimus: C. pluto Ashmead, C. instigator Fabricius, C. alboannulatus Uchida, C. aquilonius japonicus Momoi, and C. disparis Viereck from Hokkaido, Japan were investigated. Based on :he patterns of photoperiodic control of diapause, these species were classified into two groups. In C. pluto and C. instigator, 90%-100% of individuals entered deep diapause in the final larval instar at 12L-12D and 13L-11D at 20 degrees C; the incidence of diapause was lower at shorter or longer photoperiods. In C. aquilonius japonicus and C. alboannulatus, the incidence of diapause was high at 13L-11D at 17 and 20 degrees C. These four species can be grouped together. In C. disparis, diapause occurred at short photoperiods at 15, but not at 17 and 20 degrees C and development was slightly retarded during the prepupal stage at short photoperiods. This species can be classified separately from the other four species. These five Coccygomimus species were sensitive to photoperiod only immediately before the diapause stage. Diapause ended at transfer from a short to a long photoperiod. A shift in temperature from 20 to 25 degrees C did not terminate diapause except in C. disparis where a shift from 15 to 20 or 25 degrees C stimulated resumption of rapid development. Based on these and other results, it is likely that photoperiodic control of diapause in Coccygomimus species is constrained by phyletic relationships, rather than by geographic distribution.</t>
  </si>
  <si>
    <t>Yasuo, S; Watanabe, M; Iigo, M; Yamamura, T; Nakao, N; Takagi, T; Ebihara, S; Yoshimura, T</t>
  </si>
  <si>
    <t>Molecular mechanism of photoperiodic time measurement in the brain of Japanese quail</t>
  </si>
  <si>
    <t>In most organisms living in temperate zones, reproduction is under photoperiodic control. Although photoperiodic time measurement has been studied in organisms ranging from plants to vertebrates, the underlying molecular mechanism is not well understood. The Japanese quail (Coturnix japonica) represents an excellent model to study this problem because of the rapid and dramatic photoperiodic response of its hypothalamic-pituitary-gonadal axis. Recent investigations of Japanese quail show that long-day-induced type 2 deiodinase (Dio2) expression in the mediobasal hypothalamus (MBH) plays an important role in the photoperiodic gonadal regulation by catalyzing the conversion of the prohormone thyroxine (T-4) to bioactive 3,5,3'-triiodothyronine (T-3). The T-3 content in the MBH is approximately 10-fold higher under long than short days and conditions, and the intracerebroventricular infusion of T-3 under short days and conditions mimics the photoperiodic gonadal response. While Dio2 generates active T-3 from T-4 by outer ring deiodination, type 3 deiodinase (Dio3) catalyzes the conversion of both T-3 and T-4 into inactive forms by inner ring deiodination. In contrast to Dio2 expression, Dio3 expression in the MBH is suppressed under the long-day condition. Photoperiodic changes in the expression of both genes during the photoinduction process occur before the changes in the level of luteinizing hormone (LH) secretion, suggesting that the reciprocal changes in Dio2 and Dio3 expression act as gene switches of the photoperiodic molecular cascade to trigger induction of LH secretion.</t>
  </si>
  <si>
    <t>10.1080/07420520500521913</t>
  </si>
  <si>
    <t>Yeates-Burghart, QS; O'Brien, C; Cresko, WA; Holzapfel, CM; Bradshaw, WE</t>
  </si>
  <si>
    <t>Latitudinal variation in photoperiodic response of the three-spined stickleback Gasterosteus aculeatus in western North America</t>
  </si>
  <si>
    <t>Reproductive maturation in both male and female three-spined stickleback Gasterosteus aculeatus was strongly photoperiodic in a northern population (Alaska, 61 degrees N) but not in a southern population (Oregon, 43 degrees N) from western North America. Increasing reliance on photoperiod with increasing latitude is a general phenomenon among vertebrates, and is probably due to the anticipation of a narrower window of opportunity for reproduction and development at higher latitudes.</t>
  </si>
  <si>
    <t>10.1111/j.1095-8649.2009.02418.x</t>
  </si>
  <si>
    <t>Yee, DA; Juliano, SA; Vamosi, SM</t>
  </si>
  <si>
    <t>Seasonal Photoperiods Alter Developmental Time and Mass of an Invasive Mosquito, Aedes albopictus (Diptera: Culicidae), Across Its North-South Range in the United States</t>
  </si>
  <si>
    <t>The Asian tiger mosquito, Aedes albopictus (Skuse), is perhaps the most successful invasive mosquito species in contemporary history. In the United States, Ae. albopictus has spread from its introduction point in southern Texas to as far north as New Jersey (i.e., a span of approximate to 14 degrees latitude). This species experiences seasonal constraints in activity because of cold temperatures in winter in the northern United States, but is active year-round in the south. We performed a laboratory experiment to examine how life-history traits of Ae. albopictus from four populations (New Jersey [39.4 degrees N], Virginia [38.6 degrees N], North Carolina [35.8 degrees N], Florida [27.6 degrees N]) responded to photoperiod conditions that mimic approaching winter in the north (short static daylength, short diminishing daylength) or relatively benign summer conditions in the south (long daylength), at low and high larval densities. Individuals from northern locations were predicted to exhibit reduced development times and to emerge smaller as adults under short daylength, but be larger and take longer to develop under long daylength. Life-history traits of southern populations were predicted to show less plasticity in response to daylength because of low probability of seasonal mortality in those areas. Males and females responded strongly to photoperiod regardless of geographic location, being generally larger but taking longer to develop under the long daylength compared with short day lengths; adults of both sexes were smaller when reared at low larval densities. Adults also differed in mass and development time among locations, although this effect was independent of density and photoperiod in females but interacted with density in males. Differences between male and female mass and development times was greater in the long photoperiod suggesting differences between the sexes in their reaction to different photoperiods. This work suggests that Ae. albopictus exhibits sex-specific phenotypic plasticity in life-history traits matching variation in important environmental variables.</t>
  </si>
  <si>
    <t>10.1603/ME11132</t>
  </si>
  <si>
    <t>YOKOO, M; KIKUCHI, F</t>
  </si>
  <si>
    <t>INHERITANCE OF HEADING TIME IN NATIVE JAPANESE UPLAND RICE, ORYZA-SATIVA L</t>
  </si>
  <si>
    <t>Upland rice has been left without intensive studies on the inheritance of agronomic traits unlike lowland rice and there were very few reports on the genetic analysis of heading time. Since the Lm locus having multiple alleles controls primarily the varietal earliness and lateness of lowland rice (YOKOO et al. 1980), this report examined the role of the Lm locus in heading time of six native upland rice varieties. Under the natural day-length, the lowland rice tester lines ER with the early-heading gene Lm(e) and LR with the late-heading allele Lm(u) headed 84 and 105 days after sowing, respectively. Four upland rice varieties, Kurumi-wase, Hideri-shirazu, Kyushu and Wase-dango-mochi, headed at almost the same time as ER. Kuroka-mochi headed intermediately between ER and LR, and Kirishima did two days later than LR. Under the long day (14-hour) condition, LR headed 103 days after sowing and later than ER by 28 days, whereas under the short day (9-hour) condition LR headed 46 days after sowing and earlier than ER by 11 days. These differential responses of the two lines were due to the characteristics of the Lm(e) and Lm(u) alleles (YOKOO and KIKUCHI 1982). The heading order of the upland rice varieties under the long day condition followed the trend under the natural day-length (Table 1). Under the short day condition, all the six upland rice varieties headed four to 15 days later than ER. These photoperiodic reactions revealed that the four early-maturing varieties had the relatively larger basic vegetative growth period than ER or LR, and the medium- and late-maturing varieties were photoperiod-sensitive (Table 2). The larger basic vegetative growth period of upland rice showed the incomplete dominance in the crosses with ER or LR (Fig. 1). The weaker photoperiod-sensitivity was completely or partially dominant over the stronger one in the crosses with ER, but was incompletely dominant or partially recessive in the crosses with LR (Fig. 1). These differences in dominance reaction for photoperiod-sensitivity were possibly due to the distinctive reactions of ER and LR to the two day-lengths. Under the natural day-length condition in the lowland field at 36-degrees 4' North Latitude, the F2 populations of crosses between the four early-maturing varieties and ER showed the narrow heading variations, whereas the distributions in the crosses with LR were wide and bimodal in a 1 early : 3 late ratio with some transgressive segregations (Fig. 2, Table 3). Since ER and LR are isogenic except for the early allele Lm(e) of ER and the late allele Lm(u) of LR, the difference in heading variations of the F2 populations can be attributed to the different actions of Lm(e) and Lm(u). The earliness of Kurumi-wase, Hideri-shirazu, Kyushu and Wase-dango-mochi was controlled by Lm(e) or such an early Lm allele as Lm(e) and at least one more gene. The F2 populations of the crosses of Kuroka-mochi or Kirishima showed the continuous variations for heading time with the comparatively large transgressive segregations (Fig. 2). The mode of variation was around the values of ER in the crosses with ER and of LR in the crosses with LR. There were a very few earlier-heading plants like ER in the crosses with LR. These heading patterns suggested the heading time of Kuroka-mochi and Kirishima was controlled by a late Lm allele and at least two more genes. It was concluded from the above results that the earliness and lateness of the six native upland rice varieties also were mainly due to the Lm alleles, which were originally found in lowland rice.</t>
  </si>
  <si>
    <t>Yoneyama, S; Hashimoto, S; Honma, K</t>
  </si>
  <si>
    <t>Seasonal changes of human circadian rhythms in Antarctica</t>
  </si>
  <si>
    <t>The human circadian rhythms in sleep, activity, plasma melatonin, and rectal temperature were explored under two conflicting time cues in Antarctica: an extreme photoperiod and a strict work schedule. The nine healthy male subjects stayed at the Antarctic zone (latitude 66.5-90 degrees south) for 15 mo including a 13-mo wintering at the Dome station (latitude 77 degrees south). Neither the phases nor the amounts of sleep and daily activity underwent a seasonal change. On the other hand, the peak phase of melatonin rhythm was phase delayed by 4.1 h in winter compared with summer. When the analysis is limited to the Dome data, the seasonal difference was reduced to 1.3 h. Similarly the trough phase of rectal temperature rhythm in two of three subjects was phase delayed by similar to 2 h in winter. From these findings, the sleep or activity rhythm is concluded to be reset predominantly by the work schedule, whereas the circadian rhythm in plasma melatonin and rectal temperature is substantially influenced by the photoperiod.</t>
  </si>
  <si>
    <t>YOSHIDA, T; KIMURA, MT</t>
  </si>
  <si>
    <t>RELATION OF THE CIRCADIAN SYSTEM TO THE PHOTOPERIODIC CLOCK IN DROSOPHILA-TRIAURARIA (DIPTERA, DROSOPHILIDAE) - AN APPROACH FROM ANALYSIS OF GEOGRAPHIC-VARIATION</t>
  </si>
  <si>
    <t>This paper investigated the relationship between the circadian system and photoperiodic time measurement in different geographic strains of Drosophila triauraria which enters reproductive diapause at short daylengths. The critical daylength varied among the geographic strains, about 13 h in the ON (originated from Onuma, 42-degrees-N), 12 h in the OI (Oita, 33.2-degrees-N) and 10 h in the YK (Yakushima, 30.3-degrees-N) strains at 15-degrees-C. All the strains exhibited a weak ''circadian'' oscillation pattern in diapause incidence on Nanda-Hamner protocol. The dependence of photoperiodic time measurement on cycle lengths close to module tau was shown for the ON and OI strains by experiments using non-24 h light-dark cycles. Thus, no evidence was obtained for covariation between critical daylength and circadian oscillation pattern. The ON and OI strains showed similar patterns of response in the night-interruption experiment, despite the one-hour difference in critical photoperiod.</t>
  </si>
  <si>
    <t>10.1303/aez.29.499</t>
  </si>
  <si>
    <t>Yoshie, F</t>
  </si>
  <si>
    <t>Length of the pre-reproductive period of Plantago asiatica L. from different latitudes</t>
  </si>
  <si>
    <t>PLANT SPECIES BIOLOGY</t>
  </si>
  <si>
    <t>10.1111/j.1442-1984.2007.00186.x</t>
  </si>
  <si>
    <t>Yoshio, M; Ishii, M</t>
  </si>
  <si>
    <t>Geographical variation of pupal diapause in the great mormon butterfly, Papilio memnon L (Lepidoptera : Papilionidae), in western Japan</t>
  </si>
  <si>
    <t>The distribution of the great mormon butterfly, Papilio memnon L., has been expanding to northeastern areas in the Kinki district in western Japan. To investigate the relationship between the phenomenon and characteristics of diapause of this species, the photoperiodic response of 4 Japanese populations including the subtropical and northernmost ones was examined. The critical photoperiod for inducing diapause at 20 degrees C was 12 h 30 min in a subtropical population in Naze City (28 degrees 23'N), and about 13 h in temperate populations in Kagoshima(31 degrees 36'N), Wakayama (34 degrees 11'N), and Mine (34 degrees 54'N) Cities. Latitudinal variation was not found in diapause intensity (94-111 days) among the 3 temperate populations. However, diapause incidence at 13.5L-10.5D, which is slightly longer than the critical photoperiod, increased with latitude of the locality, and the deepest diapause was observed in some individuals in the Mine population. Nevertheless, the differences in critical photoperiod and diapause intensity among populations was smaller than that among broods in each population. As it appears to be difficult to explain the recent northward invasion of this species only by this slight change in diapause trait, the influence of climatic warming on the phenomenon is also discussed.</t>
  </si>
  <si>
    <t>10.1303/aez.33.281</t>
  </si>
  <si>
    <t>Young, MA; Meaden, PM; Fogg, LF; Cherin, EA; Eastman, CI</t>
  </si>
  <si>
    <t>Which environmental variables are related to the onset of seasonal affective disorder?</t>
  </si>
  <si>
    <t>JOURNAL OF ABNORMAL PSYCHOLOGY</t>
  </si>
  <si>
    <t>The regular fall-winter onset of seasonal affective disorder is believed to be related to seasonal changes in the environment. However, the high correlation among various environmental variables has made it difficult to distinguish which ones may Play a causal role. Photoperiod should explain variations in onset risk across both latitude and day of the year because it varies as a function of only these 2 factors. In Study 1, the authors found this to be the case using data from 5 locations. Environmental factors that vary from year to year should explain variations in onset risk across both time of year and actual year. In Study 2, the authors examined data from 7 years at 1 location and failed to fmd evidence of this effect for daily hours of sunshine, mean daily temperature, and total daily radiation. Findings support photoperiod as being related to the onset of seasonal affective disorder.</t>
  </si>
  <si>
    <t>10.1037//0021-843X.106.4.554</t>
  </si>
  <si>
    <t>Yuan, QB; Saito, H; Okumoto, Y; Inoue, H; Nishida, H; Tsukiyama, T; Teraishi, M; Tanisaka, T</t>
  </si>
  <si>
    <t>Identification of a novel gene ef7 conferring an extremely long basic vegetative growth phase in rice</t>
  </si>
  <si>
    <t>A late heading-time mutant line, HS276, which was induced by gamma-irradiation of seeds of the japonica rice (Oryza sativa L.) variety Gimbozu, exhibits an extremely long basic vegetative growth phase (BVP). A genetic analysis using the F(2) population from the cross between HS276 and Gimbozu revealed that the late heading of HS276 is governed by a single recessive mutant gene. The subsequent analysis on heading responses of HS276 and Gimbozu to four photoperiods (12, 13, 14, and 15 h) and to the photoperiodic transfer treatment from a short photoperiod to a long photoperiod revealed that the mutant gene confers an extremely long BVP and increases photoperiod sensitivity under long photoperiod (14 and 15 h). The BVP durations of HS276 and Gimbozu were estimated at 30.1 and 16.0 days, respectively; the mutant gene, compared with its wild type allele, elongates the duration of BVP by 14 days. Linkage analysis showed that the mutant gene is located in the 129 kb region between the two INDEL markers, INDELAP0399_6 and INDELAP3487_2, on the distal part of the short arm of chromosome 6. None of the other BVP genes are located in this region; therefore, we declared this a newly detected mutant gene and designated it ef7. A recently established program to breed rice suitable for low latitudes, where short photoperiodic conditions continue throughout the year, aims to develop varieties with extremely long BVPs and weak photoperiod sensitivities; the mutant gene ef7, therefore, will be quite useful in these programs because it confers an extremely long BVP and little enhances photoperiod sensitivity under short photoperiod.</t>
  </si>
  <si>
    <t>10.1007/s00122-009-1078-2</t>
  </si>
  <si>
    <t>Yumino, M; Togashi, K</t>
  </si>
  <si>
    <t>Large variation in length of egg period in Psacothea hilaris (Coleoptera: Cerambycidae)</t>
  </si>
  <si>
    <t>To determine the difference in egg-period length and its effects on postembryonic development in Psacothea hilaris (Pascoe), 14 adult females, which were captured in Yayoi, Tokyo, and their offspring were reared at 25 A degrees C under a photoperiodic regime of 16-h photophase and 8-h scotophase. When 1,486 eggs were placed on wet tissue paper within a day of oviposition, they took from 7 to &gt; 40 days to hatch, although 85.9 % of larvae hatched between 7 and 13 days following oviposition; 71 % of females produced larvae with long egg periods of 21 or more days. When 78 newly hatched larvae with different egg-period lengths were reared singly in sections of mulberry shoots, 39 emerged as adults between 57 and 117 days posthatching. Dissection showed two feeding larvae and a diapause pupa in shoot sections 141-168 days after larval hatching. A tradeoff was observed between the egg-period length and the time taken for postembryonic development in females, but not in males. Egg-period length did not affect adult body size. An increased amount of available food (volume of shoot sections) increased adult body size but did not affect the time for postembryonic development.</t>
  </si>
  <si>
    <t>10.1007/s13355-014-0301-z</t>
  </si>
  <si>
    <t>Zahid, M; Malik, S; Rani, S</t>
  </si>
  <si>
    <t>Spawning behaviour of barred spiny eel, Macrognathus pancalus, in the River Gomti, India</t>
  </si>
  <si>
    <t>The present study investigated the spawning behaviour of the spiny eel, Macrognathus pancalus, and its relationship with the environment (photoperiod and temperature). The results show that M. pancalus breeds during February to September with peak spawning during February/March and July/August, indicating two main breeding periods. Initiation of breeding occurs during increasing day lengths in early spring (February/March), and regression during decreasing day lengths in autumn (September/October). The breeding status confirmed by gonadosomatic index (GSI) and ovarian histology showed six stages of ovarian maturation (viz. stage I: chromatin nucleaolar; II: perinucleolar; III: cortical alveolar; IV: vitellogenesis; V: ripe; and VI: partially spent), with predominance of one or more stages at a particular time of the year. Males also followed a similar seasonal pattern in gonadal maturation as reflected by their GSI. Results show that M. pancalus is a seasonal breeder with bimodal spawning activity. The breeding pattern suggests an influence of prevailing day length conditions at this latitude.</t>
  </si>
  <si>
    <t>10.1111/jai.12169</t>
  </si>
  <si>
    <t>Zale, J; Ohnoutkova, L; West, D; Sams, C; Biggerstaff, J; Le Pull, M</t>
  </si>
  <si>
    <t>Micropropagation of field-grown perennial teosinte from node culture</t>
  </si>
  <si>
    <t>Propagation of perennial diploid teosinte, Zea diploperennis Iltis, Doebley and Guzman (2n = 2x = 20), and tetraploid teosinte, Z perennis (Hitchc.) Reeves and Magelsdorf (2n = 4x = 40), is limited by seed availability. For plants grown in the field, a photoperiod response delays flowering until fall, and seeds may not reach maturity. The objective of this study was to develop an in vitro micropropagation protocol for field grown teosinte. Shoot proliferation was induced from nodes split longitudinally and plated on Murashige and Skoog's (MS) medium supplemented with 5 mu M 6-benzyl amino purine and 3% (w/v) sucrose. Both species possess a single axillary bud that generated multiple plants on division. Rooting of shoots was achieved in half-strength MS medium with and without the addition of 0.4 mu M indole-3-butyric acid and 2% (w/v) sucrose. Nodes and younger branches of the tetraploid generated significantly more plants than those of the diploid.</t>
  </si>
  <si>
    <t>10.2135/cropsci2007.02.0078sc</t>
  </si>
  <si>
    <t>Zarazaga, LA; Gatica, MC; Celi, I; Guzman, JL; Malpaux, B</t>
  </si>
  <si>
    <t>Effect of artificial long days and/or melatonin treatment on the sexual activity of Mediterranean bucks</t>
  </si>
  <si>
    <t>The aim of this work was to determine whether treatments using photoperiod (long days) and/or exogenous melatonin are effective in enhancing reproductive activity during the natural anestrous season in Mediterranean bucks. Two experiments were carried out. In the first experiment, 19 adult bucks were allotted to 3 treatment groups. Fourteen bucks were exposed to 16 h of light/day (long day) for 98 days (late autumn-winter). At the end of the long day treatment, 7 bucks received 3 s.c. melatonin implants (LD-M group), and the other bucks remained a long day group (LD group, n =7). The control group (C1, n = 5), remained under natural photoperiocl. In the second experiment, 7 bucks received 3 s.c. melatonin implants (M group, n =7), while the other 5 bucks acted as the control group (C2, n = 5) during the spring equinox. During the natural sexual anestrous season (spring), the treated groups recorded higher plasma testosterone concentrations than the control groups. Reactivation of the natural reproductive season was delayed only in the LD-M group. All treated bucks recorded a higher mean semen volume, than the control groups (Exp 1: 1.16 +/- 0.04 mL, 1.16 +/- 0.04 mL, and 1.08 +/- 0.04 mL, for the LD-M, LD, and Cl groups. respectively P &lt; 0.01; Exp 2:1.04 +/- 0.07 mL vs 0.77 +/- 0.05 mL, for M and C2 groups, respectively; P &lt; 0.01). The percentage of bucks that ejaculated was modified by treatment in the first experiment (89 +/- 1.7%. 71 +/- 2.4%, and 88 +/- 1.9% for LD-M, LD, and Cl groups, respectively, P &lt; 0.001). Results demonstrate that treating bucks with artificial long days and/or melatonin at Mediterranean latitudes can induce an increase in plasma testosterone concentration during the natural anestrous season. The long day treatment alone resulted in a less effective method of inducing adequate out-of-season buck sexual activity. (C) 2010 Elsevier B.V. All rights reserved.</t>
  </si>
  <si>
    <t>10.1016/j.smallrumres.2010.05.008</t>
  </si>
  <si>
    <t>Zarazaga, LA; Guzman, JL; Dominguez, C; Perez, MC; Prieto, R</t>
  </si>
  <si>
    <t>Effect of plane of nutrition on seasonality of reproduction in Spanish Payoya goats</t>
  </si>
  <si>
    <t>The aim of this study was to determine if there is a seasonal pattern of sexual activity in female Payoya goats and if this seasonality could be modulated by nutrition. During the experimental period of 20 months, 43 non-pregnant adults goats were penned under natural photoperiod at latitude 37 degrees 15'N. At the onset of the experiment, the animals were allocated to three experimental groups differing in the level of nutrition and whether the animals were entire or ovariectomized does. The high nutrition group (H, n = 16 entire does) receiving 1.5 times maintenance requirements. The low nutrition group (L, n = 16 entire does) and an ovariectomized and oestradiol treated group (OVX, n= 11 ovariectomized does) received a diet supporting their maintenance requirements. The groups were balanced for live weight (LW) and body condition score (BCS) at the beginning of the study. In entire goats, oestrus was tested daily using aproned males, ovulation rate was assessed by laparoscopy 7 days after identification of oestrus and plasma samples were obtained twice per week for progesterone assay. OVX goats were isolated from the other groups and bucks, plasma samples were assayed twice per week for LH and there were four intensive sampling periods during the year to determine LH pulsatility. LW and BCS were recorded for all animals once a week. A clear circannual cycle in live weight change was observed in all experimental groups, being relatively stable or slightly decreasing in summer and autumn and increasing during winter and spring. The effect of exposure to high (H) rather than low (L) nutrition was to cause earlier onset of ovarian activity (5 versus 17 August; P &lt; 0.05), and expression of oestrous (16 August versus 2 September; P &lt; 0.01) and later cessation of reproductive activity (ovulation 11 February versus 17 January; P &lt; 0.01). Consequently, seasonal anoestrus was 32 days shorter in does on the higher plane of nutrition (P &lt; 0.01). The seasonality of reproductive activity was confirmed in the OVX does, with reduced LH concentrations during spring and summer, and increased LH concentrations in autumn and winter. There was no effect of nutrition on ovulation rate. These results demonstrate that the female Payoya goat exhibits marked reproductive seasonality which is modulated by nutrition but possibly not ovulation rate. (c) 2004 Elsevier B.V. All rights reserved.</t>
  </si>
  <si>
    <t>10.1016/j.anireprosci.2004.11.004</t>
  </si>
  <si>
    <t>Zawilska, JB</t>
  </si>
  <si>
    <t>Melatonin as a chemical indicator of environmental light-dark cycle</t>
  </si>
  <si>
    <t>ACTA NEUROBIOLOGIAE EXPERIMENTALIS</t>
  </si>
  <si>
    <t>Melatonin (N-acetyl-5-methoxytryptamine) is an evolutionary highly conserved molecule that plays an important role in conveying the clock and calendar information to all living organisms, including man. Melatonin is synthesized in the rhythmic fashion, primarily by the pineal gland, and, to a lesser degree, by extrapineal tissues - namely the retina, the Harderian gland, and the gastrointestinal tract. The rhythm of the hormone production, with maximal levels occurring at night in darkness, is generated by an endogenous circadian clock(s) and is synchronized with the photoperiodic environment to which animals are exposed. This brief outline surveys data on the regulation of rhythmic melatonin biosynthesis by a circadian pacemaker and light (full spectrum white light and monochromatic lights with wavelengths both in the visible and invisible range). Additionally, possible applications of this chronobiotic compound in agriculture and in medicine in the treatment of circadian rhythm sleep disorders are discussed.</t>
  </si>
  <si>
    <t>Zeng, JP; Wang, Y; Liu, XP</t>
  </si>
  <si>
    <t>Influence of photoperiod on the development of diapause in larvae and its cost for individuals of a univoltine population of Dendrolimus punctatus (Lepidoptera: Lasiocampidae)</t>
  </si>
  <si>
    <t>Larvae of Dendrolimus punctatus overwinter in diapause. In the Yangtze River Region, this species is multivoltine at altitudes below 400 m and univoltine above 700 m a.s.l. The photoperiodic response of the univoltine population, investigated at five day lengths (11.5, 12.5, 13.5, 14.5 and 15.5 h) at 27 + 1 degrees C, indicates that D. punctatus is a long-day species. Diapause was induced in 95-100% of the individuals by three short photophases (11.5-13.5 h), while diapause incidence decreased steeply with increase in day length down to 10% at 15.5 h. The critical daylength (CDL = day length resulting in a 50% incidence of diapause) is 14.6 h. When induced by critical or longer photophases (14.5 and 15.5 h), diapause terminated spontaneously, without any change in photoperiod or temperature. Diapause induced at shorter photophases was more intense and not terminated without activation by diapause averting conditions. Larvae in diapause lived for up to 190 d when kept under a 11.5 h photophase during which they remained sensitive to the photoperiodic signal. In transfer experiments, diapause was terminated after an increase in photoperiod, even if it was within the range of diapause inducing photoperiods: from 11.5 h to 13.5 h. This study revealed that the univoltine hill dwelling population of D. punctatus undergoes a facultative diapause. Although potentially multivoltine they are univoltine because of the low temperatures at that altitude.</t>
  </si>
  <si>
    <t>10.14411/eje.2013.013</t>
  </si>
  <si>
    <t>Zeng, LH; Xu, HF; Zeng, YQ; Luan, AY; Wang, HQ</t>
  </si>
  <si>
    <t>High efficiency in vitro plant regeneration from epicotyl explants of Ponkan Mandarin (Citrus reticulata Blanco)</t>
  </si>
  <si>
    <t>IN VITRO CELLULAR &amp; DEVELOPMENTAL BIOLOGY-PLANT</t>
  </si>
  <si>
    <t>Ponkan mandarin (Citrus reticulata Blanco) is one of the most important commercial cultivars of mandarin orange in China. This study reports an improved and efficient protocol for in vitro plant regeneration of Ponkan mandarin. Epicotyl segments, which were cut longitudinally into two halves, were used as explants. The shoot regeneration frequency was significantly increased by longitudinal cutting. A 100% shoot regeneration frequency and 13.2 shoots per explant were obtained when cultures were maintained in darkness for 20 d before being transferred to light conditions, with bud induction by indirect organogenesis. A 72.5% shoot regeneration frequency and 7.8 shoots per explant were obtained when explants were incubated under a 16-h light photoperiod continuously with buds differentiating directly from the cutting wound surface. The optimal medium for shoot formation was Murashige and Tucker basal medium supplemented with 2 mgL(-1) BA and 30 gL(-1) sucrose both under light conditions. The addition of the auxin NAA reduced the frequency of regeneration. A "filter-paper bridge" technique was used for rooting in this study. The basal portion of regenerated shoots was dipped into 1,000 mgL(-1) IBA solution for 15 min before placement on a filter-paper bridge that was maintained in 1/2 MS liquid medium supplemented with 10 gL(-1) sucrose. Eighty percent of the shoots rooted, and an average of 2.0 roots per shoot were achieved. Survival rate through acclimatization was 100%.</t>
  </si>
  <si>
    <t>10.1007/s11627-009-9248-0</t>
  </si>
  <si>
    <t>Zeng, Y; Zhu, DH</t>
  </si>
  <si>
    <t>Geographical Variation in Body Size, Development Time, and Wing Dimorphism in the Cricket Velarifictorus micado (Orthoptera: Gryllidae)</t>
  </si>
  <si>
    <t>We examined whether body size, development time, and wing dimorphism are affected by latitude in the cricket, Velarifictorus micado (Saussure). We found that the number of days required for nymphal development decreased with increasing latitude, suggesting that shorter periods of warm temperatures in the north resulted in faster development. Body size varied between populations, and followed the converse to Bergmann's rule, indicating that limited development time at higher latitudes resulted in smaller body size. Wing dimorphism in V. micado was influenced by both photoperiod and latitude. A higher proportion of macropters occurred under longer photoperiod conditions, suggesting that wing dimorphism in V. micado was the result of seasonal adaptation. The critical photoperiod was shorter for the southern populations than that for the northern populations, and the incidence of macroptery decreased with increasing latitude, suggesting that wing dimorphism in V. micado correlated with climatic variation.</t>
  </si>
  <si>
    <t>10.1603/AN14040</t>
  </si>
  <si>
    <t>Zerbe, P; Clauss, M; Codron, D; Lackey, LB; Rensch, E; Streich, JW; Hatt, JM; Muller, DWH</t>
  </si>
  <si>
    <t>Reproductive seasonality in captive wild ruminants: implications for biogeographical adaptation, photoperiodic control, and life history</t>
  </si>
  <si>
    <t>BIOLOGICAL REVIEWS</t>
  </si>
  <si>
    <t>Many ruminant species show seasonal patterns of reproduction. Causes for this are widely debated, and include adaptations to seasonal availability of resources (with cues either from body condition in more tropical, or from photoperiodism in higher latitude habitats) and/or defence strategies against predators. Conclusions so far are limited to datasets with less than 30 species. Here, we use a dataset on 110 wild ruminant species kept in captivity in temperate-zone zoos to describe their reproductive patterns quantitatively [determining the birth peak breadth (BPB) as the number of days in which 80% of all births occur]; then we link this pattern to various biological characteristics [latitude of origin, mother-young-relationship (hider/follower), proportion of grass in the natural diet (grazer/browser), sexual size dimorphism/mating system], and compare it with reports for free-ranging animals. When comparing taxonomic subgroups, variance in BPB is highly correlated to the minimum, but not the maximum BPB, suggesting that a high BPB (i.e. an aseasonal reproductive pattern) is the plesiomorphic character in ruminants. Globally, latitude of natural origin is highly correlated to the BPB observed in captivity, supporting an overruling impact of photoperiodism on ruminant reproduction. Feeding type has no additional influence; the hider/follower dichotomy, associated with the anti-predator strategy of swamping, has additional influence in the subset of African species only. Sexual size dimorphism and mating system are marginally associated with the BPB, potentially indicating a facilitation of polygamy under seasonal conditions. The difference in the calculated Julian date of conception between captive populations and that reported for free-ranging ones corresponds to the one expected if absolute day length was the main trigger in highly seasonal species: calculated day length at the time of conception between free-ranging and captive populations followed a y = x relationship. Only 11 species (all originating from lower latitudes) were considered to change their reproductive pattern distinctively between the wild and captivity, with 10 becoming less seasonal (but not aseasonal) in human care, indicating that seasonality observed in the wild was partly resource-associated. Only one species (Antidorcas marsupialis) became more seasonal in captivity, presumably because resource availability in the wild overrules the innate photoperiodic response. Reproductive seasonality explains additional variance in the body massgestation period relationship, with more seasonal species having shorter gestation periods for their body size. We conclude that photoperiodism, and in particular absolute day length, are genetically fixed triggers for reproduction that may be malleable to some extent by body condition, and that plasticity in gestation length is an important facilitator that may partly explain the success of ruminant radiation to high latitudes. Evidence for an anti-predator strategy involving seasonal reproduction is limited to African species. Reproductive seasonality following rainfall patterns may not be an adaptation to give birth in periods of high resource availability but an adaptation to allow conception only at times of good body condition.</t>
  </si>
  <si>
    <t>10.1111/j.1469-185X.2012.00238.x</t>
  </si>
  <si>
    <t>Zerbino, MS; Altier, NA; Panizzi, AR</t>
  </si>
  <si>
    <t>EFFECT OF PHOTOPERIOD AND TEMPERATURE ON NYMPHAL DEVELOPMENT AND ADULT REPRODUCTION OF PIEZODORUS GUILDINII (HETEROPTERA: PENTATOMIDAE)</t>
  </si>
  <si>
    <t>The effect of photoperiod and temperature on the biology of nymphs and adults of Piezodorus guildinii (Westwood) was studied in the laboratory. Four different conditions were tested (14:10, 12:12 and 10:14 h L:D at 25 degrees C, and 10:14 h L:D at 20 degrees C), at 80 +/- 10% RH. The shortest nymph development time was recorded at 14:10 h L:D (25 degrees C) (21.5 days) and the longest at 10:14 h L:D (20 degrees C) (42 days). The highest nymph mortality rate was recorded at 10:14 h L:D (20 degrees C) and the lowest at 14:10 h L:D (25 degrees C) (84.5 vs. 24.2%). Newly emerged females reared at 14:10 h L:D (25 degrees C) were heavier than those of the remaining treatments. Fresh body weight gain (mg) occurred only during the 1st week of adult life. Adult survivorship was highest at 10:14 h L:D (20 degrees C) and lowest at 14:10 h L:D (25 degrees C). Total longevity was shortest when adults were held at 14:10 h L:D (25 degrees C) and longest at 10:14 h L:D (20 degrees C) (38.6 vs. 98.8 days). The maximum percentage of ovipositing females occurred at 14:10 h L:D (25 degrees C) and the minimum at 10:14 h L:D (20 degrees C). Females maintained at 14:10 h L:D (25 degrees C) and 12:12 h L:D (25 degrees C) produced similar and greater number of egg masses than females at 10:14 h L:D (25 degrees C) and 10:14 h L:D (20 degrees C). The number of eggs/female was the greatest at 14:10 h L:D (25 degrees C) and the lowest at 10:14 h L:D (20 degrees C) (196.2 vs. 21.7 eggs/female). Egg viability was similar under different photophases at 25 degrees C, while significantly reduced at 10:14 h L:D (20 degrees C) (54 vs. 4.1%). The longest egg incubation period was recorded at 10:14 h L:D (20 degrees C) and the shortest at 14:10 h L:D (25 degrees C) (7 vs. 4.1 days). These laboratory results suggest that P. guildinii does not reproduce during the time its preferred host soybean is unavailable at latitude 30 degrees-35 degrees S, which corresponds approximately to the conditions tested at 10:14 h L:D (20 degrees C).</t>
  </si>
  <si>
    <t>10.1653/024.096.0223</t>
  </si>
  <si>
    <t>Zhai, H; Lu, SX; Wang, YQ; Chen, X; Ren, HX; Yang, JY; Cheng, W; Zong, CM; Gu, HP; Qiu, HM; Wu, HY; Zhang, XZ; Cui, TT; Xia, ZJ</t>
  </si>
  <si>
    <t>Allelic Variations at Four Major Maturity E Genes and Transcriptional Abundance of the E1 Gene Are Associated with Flowering Time and Maturity of Soybean Cultivars</t>
  </si>
  <si>
    <t>The time to flowering and maturity are ecologically and agronomically important traits for soybean landrace and cultivar adaptation. As a typical short-day crop, long day conditions in the high-latitude regions require soybean cultivars with photoperiod insensitivity that can mature before frost. Although the molecular basis of four major E loci (E1 to E4) have been deciphered, it is not quite clear whether, or to what degree, genetic variation and the expression level of the four E genes are associated with the time to flowering and maturity of soybean cultivars. In this study, we genotyped 180 cultivars at E1 to E4 genes, meanwhile, the time to flowering and maturity of those cultivars were investigated at six geographic locations in China from 2011 to 2012 and further confirmed in 2013. The percentages of recessive alleles at E1, E2, E3 and E4 loci were 38.34%, 84.45%, 36.33%, and 7.20%, respectively. Statistical analysis showed that allelic variations at each of four loci had a significant effect on flowering time as well as maturity. We classified the 180 cultivars into eight genotypic groups based on allelic variations of the four major E loci. The genetic group of e1-nf representing dysfunctional alleles at the E1 locus flowered earliest in all the geographic locations. In contrast, cultivars in the E1E2E3E4 group originated from the southern areas flowered very late or did not flower before frost at high latitude locations. The transcriptional abundance of functional E1 gene was significantly associated with flowering time. However, the ranges of time to flowering and maturity were quite large within some genotypic groups, implying the presence of some other unknown genetic factors that are involved in control of flowering time or maturity. Known genes (e. g. E3 and E4) and other unknown factors may function, at least partially, through regulation of the expression of the E1 gene.</t>
  </si>
  <si>
    <t>10.1371/journal.pone.0097636</t>
  </si>
  <si>
    <t>Zhang, J; Hu, Y; Xu, LH; He, Q; Fan, XW; Xing, YZ</t>
  </si>
  <si>
    <t>The CCT domain-containing gene family has large impacts on heading date, regional adaptation, and grain yield in rice</t>
  </si>
  <si>
    <t>There are 41 members of the CCT (CO, CO-like, and TOC1) domain-containing gene family in rice, which are divided into three subfamilies: COL (CONSTANS-like), CMF (CCT motif family), and PRR (pseudoresponse regulator). The first flowering gene to be isolated by map-based cloning, Heading date 1 (Hd1), which is the orthologue of CO in rice, belongs to COL. The central regulator of plant development, Ghd7, belongs to CMF. The major role in controlling rice distribution to high latitudes, Ghd7.1/PRR37, belongs to PRR. Both of Hd1, Ghd7 and Ghd7.1 simultaneously control grain number, plant height, and the heading date. To date, 13 CCT family genes from these three subfamilies have been shown to regulate flowering. Some of them have pleiotropic effects on grain yield, plant height, and abiotic stresses, and others function as circadian oscillators. There are two independent photoperiod flowering pathways that are mediated by GI-Hd1-Hd3a/RFT and GI-Ehd1-Hd3a/RFT in rice. CCT family genes are involved in both pathways. The latest study reveals that protein interaction between Hd1 and Ghd7 integrates the two pathways. CCT family genes are rich in natural variation because rice cultivars have been subjected to natural and artificial selection for different day lengths in the process of domestication and improvement. Alleles of several crucial CCT family genes such as Hd1, Ghd7, and Ghd7.1 exhibit geographic distribution patterns and are highly associated with yield potentials. In addition, CCT family genes are probably involved in the responses to abiotic stress, which should be emphasized in future work. In general, CCT family genes play important roles in regulating flowering, plant growth, and grain yield. The functional identification and elucidation of the molecular mechanisms of CCT family genes would help construct a flowering regulatory network and maximize their contribution to rice production.</t>
  </si>
  <si>
    <t>10.1016/S2095-3119(17)61724-6</t>
  </si>
  <si>
    <t>Zhang, J; Zhou, XC; Yan, WH; Zhang, ZY; Lu, L; Han, ZM; Zhao, H; Liu, HY; Song, P; Hu, Y; Shen, GJ; He, Q; Guo, SB; Gao, GQ; Wang, GW; Xing, YZ</t>
  </si>
  <si>
    <t>Combinations of the Ghd7, Ghd8 and Hd1 genes largely define the ecogeographical adaptation and yield potential of cultivated rice</t>
  </si>
  <si>
    <t>Rice cultivars have been adapted to favorable ecological regions and cropping seasons. Although several heading date genes have separately made contributions to this adaptation, the roles of gene combinations are still unclear. We employed a map-based cloning approach to isolate a heading date gene, which coordinated the interaction between Ghd7 and Ghd8 to greatly delay rice heading. We resequenced these three genes in a germplasm collection to analyze natural variation. Map-based cloning demonstrated that the gene largely affecting the interaction between Ghd7 and Ghd8 was Hd1. Natural variation analysis showed that a combination of loss-of-function alleles of Ghd7, Ghd8 and Hd1 contributes to the expansion of rice cultivars to higher latitudes; by contrast, a combination of pre-existing strong alleles of Ghd7, Ghd8 and functional Hd1 (referred as SSF) is exclusively found where ancestral Asian cultivars originated. Other combinations have comparatively larger favorable ecological scopes and acceptable grain yield. Our results indicate that the combinations of Ghd7, Ghd8 and Hd1 largely define the eco-geographical adaptation and yield potential in rice cultivars. Breeding varieties with the SSF combination are recommended for tropical regions to fully utilize available energy and light resources and thus produce greater yields.</t>
  </si>
  <si>
    <t>10.1111/nph.13538</t>
  </si>
  <si>
    <t>Zhang, QZ; Li, HY; Li, R; Hu, RB; Fan, CM; Chen, FL; Wang, ZH; Liu, X; Fu, YF; Lin, CT</t>
  </si>
  <si>
    <t>Association of the circadian rhythmic expression of GmCRY1a with a latitudinal cline in photoperiodic flowering of soybean</t>
  </si>
  <si>
    <t>Photoperiodic control of flowering time is believed to affect latitudinal distribution of plants. The blue light receptor CRY2 regulates photoperiodic flowering in the experimental model plant Arabidopsis thaliana. However, it is unclear whether genetic variations affecting cryptochrome activity or expression is broadly associated with latitudinal distribution of plants. We report here an investigation of the function and expression of two cryptochromes in soybean, GmCRY1a and GmCRY2a. Soybean is a short-day (SD) crop commonly cultivated according to the photoperiodic sensitivity of cultivars. Both cultivated soybean (Glycine max) and its wild relative (G. soja) exhibit a strong latitudinal cline in photoperiodic flowering. Similar to their Arabidopsis counterparts, both GmCRY1a and GmCRY2a affected blue light inhibition of cell elongation, but only GmCRY2a underwent blue light- and 26S proteasome-dependent degradation. However, in contrast to Arabidopsis cryptochromes, soybean GmCRY1a, but not GmCRY2a, exhibited a strong activity promoting floral initiation, and the level of protein expression of GmCRY1a, but not GmCRY2a, oscillated with a circadian rhythm that has different phase characteristics in different photoperiods. Consistent with the hypothesis that GmCRY1a is a major regulator of photoperiodic flowering in soybean, the photoperiod-dependent circadian rhythmic expression of the GmCRY1a protein correlates with photoperiodic flowering and latitudinal distribution of soybean cultivars. We propose that genes affecting protein expression of the GmCRY1a protein play an important role in determining latitudinal distribution of soybeans.</t>
  </si>
  <si>
    <t>10.1073/pnas.0810585105</t>
  </si>
  <si>
    <t>Zhang, SJ; Chen, ZX; Jiang, KP; Wu, WK; Zhang, CY; Gu, YL</t>
  </si>
  <si>
    <t>Effect of seasonal variation on the clinical course of chronic hepatitis B</t>
  </si>
  <si>
    <t>JOURNAL OF GASTROENTEROLOGY</t>
  </si>
  <si>
    <t>Seasonal variation in immunity has been found in healthy individuals and in association with some diseases. It is still unknown whether seasonal variation affects the clinical course of chronic hepatitis B. Our aim in this study was to explore the effect of seasonal variation on the clinical course of chronic hepatitis B. The flare and remission time of chronic hepatitis B were observed in patients with hepatitis B virus (HBV) infection. All patients enrolled were followed up at least every 3 months for a mean follow-up time of 24.0 (range, 12-60) months. Seasonal decomposition was employed to analyze the relationship between seasonal variation and flares, remission, and hepatitis B e antigen (HBeAg) seroconversion in chronic hepatitis B patients during follow-up. A total of 2238 patients were observed in our study. Flare and HBeAg seroconversion were seldom seen in 1076 patients (48.08%) with alanine aminotransferase (ALT) levels of less than 2.0 x upper limit of normal (ULN) during follow-up (mean, 36 months). The remaining 1162 patients (51.92%) (766, HBeAg positive; 387 anti-HBeAg positive; 9 negative for both HBeAg and anti-HBeAg) with ALT levels N2.0 x ULN were followed longitudinally for 12 months to judge flare, remission, and HBeAg seroconversion. Flare, remission, and HBeAg seroconversion in patients with ALT levels N2.0 x ULN showed clear seasonal patterns (P &lt; 0.001), with high peaks during spring, summer, and summer, respectively. An autocorrelation correlogram showed that flares, remission, and HBeAg seroconversion occurred with distinct periodicity in winter, spring, summer, and autumn. Seasonal variation might affect the clinical course of chronic hepatitis B. The role of seasonal triggering factors should be further investigated.</t>
  </si>
  <si>
    <t>10.1007/s00535-006-1903-1</t>
  </si>
  <si>
    <t>Zhang, SR; Wang, H; Wang, ZY; Ren, Y; Niu, LF; Liu, J; Liu, B</t>
  </si>
  <si>
    <t>Photoperiodism dynamics during the domestication and improvement of soybean</t>
  </si>
  <si>
    <t>SCIENCE CHINA-LIFE SCIENCES</t>
  </si>
  <si>
    <t>Soybean (Glycine max) is a facultative short-day plant with a sensitive photoperiod perception and reaction system, which allows it to adjust its physiological state and gene regulatory networks to seasonal and diurnal changes in environmental conditions. In the past few decades, soybean cultivation has spread from East Asia to areas throughout the world. Biologists and breeders must now confront the challenge of understanding the molecular mechanism of soybean photoperiodism and improving agronomic traits to enable this important crop to adapt to geographical and environmental changes. In this review, we summarize the genetic regulatory network underlying photoperiodic responses in soybean. Genomic and genetic studies have revealed that the circadian clock, in conjunction with the light perception pathways, regulates photoperiodic flowering. Here, we provide an annotated list of 844 candidate flowering genes in soybean, with their putative biological functions. Many photoperiod-related genes have been intensively selected during domestication and crop improvement. Finally, we describe recent progress in engineering photoperiod-responsive genes for improving agronomic traits to enhance geographic adaptation in soybean, as well as future prospects for research on soybean photoperiodic responses.</t>
  </si>
  <si>
    <t>10.1007/s11427-016-9154-x</t>
  </si>
  <si>
    <t>Zhang, Y; He, ZH; Zhang, AM; van Ginkel, M; Ye, GY</t>
  </si>
  <si>
    <t>Pattern analysis on grain yield performance of Chinese and CIMMYT spring wheat cultivars sown in China and CIMMYT</t>
  </si>
  <si>
    <t>Understanding the relationships among testing environments is essential for better targeting cultivars to production environments. To identify patterns of cultivar, environment, cultivar-by-environment interactions, and opportunities for indirect selection for grain yield, a set of 25 spring wheat cultivars from China and the International Maize and Wheat Improvement Center (CIMMYT) was evaluated in nine environments in China and four management environments at CIMMYT in Cd. Obregon, Mexico, during two wheat seasons. Genetic background and original environment were the main factors influencing grain yield performance of the cultivars. Baviacora M 92, Xinchun 2 and Xinchun 6 showed relatively more stable and higher grain yields, whereas highly photoperiod sensitive cultivars Xinkehan 9, Kefeng 6 and Longmai 19 proved consistently inferior across environments, except in Harbin and Keshan, the two high latitude environments. Longmai 26, also from high latitude environments in the northeastern Heilongjiang province, was however probably not as photoperiodicly sensitive as other cultivars; from that region, and produced much higher grain yield and expressed a broader adaptation. None of the environments reported major diseases. Pattern analyses revealed that photoperiod response and planting option on beds were the two main factors underlying the observed interactions for grain yield. The production environment of planting on the flat in Mexico grouped together with Huhhot and Urumqi in both wheat seasons, indicating an indirect response to selection for grain yield in this CIMMYT managed environment could benefit the two Chinese environments. Both the environment of planting on the flat with Chinese Hejin and Yongning, and the three CIMMYT enviromnents planting on raised beds with Chinese Yongning grouped together only in one season, showing that repeatability may not be stable in this case.</t>
  </si>
  <si>
    <t>10.1007/s10681-005-9038-7</t>
  </si>
  <si>
    <t>Zhang, ZH; Wang, K; Guo, L; Zhu, YJ; Fan, YY; Cheng, SH; Zhuang, JY</t>
  </si>
  <si>
    <t>Pleiotropism of the Photoperiod-Insensitive Allele of Hd1 on Heading Date, Plant Height and Yield Traits in Rice</t>
  </si>
  <si>
    <t>Five populations segregated in isogenic backgrounds and three sets of near isogenic lines (NILs) overlapping in a 362.3-kb region covering heading date gene Hd1 were developed from the indica rice cross Zhenshan97 (ZS97)/Milyang 46 (MY46). They were used to analyze the effects of Hd1 on heading date, plant height and yield traits. In a background of the parental mixtures, the photoperiod-sensitive allele derived from ZS97 functioned in promoting and delaying flowering in the natural short-day and long-day conditions, respectively. In the background of ZS97, no response to the photoperiod was observed, whereas the photoperiod-insensitive allele derived from MY46 functioned in delaying flowering, increasing plant height, and enhancing grain productivity. The additive effects estimated in two NIL sets were 6.14 and 6.14 d for heading date, 4.46 and 5.55 cm for plant height, 10.82 and 11.54 for the number of spikelets per panicle, 6.82 and 8.00 for the number of grains per panicle, and 2.16 and 2.23 g for grain yield per plant, which explained 94.1% and 96.3%, 70.5% and 84.8%, 52.4% and 55.2%, 28.9% and 39.2%, and 36.5% and 26.9% of the phenotypic variances, respectively. Since the photoperiod-insensitive allele of Hd1 confers a long vegetative phase, it is a good candidate for breeding rice varieties with high yielding potential for low latitudes.</t>
  </si>
  <si>
    <t>10.1371/journal.pone.0052538</t>
  </si>
  <si>
    <t>Zhao, C; Takeshima, R; Zhu, JH; Xu, ML; Sato, M; Watanabe, S; Kanazawa, A; Liu, BH; Kong, FJ; Yamada, T; Abe, J</t>
  </si>
  <si>
    <t>A recessive allele for delayed flowering at the soybean maturity locus E9 is a leaky allele of FT2a, a FLOWERING LOCUS T ortholog</t>
  </si>
  <si>
    <t>Background: Understanding the molecular mechanisms of flowering and maturity is important for improving the adaptability and yield of seed crops in different environments. In soybean, a facultative short-day plant, genetic variation at four maturity genes, E1 to E4, plays an important role in adaptation to environments with different photoperiods. However, the molecular basis of natural variation in time to flowering and maturity is poorly understood. Using a cross between early-maturing soybean cultivars, we performed a genetic and molecular study of flowering genes. The progeny of this cross segregated for two maturity loci, E1 and E9. The latter locus was subjected to detailed molecular analysis to identify the responsible gene. Results: Fine mapping, sequencing, and expression analysis revealed that E9 is FT2a, an ortholog of Arabidopsis FLOWERING LOCUS T. Regardless of daylength conditions, the e9 allele was transcribed at a very low level in comparison with the E9 allele and delayed flowering. Despite identical coding sequences, a number of single nucleotide polymorphisms and insertions/deletions were detected in the promoter, untranslated regions, and introns between the two cultivars. Furthermore, the e9 allele had a Ty1/copia-like retrotransposon, SORE-1, inserted in the first intron. Comparison of the expression levels of different alleles among near-isogenic lines and photoperiod-insensitive cultivars indicated that the SORE-1 insertion attenuated FT2a expression by its allele-specific transcriptional repression. SORE-1 was highly methylated, and did not appear to disrupt FT2a RNA processing. Conclusions: The soybean maturity gene E9 is FT2a, and its recessive allele delays flowering because of lower transcript abundance that is caused by allele-specific transcriptional repression due to the insertion of SORE-1. The FT2a transcript abundance is thus directly associated with the variation in flowering time in soybean. The e9 allele may maintain vegetative growth in early-flowering genetic backgrounds, and also be useful as a long-juvenile allele, which causes late flowering under short-daylength conditions, in low-latitude regions.</t>
  </si>
  <si>
    <t>10.1186/s12870-016-0704-9</t>
  </si>
  <si>
    <t>Zhao, DS; Zhang, CQ; Feng, GN; Yang, QQ; Gu, MH; Liu, QQ</t>
  </si>
  <si>
    <t>Hd-q, a novel allele of Ef7 from a Chinese rice landrace, confers weak photoperiod sensitivity and improves local adaptability and yield potential</t>
  </si>
  <si>
    <t>Heading date is a major determinant of adaptability and yield potential in rice (Oryza sativa L.) and is influenced by photoperiod. Among chromosome segment substitution lines, the introgression line C63 contains a segment of the short arm of chromosome 6 from indica Qingluzhan 11 in the japonica Nipponbare background and exhibits a delayed heading date under both long day (LD) and short day (SD) natural field conditions. This study demonstrates that the late heading date of the C63 line is controlled by a single recessive gene, Heading date from Qingluzhan 11 (Hd-q). Hd-q was mapped to a region of less than 43.7 kb. Complementation testing revealed that Ef7 (LOC_Os06g05060), a homolog of Arabidopsis ELF3, is the candidate gene, while Hd-q is a new allele of Ef7. Sequence alignment revealed at least five Ef7 alleles among 11 rice cultivars based on polymorphism in the coding region. Unlike other alleles, Hd-q has a single nucleotide polymorphism (T/A) in exon 2, which leads to premature termination of translation. In addition to delayed heading date, Hd-q has pleiotropic effects on major agronomic characteristics, which were determined by comparing the near-isogenic line, NIL (Hd-q), with its recurrent parent Nipponbare. The Hd-q allele improved grain yield under both LD and SD conditions and in different geographical regions. Finally, a dCAPS (derived cleaved amplified polymorphic sequence) marker was developed based on the T/A polymorphism, and will be useful for introgression of the Hd-q allele via marker-assisted selection. The Hd-q allele is a useful target for the improvement of rice adaptation and production, especially at low latitudes.</t>
  </si>
  <si>
    <t>10.1007/s11032-013-9898-9</t>
  </si>
  <si>
    <t>Zhao, J; Chen, HY; Ren, D; Tang, HW; Qiu, R; Feng, JL; Long, YM; Niu, BX; Chen, DP; Zhong, TY; Liu, YG; Guo, JX</t>
  </si>
  <si>
    <t>Genetic interactions between diverged alleles of Early heading date 1 (Ehd1) and Heading date 3a (Hd3a)/RICE FLOWERING LOCUS T1 (RFT1) control differential heading and contribute to regional adaptation in rice (Oryza sativa)</t>
  </si>
  <si>
    <t>Initiation of flowering, also called heading, in rice (Oryza sativa) is determined by the florigens encoded by Heading date 3a (Hd3a) and RICE FLOWERING LOCUS T1 (RFT1). Early heading date 1 (Ehd1) regulates Hd3a and RFT1. However, different rice varieties have diverged alleles of Ehd1 and Hd3a/RFT1 and their genetic interactions remain largely unclear. Here we generated three segregating populations for different combinations of diverged Ehd1 and Hd3a/RFT1 alleles, and analyzed their genetic interactions between these alleles. We demonstrated that, in an ehd1 mutant background, Hd3a was silenced, but RFT1 was expressed (although at lower levels than in plants with a functional Ehd1) under short-day (SD) and long-day (LD) conditions. We identified a nonfunctional RFT1 allele (rft1); the lines carrying homozygous ehd1 and Hd3a/rft1 failed to induce the floral transition under SD and LD conditions. Like Hd3a, RFT1 also interacted with 14-3-3 proteins, the florigen receptors, but a nonfunctional RFT1 with a crucial E105K mutation failed to interact with 14-3-3 proteins. Furthermore, analyses of sequence variation and geographic distribution suggested that functional RFT1 alleles were selected during rice adaptation to high-latitude regions. Our results demonstrate the important roles of RFT1 in rice flowering and regional adaptation.</t>
  </si>
  <si>
    <t>10.1111/nph.13503</t>
  </si>
  <si>
    <t>Zhao, KF; Fan, H; Jiang, XY; Zhou, S</t>
  </si>
  <si>
    <t>Critical day-length and photoinductive cycles for the induction of flowering in halophyte Suaeda salsa</t>
  </si>
  <si>
    <t>Seedlings of Suaeda salsa were exposed to various day lengths (8, 10, 12, 14 15, 16 h) and with various numbers of photoinductive cycles when the fifth leave appeared on the plant. Plants formed flower buds and flowered in photoperiods of 8 - 14 h but not with 15 h or longer. The critical day length is 14 h. Eight photoinductive cycles were needed to induce flowering. Thus, the critical photoinductive cycle of S. salsa is about eight cycles. The longer the day length, the more the photoinductive cycles, and the more the number of flowers in range of eight to 13 photoinductive cycles. On the other hand. we discovered the phenomenon of flowering reversion in this experiment. Before the plants had finished their flowering induction (only exposed to photoinductive photoperiod for four to six photoinductive cycles), when they were transposed to non-photoinductive photoperiod of 16 h day-length, rather than flower organs, succulent leaves grew up from the original flower primordia. These experiments show that the halophyte S. salsa has a habit of photoperiodic response similar to those of nonhalophytes. (C) 2002 Published by Elsevier Science Ireland Ltd.</t>
  </si>
  <si>
    <t>Zhao, XQ; Bergland, AO; Behrman, EL; Gregory, BD; Petrov, DA; Schmidt, PS</t>
  </si>
  <si>
    <t>Global Transcriptional Profiling of Diapause and Climatic Adaptation in Drosophila melanogaster</t>
  </si>
  <si>
    <t>Wild populations of the model organism Drosophila melanogaster experience highly heterogeneous environments over broad geographical ranges as well as over seasonal and annual timescales. Diapause is a primary adaptation to environmental heterogeneity, and in D. melanogaster the propensity to enter diapause varies predictably with latitude and season. Here we performed global transcriptomic profiling of naturally occurring variation in diapause expression elicited by short day photoperiod and moderately low temperature in two tissue types associated with neuroendocrine and endocrine signaling, heads, and ovaries. We show that diapause in D. melanogaster is an actively regulated phenotype at the transcriptional level, suggesting that diapause is not a simple physiological or reproductive quiescence. Differentially expressed genes and pathways are highly distinct in heads and ovaries, demonstrating that the diapause response is not uniform throughout the soma and suggesting that it may be comprised of functional modules associated with specific tissues. Genes downregulated in heads of diapausing flies are significantly enriched for clinally varying single nucleotide polymorphism ( SNPs) and seasonally oscillating SNPs, consistent with the hypothesis that diapause is a driving phenotype of climatic adaptation. We also show that chromosome location-based coregulation of gene expression is present in the transcriptional regulation of diapause. Taken together, these results demonstrate that diapause is a complex phenotype actively regulated in multiple tissues, and support the hypothesis that natural variation in diapause propensity underlies adaptation to spatially and temporally varying selective pressures.</t>
  </si>
  <si>
    <t>10.1093/molbev/msv263</t>
  </si>
  <si>
    <t>Zheng, XL; Yang, QS; Hu, YW; Lei, CL; Wang, XP</t>
  </si>
  <si>
    <t>Latitudinal variation of morphological characteristics in the swallowtail Sericinus montelus Gray, 1798 (Lepidoptera: Papilionidae)</t>
  </si>
  <si>
    <t>ACTA ZOOLOGICA</t>
  </si>
  <si>
    <t>Patterns of latitudinal variation in the phenotype or genotype of an organism may provide evidence for natural selection. In this study, we investigated seven populations of swallowtail Sericinus montelus Gray, 1798 (Lepidoptera: Papilionidae), a non-migratory species, to explore the latitudinal variation of morphological characteristics in adults. The results showed that body size and the development of dark pigmentation on wings in this species responded strongly to latitude. The body size of both male and female adult of S.montelus was negatively correlated with latitude. These findings provided solid evidence to support the converse Bergmann's rule. We considered that the observed variation in morphological characteristics was most likely mediated by the seasonal length and thermoperiod to adapt to different latitudinal environment (e.g. shortened developmental time of immature stages for smaller body size at higher latitude). Moreover, the tendency towards progressively darker colour patterns (only in adult males) at increasingly low latitudes was consistent with Gloger's rule. We suggested that the observed colour variation was most likely associated with thermoregulation. Slight variation in the morphology of the W-shaped stripe on the forewing of adult females was also found, and we presumed that the functions of sexual preferences, mimicry and thermoregulation might be involved.</t>
  </si>
  <si>
    <t>10.1111/azo.12072</t>
  </si>
  <si>
    <t>Zivkovic, BD; Underwood, H; Steele, CT; Edmonds, K</t>
  </si>
  <si>
    <t>Formal properties of the circadian and photoperiodic systems of Japanese quail: Phase response curve and effects of T-cycles</t>
  </si>
  <si>
    <t>A role for the circadian system in photoperiodic time measurement in Japanese quail is controversial. The authors undertook studies of the circadian and photoperiodic system of Japanese quail to try to identify a role for the circadian system in photoperiodic time measurement. The circadian studies showed that the circadian system acts like a low-amplitude oscillator: It is readily reset by Light without significant transients, has a Type 0 phase response curve (PRC), and has a large range of entrainment. In fact, a cycle length that is often used in resonance protocols (LD 6:30) is within the range of entrainment. The authors employed T-cycle experiments; that is, LD cycles with 6- and 14-h photoperiods and period lengths ranging from 18 to 36 h to test for circadian involvement in photoperiodic time measurement. The results did not give evidence for circadian involvement in photoperiodic time measurement: T-cycles utilizing 6-h photoperiods were uniformly noninductive (that is, did not stimulate the reproductive system), whereas T-cycles utilizing 14-h photoperiods were inductive (stimulatory). A good match was observed between the phase-angles exhibited on the T-cycles employing 6-h photoperiods and the predicted phase-angles calculated from a FRC generated from 6-h light pulses.</t>
  </si>
  <si>
    <t>10.1177/074873099129000786</t>
  </si>
  <si>
    <t>Zohner, CM; Benito, BM; Svenning, JC; Renner, SS</t>
  </si>
  <si>
    <t>Day length unlikely to constrain climate-driven shifts in leaf-out times of northern woody plants</t>
  </si>
  <si>
    <t>The relative roles of temperature and day length in driving spring leaf unfolding are known for few species, limiting our ability to predict phenology under climate warming(1,2). Using experimental data, we assess the importance of photoperiod as a leaf-out regulator in 173 woody species from throughout the Northern Hemisphere, and we also infer the influence of winter duration, temperature seasonality, and inter-annual temperature variability. We combine results from climate-and light-controlled chambers with species' native climate niches inferred from georeferenced occurrences and range maps. Of the 173 species, only 35% relied on spring photoperiod as a leaf-out signal. Contrary to previous suggestions, these species come from lower latitudes, whereas species from high latitudes with long winters leafed out independent of photoperiod. The strong effect of species' geographic-climatic history on phenological strategies complicates the prediction of community-wide phenological change.</t>
  </si>
  <si>
    <t>10.1038/NCLIMATE3138</t>
  </si>
  <si>
    <t>Zwick, P</t>
  </si>
  <si>
    <t>Variable egg development of Dinocras spp (Plecoptera, Perlidae) and the stonefly seed bank theory</t>
  </si>
  <si>
    <t>1. Temperature dependence of egg development of Dinocras cephalotes (Curtis) (three German and one Norwegian population) and Slovenian D. megacephala (Klapalek) was studied under a constant 14:10 light:dark photoperiod and constant temperature ranges of 4-24 degrees C and 4-18 degrees C, respectively. D. cephalotes was also incubated under seasonal field conditions; natural daylength and fluctuating temperatures had no modifying effect. 2. Both species have very similar lower threshold temperatures (4 and 3.5 degrees C, respectively), thermal demand for development (c. 600 degree days) and high dependence of mean incubation period on temperature (exponents of regressions near 1.5). Present data on D. cephalotes agree with the literature on British and Norwegian material of the same species. 3. Development occurs only at cue temperatures above the lower threshold. Cue temperatures range from 6 degrees C (some D. megacephala) to 14 degrees C (some D, cephalotes) and vary strongly within and between egg masses of D. cephalotes. Variation is not random, but seems to be genetically determined. 4. The variable temperature response renders study of effects of particular experimental regimes, and comparisons between local populations, difficult. 5. A latitudinal gradient in cue temperatures for development from 6 degrees C at c. 46 degrees N to 12 or even 14 degrees C at c. 61 degrees N seems to reflect reduced diversity at high latitudes. 6. Average success of spontaneous hatching exceeded 90% between 12 and 20 degrees C, but declined towards higher and lower temperatures. 7. Unhatched eggs were not dead but in parapause; development at other, higher or lower, temperatures was induced. Spontaneous plus induced hatching success approached 90%. Developing eggs rarely died; most dead eggs were apparently unfertilized. 8. Dormant plecopteran eggs are proposed to form a seed bank in stream bed sediments. Highly successful development after up to 220 days of dormancy was ascertained in Dinocras, and survival for up to 3 years is reported for other Perloidea. 9. Only systellognathan egg morphology provides options for long dormancy; the other plecopteran superfamilies, notably Nemouroidea, follow different strategies.</t>
  </si>
  <si>
    <t>10.1046/j.1365-2427.1996.00482.x</t>
  </si>
  <si>
    <t>Zysling, DA; Garst, AD; Demas, GE</t>
  </si>
  <si>
    <t>Photoperiod and food restriction differentially affect reproductive and immune responses in Siberian hamsters Phodopus sungorus</t>
  </si>
  <si>
    <t>P&gt;1. Organisms must contend with seasonal fluctuations in energy availability. To maintain a positive energy balance year-round, a number of adaptations have evolved including seasonal changes in reproduction, energetics and immunity. Photoperiod is the primary environmental signal most animals use to predict seasonal events. Despite the established link between energetics and immune function, little is known regarding how changes in energy availability affect immunity. 2. The goal of the present study was to determine the effects of food restriction on photoperiodic changes in reproduction and immune function in the Siberian hamster (Phodopus sungorus). Adult hamsters were housed in long or short days and were food restricted or fed ad libitum. Immune responses were quantified by measuring specific antibody production and bacterial killing capacity. 3. Food restriction decreased body and relative reproductive masses in long-day animals. Antibody responses, but not bacterial killing ability, were enhanced in food restricted short-day animals as compared with ad libitum fed controls. We also found differential effects of body fat on immune responses depending on the immune measure. 4. The effects of food restriction on immune function appear to vary based on the restriction regimen, the response measured, and the physiological state of the organism including energy balance, metabolic rate and reproductive status. 5. In conclusion, these results suggest that a wide range of factors can differentially affect immune function. In addition, these effects may vary based on the specific response examined. Future studies should include a variety of measurements to provide a more integrative and accurate picture of reproductive, energetic, and photoperiodic effects on immune function.</t>
  </si>
  <si>
    <t>10.1111/j.1365-2435.2009.01572.x</t>
  </si>
  <si>
    <t>KIMURA, MT</t>
  </si>
  <si>
    <t>Geographic variation of reproductive diapause in the Drosophila auraria complex (Diptera: Drosophilidae)</t>
  </si>
  <si>
    <t>10.1111/j.1365-3032.1984.tb00784.x</t>
  </si>
  <si>
    <t>10#7#5</t>
  </si>
  <si>
    <t>EERTMOED, GE</t>
  </si>
  <si>
    <t>EMBRYONIC DIAPAUSE IN PSOCID, PERIPSOCUS-QUADRIFASCIATUS - PHOTOPERIOD, TEMPERATURE, ONTOGENY AND GEOGRAPHIC VARIATION</t>
  </si>
  <si>
    <t>10.1111/j.1365-3032.1978.tb00149.x</t>
  </si>
  <si>
    <t>12?</t>
  </si>
  <si>
    <t>Haugen, Inger M. Aalberg; Gotthard, Karl</t>
  </si>
  <si>
    <t>Diapause induction and relaxed selection on alternative developmental pathways in a butterfly</t>
  </si>
  <si>
    <t>10.1111/1365-2656.12291</t>
  </si>
  <si>
    <t>Hori, Y; Kimura, MT</t>
  </si>
  <si>
    <t>Relationship between cold stupor and cold tolerance in Drosophila (Diptera : Drosophilidae)</t>
  </si>
  <si>
    <t>10.1093/ee/27.6.1297</t>
  </si>
  <si>
    <t>ichijo, N</t>
  </si>
  <si>
    <t>DISJUNCTIVE CLINE OF CRITICAL PHOTOPERIOD IN THE REPRODUCTIVE DIAPAUSE OF DROSOPHILA LACERTOSA</t>
  </si>
  <si>
    <t>10.2307/2408820</t>
  </si>
  <si>
    <t>KURAHASHI, H; OHTAKI, T</t>
  </si>
  <si>
    <t>GEOGRAPHIC-VARIATION IN THE INCIDENCE OF PUPAL DIAPAUSE IN ASIAN AND OCEANIAN SPECIES OF THE FLESH FLY BOETTCHERISCA (DIPTERA, SARCOPHAGIDAE)</t>
  </si>
  <si>
    <t>10.1111/j.1365-3032.1989.tb01096.x</t>
  </si>
  <si>
    <t>NECHOLS, JR; TAUBER, MJ; TAUBER, CA</t>
  </si>
  <si>
    <t>GEOGRAPHICAL VARIABILITY IN ECOPHYSIOLOGICAL TRAITS CONTROLLING DORMANCY IN CHRYSOPA-OCULATA (NEUROPTERA, CHRYSOPIDAE)</t>
  </si>
  <si>
    <t>10.1016/0022-1910(87)90131-4</t>
  </si>
  <si>
    <t>PULLIN, AS</t>
  </si>
  <si>
    <t>EFFECT OF PHOTOPERIOD AND TEMPERATURE ON THE LIFE-CYCLE OF DIFFERENT POPULATIONS OF THE PEACOCK BUTTERFLY INACHIS-IO</t>
  </si>
  <si>
    <t>10.1111/j.1570-7458.1986.tb00534.x</t>
  </si>
  <si>
    <t>Shimizu, K; Fujisaki, K</t>
  </si>
  <si>
    <t>Sexual differences in diapause induction of the cotton bollworm, Helicoverpa armigera (Hb.) (Lepidoptera : Noctuidae)</t>
  </si>
  <si>
    <t>Shimizu, Ken; Fujisaki, Kenji</t>
  </si>
  <si>
    <t>Geographic variation in diapause induction under constant and changing conditions in Helicoverpa armigera</t>
  </si>
  <si>
    <t>10.1111/j.1570-8703.2006.00483.x</t>
  </si>
  <si>
    <t>SIMS, SR</t>
  </si>
  <si>
    <t>LARVAL DIAPAUSE IN THE EASTERN TREE-HOLE MOSQUITO, AEDES-TRISERIATUS - LATITUDINAL VARIATION IN INDUCTION AND INTENSITY</t>
  </si>
  <si>
    <t>10.1093/aesa/75.2.195</t>
  </si>
  <si>
    <t>TAKEDA, M; CHIPPENDALE, GM</t>
  </si>
  <si>
    <t>PHENOLOGICAL ADAPTATIONS OF A COLONIZING INSECT - THE SOUTHWESTERN CORN-BORER, DIATRAEA-GRANDIOSELLA</t>
  </si>
  <si>
    <t>10.1007/BF00389019</t>
  </si>
  <si>
    <t>Ryan, Valetta, Thivierge, Aardema, Scriber</t>
  </si>
  <si>
    <t>The role of latitudinal, genetic and temperature variation in the induction of diapause of Papilio glaucus (Lepidoptera: Papilionidae)</t>
  </si>
  <si>
    <t>https://doi.org/10.1111/1744-7917.12423</t>
  </si>
  <si>
    <t>bradshaw, holzapfel</t>
  </si>
  <si>
    <t>nature, geography of photoperiodic response in diapausing mosquito; evolution:  EVOLUTION OF DORMANCY AND ITS PHOTOPERIODIC CONTROL
 IN PITCHER-PLANT MOSQUITOE</t>
  </si>
  <si>
    <t xml:space="preserve">need to ask </t>
  </si>
  <si>
    <t>Pumpuni, CB</t>
  </si>
  <si>
    <t xml:space="preserve">factors influencing photope-riodic control of egg diapause in Aedes albopictus(Skuse). Ph.D. dissertation, </t>
  </si>
  <si>
    <t>need to find</t>
  </si>
  <si>
    <t>he</t>
  </si>
  <si>
    <t>full text requested on rg</t>
  </si>
  <si>
    <t>need to ask</t>
  </si>
  <si>
    <t>tougeron</t>
  </si>
  <si>
    <t>ID</t>
  </si>
  <si>
    <t>line-ID</t>
  </si>
  <si>
    <t>n_dls</t>
  </si>
  <si>
    <t>spec</t>
  </si>
  <si>
    <t>order</t>
  </si>
  <si>
    <t>pop</t>
  </si>
  <si>
    <t>degN</t>
  </si>
  <si>
    <t>degE</t>
  </si>
  <si>
    <t>acc_coord</t>
  </si>
  <si>
    <t>alt</t>
  </si>
  <si>
    <t>acc_alt</t>
  </si>
  <si>
    <t>N_per_dl+pop</t>
  </si>
  <si>
    <t>nmethod</t>
  </si>
  <si>
    <t>block</t>
  </si>
  <si>
    <t>pic</t>
  </si>
  <si>
    <t>required_cor</t>
  </si>
  <si>
    <t>d_stage</t>
  </si>
  <si>
    <t>notes</t>
  </si>
  <si>
    <t>1-el_paso</t>
  </si>
  <si>
    <t>Pectinophora gossypiella</t>
  </si>
  <si>
    <t>lepidoptera</t>
  </si>
  <si>
    <t>el_paso</t>
  </si>
  <si>
    <t>pop average</t>
  </si>
  <si>
    <t>1_1</t>
  </si>
  <si>
    <t>larval</t>
  </si>
  <si>
    <t>1-port_lavaca</t>
  </si>
  <si>
    <t>port_lavaca</t>
  </si>
  <si>
    <t>1_2</t>
  </si>
  <si>
    <t>1-virgin_is</t>
  </si>
  <si>
    <t>virgin_is</t>
  </si>
  <si>
    <t>1_3</t>
  </si>
  <si>
    <t>2-</t>
  </si>
  <si>
    <t>Wyeomyia smithii</t>
  </si>
  <si>
    <t>diptera</t>
  </si>
  <si>
    <t>3-valence</t>
  </si>
  <si>
    <t xml:space="preserve">Cydia pomonella </t>
  </si>
  <si>
    <t>valence</t>
  </si>
  <si>
    <t>NA</t>
  </si>
  <si>
    <t>acc</t>
  </si>
  <si>
    <t>t3</t>
  </si>
  <si>
    <t>3-Saint-marcellin</t>
  </si>
  <si>
    <t>Saint-marcellin</t>
  </si>
  <si>
    <t>3-Avignon1</t>
  </si>
  <si>
    <t>Avignon1</t>
  </si>
  <si>
    <t>3-Avignon2</t>
  </si>
  <si>
    <t>Avignon2</t>
  </si>
  <si>
    <t>3-Manosque</t>
  </si>
  <si>
    <t>Manosque</t>
  </si>
  <si>
    <t>3-Rennes</t>
  </si>
  <si>
    <t>Rennes</t>
  </si>
  <si>
    <t>3-Chambery</t>
  </si>
  <si>
    <t>Chambery</t>
  </si>
  <si>
    <t>4-</t>
  </si>
  <si>
    <t>5-Guangzhou</t>
  </si>
  <si>
    <t>Helicoverpa armigera</t>
  </si>
  <si>
    <t>Guangzhou</t>
  </si>
  <si>
    <t>global average</t>
  </si>
  <si>
    <t>pupal</t>
  </si>
  <si>
    <t>5-Yongxiu</t>
  </si>
  <si>
    <t>Yongxiu</t>
  </si>
  <si>
    <t>5-Taian</t>
  </si>
  <si>
    <t>Taian</t>
  </si>
  <si>
    <t>5-Langfang</t>
  </si>
  <si>
    <t>Langfang</t>
  </si>
  <si>
    <t>5-Kazuo</t>
  </si>
  <si>
    <t>Kazuo</t>
  </si>
  <si>
    <t>6-KO</t>
  </si>
  <si>
    <t>Drosophila auraria</t>
  </si>
  <si>
    <t>KO</t>
  </si>
  <si>
    <t>6-SP</t>
  </si>
  <si>
    <t>SP</t>
  </si>
  <si>
    <t>6-ON</t>
  </si>
  <si>
    <t>ON</t>
  </si>
  <si>
    <t>6-SM</t>
  </si>
  <si>
    <t>SM</t>
  </si>
  <si>
    <t>6-KT</t>
  </si>
  <si>
    <t>KT</t>
  </si>
  <si>
    <t>6-IW</t>
  </si>
  <si>
    <t>IW</t>
  </si>
  <si>
    <t>6-TS</t>
  </si>
  <si>
    <t>TS</t>
  </si>
  <si>
    <t>6-TK</t>
  </si>
  <si>
    <t>TK</t>
  </si>
  <si>
    <t>6-OI</t>
  </si>
  <si>
    <t>OI</t>
  </si>
  <si>
    <t>6-MY</t>
  </si>
  <si>
    <t>MY</t>
  </si>
  <si>
    <t>6b</t>
  </si>
  <si>
    <t>6b-ON</t>
  </si>
  <si>
    <t>Drosophila triauraria</t>
  </si>
  <si>
    <t>6b-KT</t>
  </si>
  <si>
    <t>6b-IW</t>
  </si>
  <si>
    <t>6b-TB</t>
  </si>
  <si>
    <t>TB</t>
  </si>
  <si>
    <t>6b-OI</t>
  </si>
  <si>
    <t>6b-KG</t>
  </si>
  <si>
    <t>KG</t>
  </si>
  <si>
    <t>6b-YK</t>
  </si>
  <si>
    <t>YK</t>
  </si>
  <si>
    <t>6b-KO</t>
  </si>
  <si>
    <t>Drosophila subauraria</t>
  </si>
  <si>
    <t>6b-SM</t>
  </si>
  <si>
    <t>7-</t>
  </si>
  <si>
    <t>8-takaoka</t>
  </si>
  <si>
    <t>Hyphantria cunea</t>
  </si>
  <si>
    <t>takaoka</t>
  </si>
  <si>
    <t>8-kanazawa</t>
  </si>
  <si>
    <t>kanazawa</t>
  </si>
  <si>
    <t>8-fukui</t>
  </si>
  <si>
    <t>fukui</t>
  </si>
  <si>
    <t>9-AT</t>
  </si>
  <si>
    <t>AT</t>
  </si>
  <si>
    <t>9-UM</t>
  </si>
  <si>
    <t>UM</t>
  </si>
  <si>
    <t>9-MB</t>
  </si>
  <si>
    <t>MB</t>
  </si>
  <si>
    <t>9-FI</t>
  </si>
  <si>
    <t>FI</t>
  </si>
  <si>
    <t>9-UW</t>
  </si>
  <si>
    <t>UW</t>
  </si>
  <si>
    <t>9-KT</t>
  </si>
  <si>
    <t>9-SO</t>
  </si>
  <si>
    <t>10-SD</t>
  </si>
  <si>
    <t>SD</t>
  </si>
  <si>
    <t>10-NG</t>
  </si>
  <si>
    <t>NG</t>
  </si>
  <si>
    <t>10-FS</t>
  </si>
  <si>
    <t>FS</t>
  </si>
  <si>
    <t>10-MM</t>
  </si>
  <si>
    <t>MM</t>
  </si>
  <si>
    <t>10-KB</t>
  </si>
  <si>
    <t>KB</t>
  </si>
  <si>
    <t>10-WY</t>
  </si>
  <si>
    <t>WY</t>
  </si>
  <si>
    <t>11-Iwamizawa</t>
  </si>
  <si>
    <t>Pieris rapae</t>
  </si>
  <si>
    <t>Iwamizawa</t>
  </si>
  <si>
    <t>11_1</t>
  </si>
  <si>
    <t>11-Sendai</t>
  </si>
  <si>
    <t>10.1303/jjaez.2008.202</t>
  </si>
  <si>
    <t>Sendai</t>
  </si>
  <si>
    <t>11_2</t>
  </si>
  <si>
    <t>11-Nagaoka</t>
  </si>
  <si>
    <t>10.1303/jjaez.2008.203</t>
  </si>
  <si>
    <t>Nagaoka</t>
  </si>
  <si>
    <t>11_3</t>
  </si>
  <si>
    <t>11-Okayama</t>
  </si>
  <si>
    <t>10.1303/jjaez.2008.204</t>
  </si>
  <si>
    <t>Okayama</t>
  </si>
  <si>
    <t>11-Matsuyama</t>
  </si>
  <si>
    <t>10.1303/jjaez.2008.205</t>
  </si>
  <si>
    <t>Matsuyama</t>
  </si>
  <si>
    <t>11-Kagoshima</t>
  </si>
  <si>
    <t>10.1303/jjaez.2008.206</t>
  </si>
  <si>
    <t>Kagoshima</t>
  </si>
  <si>
    <t>11-Naze</t>
  </si>
  <si>
    <t>10.1303/jjaez.2008.207</t>
  </si>
  <si>
    <t>Naze</t>
  </si>
  <si>
    <t>12-</t>
  </si>
  <si>
    <t>13-</t>
  </si>
  <si>
    <t>y-no_acc</t>
  </si>
  <si>
    <t>14-AH</t>
  </si>
  <si>
    <t>y-askcoordinates</t>
  </si>
  <si>
    <t>Velarifictorus micado</t>
  </si>
  <si>
    <t>orthoptera</t>
  </si>
  <si>
    <t>AH</t>
  </si>
  <si>
    <t>macroptery</t>
  </si>
  <si>
    <t>14-SD</t>
  </si>
  <si>
    <t>14-HB</t>
  </si>
  <si>
    <t>HB</t>
  </si>
  <si>
    <t>14-LN</t>
  </si>
  <si>
    <t>LN</t>
  </si>
  <si>
    <t>14-JL</t>
  </si>
  <si>
    <t>JL</t>
  </si>
  <si>
    <t>"43°88' "</t>
  </si>
  <si>
    <t>15-HN</t>
  </si>
  <si>
    <t>Laodelphax striatellus</t>
  </si>
  <si>
    <t>hemiptera</t>
  </si>
  <si>
    <t>HN</t>
  </si>
  <si>
    <t>nymph</t>
  </si>
  <si>
    <t>15-JY</t>
  </si>
  <si>
    <t>JY</t>
  </si>
  <si>
    <t>15-CC</t>
  </si>
  <si>
    <t>CC</t>
  </si>
  <si>
    <t>16-Aomori</t>
  </si>
  <si>
    <t>Kytorhinus sharpianus</t>
  </si>
  <si>
    <t>coleoptera</t>
  </si>
  <si>
    <t>Aomori</t>
  </si>
  <si>
    <t>16-Obanazawa</t>
  </si>
  <si>
    <t>Obanazawa</t>
  </si>
  <si>
    <t>16-Kujiranami</t>
  </si>
  <si>
    <t>Kujiranami</t>
  </si>
  <si>
    <t>16-Mitsuma</t>
  </si>
  <si>
    <t>Mitsuma</t>
  </si>
  <si>
    <t>17-WA</t>
  </si>
  <si>
    <t>Orius sauteri</t>
  </si>
  <si>
    <t>heteroptera</t>
  </si>
  <si>
    <t>WA</t>
  </si>
  <si>
    <t>17-EN</t>
  </si>
  <si>
    <t>EN</t>
  </si>
  <si>
    <t>17-KU</t>
  </si>
  <si>
    <t>KU</t>
  </si>
  <si>
    <t>17-SA</t>
  </si>
  <si>
    <t>SA</t>
  </si>
  <si>
    <t>17-ME</t>
  </si>
  <si>
    <t>ME</t>
  </si>
  <si>
    <t>17-MO</t>
  </si>
  <si>
    <t>MO</t>
  </si>
  <si>
    <t>17-HA</t>
  </si>
  <si>
    <t>HA</t>
  </si>
  <si>
    <t>17-TU</t>
  </si>
  <si>
    <t>TU</t>
  </si>
  <si>
    <t>18-Mt. Palomar</t>
  </si>
  <si>
    <t>Aedes sierrensis</t>
  </si>
  <si>
    <t>Mt. Palomar</t>
  </si>
  <si>
    <t>18-Lockwood</t>
  </si>
  <si>
    <t>Lockwood</t>
  </si>
  <si>
    <t>18-Auburn</t>
  </si>
  <si>
    <t>Auburn</t>
  </si>
  <si>
    <t>18-Yreka</t>
  </si>
  <si>
    <t>Yreka</t>
  </si>
  <si>
    <t>18-Halsey</t>
  </si>
  <si>
    <t>Halsey</t>
  </si>
  <si>
    <t>19-Yamagata</t>
  </si>
  <si>
    <t>Atrophaneura alcinous</t>
  </si>
  <si>
    <t>Yamagata</t>
  </si>
  <si>
    <t>19- Fuchu</t>
  </si>
  <si>
    <t xml:space="preserve"> Fuchu</t>
  </si>
  <si>
    <t>19- Yokosuka</t>
  </si>
  <si>
    <t xml:space="preserve"> Yokosuka</t>
  </si>
  <si>
    <t>19- Gotemba</t>
  </si>
  <si>
    <t xml:space="preserve"> Gotemba</t>
  </si>
  <si>
    <t>19- Kashihara</t>
  </si>
  <si>
    <t xml:space="preserve"> Kashihara</t>
  </si>
  <si>
    <t>19- Kiire</t>
  </si>
  <si>
    <t xml:space="preserve"> Kiire</t>
  </si>
  <si>
    <t>19- Ishigaki</t>
  </si>
  <si>
    <t xml:space="preserve"> Ishigaki</t>
  </si>
  <si>
    <t>20-SN</t>
  </si>
  <si>
    <t>Drosophila lutescens</t>
  </si>
  <si>
    <t>SN</t>
  </si>
  <si>
    <t>20-CH</t>
  </si>
  <si>
    <t>CH</t>
  </si>
  <si>
    <t>20-FT</t>
  </si>
  <si>
    <t>FT</t>
  </si>
  <si>
    <t>20-KS</t>
  </si>
  <si>
    <t>KS</t>
  </si>
  <si>
    <t>20-KG</t>
  </si>
  <si>
    <t>21-leningrad</t>
  </si>
  <si>
    <t>Tetranychus urticae</t>
  </si>
  <si>
    <t>Tetranychidae</t>
  </si>
  <si>
    <t>leningrad</t>
  </si>
  <si>
    <t>21-padua</t>
  </si>
  <si>
    <t>padua</t>
  </si>
  <si>
    <t>21-warsaw</t>
  </si>
  <si>
    <t>warsaw</t>
  </si>
  <si>
    <t>21- Aile-froide</t>
  </si>
  <si>
    <t xml:space="preserve"> Aile-froide</t>
  </si>
  <si>
    <t>21-Voorne</t>
  </si>
  <si>
    <t>Voorne</t>
  </si>
  <si>
    <t>21-Thessaloniki1</t>
  </si>
  <si>
    <t>Thessaloniki1</t>
  </si>
  <si>
    <t>21- Susch</t>
  </si>
  <si>
    <t xml:space="preserve"> Susch</t>
  </si>
  <si>
    <t>21-Thessaloniki2</t>
  </si>
  <si>
    <t>Thessaloniki2</t>
  </si>
  <si>
    <t>22- Sagamihara</t>
  </si>
  <si>
    <t>Bruchidius dorsalis</t>
  </si>
  <si>
    <t xml:space="preserve"> Sagamihara</t>
  </si>
  <si>
    <t>22- Tatsuno</t>
  </si>
  <si>
    <t xml:space="preserve"> Tatsuno</t>
  </si>
  <si>
    <t>22- Ninohe</t>
  </si>
  <si>
    <t xml:space="preserve"> Ninohe</t>
  </si>
  <si>
    <t>23-himeji</t>
  </si>
  <si>
    <t>Leucoma candida</t>
  </si>
  <si>
    <t>himeji</t>
  </si>
  <si>
    <t>23-kurashiki</t>
  </si>
  <si>
    <t>kurashiki</t>
  </si>
  <si>
    <t>23-okayama</t>
  </si>
  <si>
    <t>okayama</t>
  </si>
  <si>
    <t>23-matsumoto</t>
  </si>
  <si>
    <t>matsumoto</t>
  </si>
  <si>
    <t>24-Oulu1</t>
  </si>
  <si>
    <t>drosophila littoralis</t>
  </si>
  <si>
    <t>Oulu1</t>
  </si>
  <si>
    <t>adult</t>
  </si>
  <si>
    <t>24-Oulu7</t>
  </si>
  <si>
    <t>Oulu7</t>
  </si>
  <si>
    <t>24-Oulu8</t>
  </si>
  <si>
    <t>Oulu8</t>
  </si>
  <si>
    <t>24-paltamo1</t>
  </si>
  <si>
    <t>paltamo1</t>
  </si>
  <si>
    <t>24-Kuoio3</t>
  </si>
  <si>
    <t>Kuoio3</t>
  </si>
  <si>
    <t>24- Hollola1</t>
  </si>
  <si>
    <t xml:space="preserve"> Hollola1</t>
  </si>
  <si>
    <t>24- Moscow2</t>
  </si>
  <si>
    <t xml:space="preserve"> Moscow2</t>
  </si>
  <si>
    <t>24- Dietikon1</t>
  </si>
  <si>
    <t xml:space="preserve"> Dietikon1</t>
  </si>
  <si>
    <t>24- Dietikon2</t>
  </si>
  <si>
    <t xml:space="preserve"> Dietikon2</t>
  </si>
  <si>
    <t>24- Ticino4</t>
  </si>
  <si>
    <t xml:space="preserve"> Ticino4</t>
  </si>
  <si>
    <t>24- Ticino2</t>
  </si>
  <si>
    <t xml:space="preserve"> Ticino2</t>
  </si>
  <si>
    <t>24- Biograd</t>
  </si>
  <si>
    <t xml:space="preserve"> Biograd</t>
  </si>
  <si>
    <t>24- Krasnodar</t>
  </si>
  <si>
    <t xml:space="preserve"> Krasnodar</t>
  </si>
  <si>
    <t>24- Kutaisi2</t>
  </si>
  <si>
    <t xml:space="preserve"> Kutaisi2</t>
  </si>
  <si>
    <t>24- Kutaisi4</t>
  </si>
  <si>
    <t xml:space="preserve"> Kutaisi4</t>
  </si>
  <si>
    <t>24- Kutais5</t>
  </si>
  <si>
    <t xml:space="preserve"> Kutais5</t>
  </si>
  <si>
    <t>24- Kutaisi7</t>
  </si>
  <si>
    <t xml:space="preserve"> Kutaisi7</t>
  </si>
  <si>
    <t>24- Tbilisi</t>
  </si>
  <si>
    <t xml:space="preserve"> Tbilisi</t>
  </si>
  <si>
    <t>25-</t>
  </si>
  <si>
    <t>26-Pelkosenniemi</t>
  </si>
  <si>
    <t>drosophila montana</t>
  </si>
  <si>
    <t>Pelkosenniemi</t>
  </si>
  <si>
    <t>67.1N</t>
  </si>
  <si>
    <t>27.3E</t>
  </si>
  <si>
    <t>t26</t>
  </si>
  <si>
    <t>26-Oulanka</t>
  </si>
  <si>
    <t>Oulanka</t>
  </si>
  <si>
    <t>66.4N</t>
  </si>
  <si>
    <t>29.2E</t>
  </si>
  <si>
    <t>26-Kemi</t>
  </si>
  <si>
    <t>Kemi</t>
  </si>
  <si>
    <t>65.7N</t>
  </si>
  <si>
    <t>24.7E</t>
  </si>
  <si>
    <t>26-Pudasjärvi</t>
  </si>
  <si>
    <t>Pudasjärvi</t>
  </si>
  <si>
    <t>65.4N</t>
  </si>
  <si>
    <t>27.0E</t>
  </si>
  <si>
    <t>26-Paltamo</t>
  </si>
  <si>
    <t>Paltamo</t>
  </si>
  <si>
    <t>64.3N</t>
  </si>
  <si>
    <t>27.9E</t>
  </si>
  <si>
    <t>26-Jyväskylä</t>
  </si>
  <si>
    <t>Jyväskylä</t>
  </si>
  <si>
    <t>62.2N</t>
  </si>
  <si>
    <t>25.7E</t>
  </si>
  <si>
    <t>26-Lahti</t>
  </si>
  <si>
    <t>Lahti</t>
  </si>
  <si>
    <t>27-Padua_A</t>
  </si>
  <si>
    <t>leptinotarsa decemlineata</t>
  </si>
  <si>
    <t>Padua_A</t>
  </si>
  <si>
    <t>27_1</t>
  </si>
  <si>
    <t>27-Emmen</t>
  </si>
  <si>
    <t>Emmen</t>
  </si>
  <si>
    <t>27-petroskoi_E</t>
  </si>
  <si>
    <t>petroskoi_E</t>
  </si>
  <si>
    <t>27-padua_B</t>
  </si>
  <si>
    <t>padua_B</t>
  </si>
  <si>
    <t>27_2</t>
  </si>
  <si>
    <t>27-Belchow</t>
  </si>
  <si>
    <t>Belchow</t>
  </si>
  <si>
    <t>27-petroskoi_F</t>
  </si>
  <si>
    <t>petroskoi_F</t>
  </si>
  <si>
    <t>28-</t>
  </si>
  <si>
    <t>29- T</t>
  </si>
  <si>
    <t xml:space="preserve"> T</t>
  </si>
  <si>
    <t>29-C</t>
  </si>
  <si>
    <t>C</t>
  </si>
  <si>
    <t>29-Z</t>
  </si>
  <si>
    <t>Z</t>
  </si>
  <si>
    <t>29-Ku</t>
  </si>
  <si>
    <t>Ku</t>
  </si>
  <si>
    <t>29-P</t>
  </si>
  <si>
    <t>P</t>
  </si>
  <si>
    <t>29-R</t>
  </si>
  <si>
    <t>R</t>
  </si>
  <si>
    <t>29-Ki</t>
  </si>
  <si>
    <t>Ki</t>
  </si>
  <si>
    <t>29-O</t>
  </si>
  <si>
    <t>O</t>
  </si>
  <si>
    <t>30-N</t>
  </si>
  <si>
    <t>rhopalosiphum padi</t>
  </si>
  <si>
    <t>N</t>
  </si>
  <si>
    <t>approx</t>
  </si>
  <si>
    <t>30-C</t>
  </si>
  <si>
    <t>30-S</t>
  </si>
  <si>
    <t>S</t>
  </si>
  <si>
    <t>31- Sapporo</t>
  </si>
  <si>
    <t>drosophila auraria</t>
  </si>
  <si>
    <t xml:space="preserve"> Sapporo</t>
  </si>
  <si>
    <t>31- Akita</t>
  </si>
  <si>
    <t xml:space="preserve"> Akita</t>
  </si>
  <si>
    <t>31- Urawa</t>
  </si>
  <si>
    <t xml:space="preserve"> Urawa</t>
  </si>
  <si>
    <t>31- Chiba</t>
  </si>
  <si>
    <t xml:space="preserve"> Chiba</t>
  </si>
  <si>
    <t>31-Matsuyama2</t>
  </si>
  <si>
    <t>Matsuyama2</t>
  </si>
  <si>
    <t>31-Matsuyama1</t>
  </si>
  <si>
    <t>Matsuyama1</t>
  </si>
  <si>
    <t>32-He</t>
  </si>
  <si>
    <t>drosophila transversa</t>
  </si>
  <si>
    <t>He</t>
  </si>
  <si>
    <t>1'</t>
  </si>
  <si>
    <t>32-Ku</t>
  </si>
  <si>
    <t>32-Ou</t>
  </si>
  <si>
    <t>Ou</t>
  </si>
  <si>
    <t>32-IV</t>
  </si>
  <si>
    <t>IV</t>
  </si>
  <si>
    <t>32-HA</t>
  </si>
  <si>
    <t>32-VA</t>
  </si>
  <si>
    <t>VA</t>
  </si>
  <si>
    <t>32-Ze</t>
  </si>
  <si>
    <t>Ze</t>
  </si>
  <si>
    <t>32-Ro</t>
  </si>
  <si>
    <t>Ro</t>
  </si>
  <si>
    <t>32-Bu</t>
  </si>
  <si>
    <t>Bu</t>
  </si>
  <si>
    <t>33-Okinawa</t>
  </si>
  <si>
    <t>Nezara viridula</t>
  </si>
  <si>
    <t>Okinawa</t>
  </si>
  <si>
    <t>33-Amami</t>
  </si>
  <si>
    <t>Amami</t>
  </si>
  <si>
    <t>33-Kochi</t>
  </si>
  <si>
    <t>Kochi</t>
  </si>
  <si>
    <t>33-Wakayama</t>
  </si>
  <si>
    <t>Wakayama</t>
  </si>
  <si>
    <t>33-Osaka</t>
  </si>
  <si>
    <t>Osaka</t>
  </si>
  <si>
    <t>other study</t>
  </si>
  <si>
    <t>34-</t>
  </si>
  <si>
    <t>y-reqested</t>
  </si>
  <si>
    <t>4 pops come from other study</t>
  </si>
  <si>
    <t>35-Kamikawa</t>
  </si>
  <si>
    <t>laodelphax striatellus</t>
  </si>
  <si>
    <t>homoptera</t>
  </si>
  <si>
    <t>Kamikawa</t>
  </si>
  <si>
    <t>not described</t>
  </si>
  <si>
    <t>nymphal</t>
  </si>
  <si>
    <t>35-Sendai</t>
  </si>
  <si>
    <t>35-Tsukuba</t>
  </si>
  <si>
    <t>Tsukuba</t>
  </si>
  <si>
    <t>35-Odawara</t>
  </si>
  <si>
    <t>Odawara</t>
  </si>
  <si>
    <t>35-Tsu</t>
  </si>
  <si>
    <t>Tsu</t>
  </si>
  <si>
    <t>35-Izumu</t>
  </si>
  <si>
    <t>Izumu</t>
  </si>
  <si>
    <t>35-Kagoshima</t>
  </si>
  <si>
    <t>35-Ishigaki</t>
  </si>
  <si>
    <t>Ishigaki</t>
  </si>
  <si>
    <t>36-Kyoto</t>
  </si>
  <si>
    <t>Ypthima multistriata</t>
  </si>
  <si>
    <t>Kyoto</t>
  </si>
  <si>
    <t>36-Ieshima Is.</t>
  </si>
  <si>
    <t>Ieshima Is.</t>
  </si>
  <si>
    <t>36-Tangashima Is.</t>
  </si>
  <si>
    <t>Tangashima Is.</t>
  </si>
  <si>
    <t>36-Bouzeshima Is.</t>
  </si>
  <si>
    <t>Bouzeshima Is.</t>
  </si>
  <si>
    <t>37- OUL</t>
  </si>
  <si>
    <t>Nasonia vitripennis</t>
  </si>
  <si>
    <t>hymenoptera</t>
  </si>
  <si>
    <t xml:space="preserve"> OUL</t>
  </si>
  <si>
    <t>pop level/ask</t>
  </si>
  <si>
    <t>26 lines with 15 replicates each</t>
  </si>
  <si>
    <t>37- TUR</t>
  </si>
  <si>
    <t xml:space="preserve"> TUR</t>
  </si>
  <si>
    <t>37- LAT</t>
  </si>
  <si>
    <t xml:space="preserve"> LAT</t>
  </si>
  <si>
    <t>37- HAM</t>
  </si>
  <si>
    <t xml:space="preserve"> HAM</t>
  </si>
  <si>
    <t>37- SCH</t>
  </si>
  <si>
    <t xml:space="preserve"> SCH</t>
  </si>
  <si>
    <t>37- SWI</t>
  </si>
  <si>
    <t xml:space="preserve"> SWI</t>
  </si>
  <si>
    <t>37- COR</t>
  </si>
  <si>
    <t xml:space="preserve"> COR</t>
  </si>
  <si>
    <t>38-Sp22</t>
  </si>
  <si>
    <t>Drosophila melanogaster</t>
  </si>
  <si>
    <t>Sp22</t>
  </si>
  <si>
    <t>38-MREN</t>
  </si>
  <si>
    <t>MREN</t>
  </si>
  <si>
    <t>38-SAL</t>
  </si>
  <si>
    <t>SAL</t>
  </si>
  <si>
    <t>38-BOL</t>
  </si>
  <si>
    <t>BOL</t>
  </si>
  <si>
    <t>38-HU</t>
  </si>
  <si>
    <t>HU</t>
  </si>
  <si>
    <t>38-KOR</t>
  </si>
  <si>
    <t>KOR</t>
  </si>
  <si>
    <t>39-</t>
  </si>
  <si>
    <t>40- Ishigaki</t>
  </si>
  <si>
    <t>helicoverpa armigera</t>
  </si>
  <si>
    <t>40- Okayama</t>
  </si>
  <si>
    <t xml:space="preserve"> Okayama</t>
  </si>
  <si>
    <t>40-  Kanazawa</t>
  </si>
  <si>
    <t xml:space="preserve">  Kanazawa</t>
  </si>
  <si>
    <t>41- PAR</t>
  </si>
  <si>
    <t>Harmonia axyridis</t>
  </si>
  <si>
    <t xml:space="preserve"> PAR</t>
  </si>
  <si>
    <t>41_3</t>
  </si>
  <si>
    <t>6 cohorts with 10 individuals each</t>
  </si>
  <si>
    <t>41- SOT</t>
  </si>
  <si>
    <t xml:space="preserve"> SOT</t>
  </si>
  <si>
    <t>41_4</t>
  </si>
  <si>
    <t>41- Daegu</t>
  </si>
  <si>
    <t xml:space="preserve"> Daegu</t>
  </si>
  <si>
    <t>41_1</t>
  </si>
  <si>
    <t>41- Irkutsk</t>
  </si>
  <si>
    <t xml:space="preserve"> Irkutsk</t>
  </si>
  <si>
    <t>41_2</t>
  </si>
  <si>
    <t>42- Ivalo1</t>
  </si>
  <si>
    <t>Chymomyza costata</t>
  </si>
  <si>
    <t xml:space="preserve"> Ivalo1</t>
  </si>
  <si>
    <t>42_1</t>
  </si>
  <si>
    <t>42- Ivalo2</t>
  </si>
  <si>
    <t xml:space="preserve"> Ivalo2</t>
  </si>
  <si>
    <t>42- Sodankyla</t>
  </si>
  <si>
    <t xml:space="preserve"> Sodankyla</t>
  </si>
  <si>
    <t>42- Oulo1</t>
  </si>
  <si>
    <t xml:space="preserve"> Oulo1</t>
  </si>
  <si>
    <t>42- Oulo2</t>
  </si>
  <si>
    <t xml:space="preserve"> Oulo2</t>
  </si>
  <si>
    <t>42- Kuopio</t>
  </si>
  <si>
    <t xml:space="preserve"> Kuopio</t>
  </si>
  <si>
    <t>42- Varkaus</t>
  </si>
  <si>
    <t xml:space="preserve"> Varkaus</t>
  </si>
  <si>
    <t>42- Sapporo</t>
  </si>
  <si>
    <t>42-Kuusamo1</t>
  </si>
  <si>
    <t>Kuusamo1</t>
  </si>
  <si>
    <t>42_2</t>
  </si>
  <si>
    <t>42-Kuusamo2</t>
  </si>
  <si>
    <t>Kuusamo2</t>
  </si>
  <si>
    <t>42-Kuusamo3</t>
  </si>
  <si>
    <t>Kuusamo3</t>
  </si>
  <si>
    <t>42-Kuusamo4</t>
  </si>
  <si>
    <t>Kuusamo4</t>
  </si>
  <si>
    <t>42-Kuusamo5</t>
  </si>
  <si>
    <t>Kuusamo5</t>
  </si>
  <si>
    <t>42- Punkaharju</t>
  </si>
  <si>
    <t xml:space="preserve"> Punkaharju</t>
  </si>
  <si>
    <t>43-Owani</t>
  </si>
  <si>
    <t>Acanthoscelides pallidipennis</t>
  </si>
  <si>
    <t>Owani</t>
  </si>
  <si>
    <t>43-Itakura</t>
  </si>
  <si>
    <t>Itakura</t>
  </si>
  <si>
    <t>43-Kobe</t>
  </si>
  <si>
    <t>Kobe</t>
  </si>
  <si>
    <t>44-Asa</t>
  </si>
  <si>
    <t>Ips typographus</t>
  </si>
  <si>
    <t>Asa</t>
  </si>
  <si>
    <t>44-Uppland</t>
  </si>
  <si>
    <t xml:space="preserve">Uppland </t>
  </si>
  <si>
    <t>44-Vindeln</t>
  </si>
  <si>
    <t xml:space="preserve">Vindeln </t>
  </si>
  <si>
    <t>44-Kalix</t>
  </si>
  <si>
    <t>Kalix</t>
  </si>
  <si>
    <t>45-OBH</t>
  </si>
  <si>
    <t>Orius Sauteri</t>
  </si>
  <si>
    <t>OBH</t>
  </si>
  <si>
    <t>&lt;50</t>
  </si>
  <si>
    <t>54_1</t>
  </si>
  <si>
    <t>45-SPR</t>
  </si>
  <si>
    <t>SPR</t>
  </si>
  <si>
    <t>45-HRS</t>
  </si>
  <si>
    <t>HRS</t>
  </si>
  <si>
    <t>45-TKB</t>
  </si>
  <si>
    <t>TKB</t>
  </si>
  <si>
    <t>45-KCH</t>
  </si>
  <si>
    <t>KCH</t>
  </si>
  <si>
    <t>45_2</t>
  </si>
  <si>
    <t>46-Tsunan</t>
  </si>
  <si>
    <t>Psacothea hilaris</t>
  </si>
  <si>
    <t>Tsunan</t>
  </si>
  <si>
    <t>46-Minakami</t>
  </si>
  <si>
    <t>Minakami</t>
  </si>
  <si>
    <t>46-Matsumoto</t>
  </si>
  <si>
    <t>Matsumoto</t>
  </si>
  <si>
    <t>46-Komoro</t>
  </si>
  <si>
    <t>Komoro</t>
  </si>
  <si>
    <t>46-Yokokawa</t>
  </si>
  <si>
    <t>Yokokawa</t>
  </si>
  <si>
    <t>46-Nirasaki</t>
  </si>
  <si>
    <t>Nirasaki</t>
  </si>
  <si>
    <t>46-Nirasaki2</t>
  </si>
  <si>
    <t>Nirasaki2</t>
  </si>
  <si>
    <t>46-Nirasaki3</t>
  </si>
  <si>
    <t>Nirasaki3</t>
  </si>
  <si>
    <t>46-Hatsukari</t>
  </si>
  <si>
    <t>Hatsukari</t>
  </si>
  <si>
    <t>46-Hatsukari2</t>
  </si>
  <si>
    <t>Hatsukari2</t>
  </si>
  <si>
    <t>46-Sagamihara</t>
  </si>
  <si>
    <t>Sagamihara</t>
  </si>
  <si>
    <t>47-Akita</t>
  </si>
  <si>
    <t>Akita</t>
  </si>
  <si>
    <t>47- Ayabe</t>
  </si>
  <si>
    <t xml:space="preserve"> Ayabe</t>
  </si>
  <si>
    <t>47- Ino</t>
  </si>
  <si>
    <t xml:space="preserve"> Ino</t>
  </si>
  <si>
    <t>47- Naze</t>
  </si>
  <si>
    <t xml:space="preserve"> Naze</t>
  </si>
  <si>
    <t>48- UNDERCIV</t>
  </si>
  <si>
    <t>Aedes triseratius</t>
  </si>
  <si>
    <t xml:space="preserve"> UNDERCIV</t>
  </si>
  <si>
    <t>egg</t>
  </si>
  <si>
    <t>48- ORONOIII</t>
  </si>
  <si>
    <t xml:space="preserve"> ORONOIII</t>
  </si>
  <si>
    <t>48- KRAMERI</t>
  </si>
  <si>
    <t xml:space="preserve"> KRAMERI</t>
  </si>
  <si>
    <t>48- BURDETTE</t>
  </si>
  <si>
    <t xml:space="preserve"> BURDETTE</t>
  </si>
  <si>
    <t>48- TOPSY</t>
  </si>
  <si>
    <t xml:space="preserve"> TOPSY</t>
  </si>
  <si>
    <t>48- WALTON</t>
  </si>
  <si>
    <t xml:space="preserve"> WALTON</t>
  </si>
  <si>
    <t>48- Alabama</t>
  </si>
  <si>
    <t xml:space="preserve"> Alabama</t>
  </si>
  <si>
    <t>1°</t>
  </si>
  <si>
    <t>49- KA</t>
  </si>
  <si>
    <t xml:space="preserve"> Tetranychus urticae</t>
  </si>
  <si>
    <t>Trombidiformes</t>
  </si>
  <si>
    <t xml:space="preserve"> KA</t>
  </si>
  <si>
    <t>49- F</t>
  </si>
  <si>
    <t xml:space="preserve"> F</t>
  </si>
  <si>
    <t>49- A</t>
  </si>
  <si>
    <t xml:space="preserve"> A</t>
  </si>
  <si>
    <t>49- KY</t>
  </si>
  <si>
    <t xml:space="preserve"> KY</t>
  </si>
  <si>
    <t>&lt;100</t>
  </si>
  <si>
    <t>49- O</t>
  </si>
  <si>
    <t xml:space="preserve"> O</t>
  </si>
  <si>
    <t>50-Naze</t>
  </si>
  <si>
    <t>Papilio memnon</t>
  </si>
  <si>
    <t>50- Kagoshima</t>
  </si>
  <si>
    <t xml:space="preserve"> Kagoshima</t>
  </si>
  <si>
    <t>50- Wakayama</t>
  </si>
  <si>
    <t xml:space="preserve"> Wakayama</t>
  </si>
  <si>
    <t>50- Mino</t>
  </si>
  <si>
    <t xml:space="preserve"> Mino</t>
  </si>
  <si>
    <t>51-1</t>
  </si>
  <si>
    <t>Tetranychus pueraricola</t>
  </si>
  <si>
    <t>t-51</t>
  </si>
  <si>
    <t>by hand</t>
  </si>
  <si>
    <t>51-2</t>
  </si>
  <si>
    <t>51-3</t>
  </si>
  <si>
    <t>51-4</t>
  </si>
  <si>
    <t>51-5</t>
  </si>
  <si>
    <t>51-6</t>
  </si>
  <si>
    <t>51-7</t>
  </si>
  <si>
    <t>51-8</t>
  </si>
  <si>
    <t>51-9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</si>
  <si>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</si>
  <si>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</si>
  <si>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</si>
  <si>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</si>
  <si>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</si>
  <si>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</si>
  <si>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</si>
  <si>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</si>
  <si>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</si>
  <si>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</si>
  <si>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</si>
  <si>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</si>
  <si>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</si>
  <si>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</si>
  <si>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</si>
  <si>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</si>
  <si>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</si>
  <si>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</si>
  <si>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</si>
  <si>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</si>
  <si>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</si>
  <si>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</si>
  <si>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</si>
  <si>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52-Tomakomai2</t>
  </si>
  <si>
    <t>Ophraella communa</t>
  </si>
  <si>
    <t>Tomakomai2</t>
  </si>
  <si>
    <t>t-52</t>
  </si>
  <si>
    <t>52-Kanazawa</t>
  </si>
  <si>
    <t>Kanazawa</t>
  </si>
  <si>
    <t>52-Ueda</t>
  </si>
  <si>
    <t>Ueda</t>
  </si>
  <si>
    <t>52-Tsukuba</t>
  </si>
  <si>
    <t>52-Ogi</t>
  </si>
  <si>
    <t>Ogi</t>
  </si>
  <si>
    <t>52-Ibusuki1</t>
  </si>
  <si>
    <t>Ibusuki1</t>
  </si>
  <si>
    <t>52-Hirosaki</t>
  </si>
  <si>
    <t>Hirosaki</t>
  </si>
  <si>
    <t>53-Pelkosenniemi1</t>
  </si>
  <si>
    <t>Drosophila montana</t>
  </si>
  <si>
    <t>Pelkosenniemi1</t>
  </si>
  <si>
    <t>53-2</t>
  </si>
  <si>
    <t>53-Pelkosenniemi2</t>
  </si>
  <si>
    <t>Pelkosenniemi2</t>
  </si>
  <si>
    <t>53-Pelkosenniemi3</t>
  </si>
  <si>
    <t>Pelkosenniemi3</t>
  </si>
  <si>
    <t>53-Pelkosenniemi4</t>
  </si>
  <si>
    <t>Pelkosenniemi4</t>
  </si>
  <si>
    <t>53-Oulanka1</t>
  </si>
  <si>
    <t>Oulanka1</t>
  </si>
  <si>
    <t>53-Oulanka2</t>
  </si>
  <si>
    <t>Oulanka2</t>
  </si>
  <si>
    <t>53-Oulanka3</t>
  </si>
  <si>
    <t>Oulanka3</t>
  </si>
  <si>
    <t>53-Oulanka4</t>
  </si>
  <si>
    <t>Oulanka4</t>
  </si>
  <si>
    <t>53-Pudasjärvi1</t>
  </si>
  <si>
    <t>Pudasjärvi1</t>
  </si>
  <si>
    <t>53-1</t>
  </si>
  <si>
    <t>53-Pudasjärvi2</t>
  </si>
  <si>
    <t>Pudasjärvi2</t>
  </si>
  <si>
    <t>53-Pudasjärvi3</t>
  </si>
  <si>
    <t>Pudasjärvi3</t>
  </si>
  <si>
    <t>53-Pudasjärvi4</t>
  </si>
  <si>
    <t>Pudasjärvi4</t>
  </si>
  <si>
    <t>53-Paltamo1</t>
  </si>
  <si>
    <t>Paltamo1</t>
  </si>
  <si>
    <t>53-Paltamo2</t>
  </si>
  <si>
    <t>Paltamo2</t>
  </si>
  <si>
    <t>53-Paltamo3</t>
  </si>
  <si>
    <t>Paltamo3</t>
  </si>
  <si>
    <t>53-Paltamo4</t>
  </si>
  <si>
    <t>Paltamo4</t>
  </si>
  <si>
    <t>53-Jyväskylä1</t>
  </si>
  <si>
    <t>Jyväskylä1</t>
  </si>
  <si>
    <t>53-3</t>
  </si>
  <si>
    <t>53-Jyväskylä2</t>
  </si>
  <si>
    <t>Jyväskylä2</t>
  </si>
  <si>
    <t>53-Jyväskylä3</t>
  </si>
  <si>
    <t>Jyväskylä3</t>
  </si>
  <si>
    <t>53-Jyväskylä4</t>
  </si>
  <si>
    <t>Jyväskylä4</t>
  </si>
  <si>
    <t>53-Lahti1</t>
  </si>
  <si>
    <t>Lahti1</t>
  </si>
  <si>
    <t>53-Lahti2</t>
  </si>
  <si>
    <t>Lahti2</t>
  </si>
  <si>
    <t>53-Lahti3</t>
  </si>
  <si>
    <t>Lahti3</t>
  </si>
  <si>
    <t>53-Lahti4</t>
  </si>
  <si>
    <t>Lahti4</t>
  </si>
  <si>
    <t>54-Asahikawa</t>
  </si>
  <si>
    <t>phyllonorycter ringoniella</t>
  </si>
  <si>
    <t>Asahikawa</t>
  </si>
  <si>
    <t>not translated</t>
  </si>
  <si>
    <t>54-Suzaka</t>
  </si>
  <si>
    <t>Suzaka</t>
  </si>
  <si>
    <t>54-Hamamatsu</t>
  </si>
  <si>
    <t>Hamamatsu</t>
  </si>
  <si>
    <t>54-Nimi</t>
  </si>
  <si>
    <t>Nimi</t>
  </si>
  <si>
    <t>54-Amagi</t>
  </si>
  <si>
    <t>Amagi</t>
  </si>
  <si>
    <t>55-BRU</t>
  </si>
  <si>
    <t>Aedes albopictus</t>
  </si>
  <si>
    <t>BRU</t>
  </si>
  <si>
    <t>55-1</t>
  </si>
  <si>
    <t>55-HIR</t>
  </si>
  <si>
    <t>HIR</t>
  </si>
  <si>
    <t>55-2</t>
  </si>
  <si>
    <t>55-JACK</t>
  </si>
  <si>
    <t>JACK</t>
  </si>
  <si>
    <t>55-3</t>
  </si>
  <si>
    <t>55-KHO</t>
  </si>
  <si>
    <t>KHO</t>
  </si>
  <si>
    <t>55-4</t>
  </si>
  <si>
    <t>55-MAN</t>
  </si>
  <si>
    <t>MAN</t>
  </si>
  <si>
    <t>55-5</t>
  </si>
  <si>
    <t>55-MEL</t>
  </si>
  <si>
    <t>MEL</t>
  </si>
  <si>
    <t>55-6</t>
  </si>
  <si>
    <t>55-NEW</t>
  </si>
  <si>
    <t>NEW</t>
  </si>
  <si>
    <t>55-7</t>
  </si>
  <si>
    <t>55-NVA</t>
  </si>
  <si>
    <t>NVA</t>
  </si>
  <si>
    <t>55-8</t>
  </si>
  <si>
    <t>55-OKI</t>
  </si>
  <si>
    <t>OKI</t>
  </si>
  <si>
    <t>55-9</t>
  </si>
  <si>
    <t>55-SHI</t>
  </si>
  <si>
    <t>SHI</t>
  </si>
  <si>
    <t>55-10</t>
  </si>
  <si>
    <t>55-UTS</t>
  </si>
  <si>
    <t>UTS</t>
  </si>
  <si>
    <t>55-11</t>
  </si>
  <si>
    <t>55-AIZ</t>
  </si>
  <si>
    <t>AIZ</t>
  </si>
  <si>
    <t>55-12</t>
  </si>
  <si>
    <t>55-BER</t>
  </si>
  <si>
    <t>BER</t>
  </si>
  <si>
    <t>55-13</t>
  </si>
  <si>
    <t>55-FAY</t>
  </si>
  <si>
    <t>FAY</t>
  </si>
  <si>
    <t>55-14</t>
  </si>
  <si>
    <t>55-KAG</t>
  </si>
  <si>
    <t>KAG</t>
  </si>
  <si>
    <t>55-15</t>
  </si>
  <si>
    <t>55-OAK</t>
  </si>
  <si>
    <t>OAK</t>
  </si>
  <si>
    <t>55-16</t>
  </si>
  <si>
    <t>55-SAK</t>
  </si>
  <si>
    <t>SAK</t>
  </si>
  <si>
    <t>55-17</t>
  </si>
  <si>
    <t>55-TAN</t>
  </si>
  <si>
    <t>TAN</t>
  </si>
  <si>
    <t>55-18</t>
  </si>
  <si>
    <t>55-TOK</t>
  </si>
  <si>
    <t>TOK</t>
  </si>
  <si>
    <t>55-19</t>
  </si>
  <si>
    <t>55-WAV</t>
  </si>
  <si>
    <t>WAV</t>
  </si>
  <si>
    <t>55-20</t>
  </si>
  <si>
    <t>55-ZIO</t>
  </si>
  <si>
    <t>ZIO</t>
  </si>
  <si>
    <t>55-21</t>
  </si>
  <si>
    <t>56-L</t>
  </si>
  <si>
    <t>L</t>
  </si>
  <si>
    <t>56-1</t>
  </si>
  <si>
    <t>56-W</t>
  </si>
  <si>
    <t>W</t>
  </si>
  <si>
    <t>56-V</t>
  </si>
  <si>
    <t>V</t>
  </si>
  <si>
    <t>56-2</t>
  </si>
  <si>
    <t>56-K</t>
  </si>
  <si>
    <t>K</t>
  </si>
  <si>
    <t>56-S1</t>
  </si>
  <si>
    <t>S1</t>
  </si>
  <si>
    <t>56-3</t>
  </si>
  <si>
    <t>56-S2</t>
  </si>
  <si>
    <t>S2</t>
  </si>
  <si>
    <t>56-P</t>
  </si>
  <si>
    <t>56-A</t>
  </si>
  <si>
    <t>A</t>
  </si>
  <si>
    <t>56-T1</t>
  </si>
  <si>
    <t>T1</t>
  </si>
  <si>
    <t>56-T2</t>
  </si>
  <si>
    <t>T2</t>
  </si>
  <si>
    <t>57- JMS</t>
  </si>
  <si>
    <t>Sericinus montelus</t>
  </si>
  <si>
    <t xml:space="preserve"> JMS</t>
  </si>
  <si>
    <t>57-BJ</t>
  </si>
  <si>
    <t>BJ</t>
  </si>
  <si>
    <t>57-ZB</t>
  </si>
  <si>
    <t>ZB</t>
  </si>
  <si>
    <t>57-FX</t>
  </si>
  <si>
    <t>FX</t>
  </si>
  <si>
    <t>57-WH</t>
  </si>
  <si>
    <t>WH</t>
  </si>
  <si>
    <t>57-HH</t>
  </si>
  <si>
    <t>HH</t>
  </si>
  <si>
    <t>58-</t>
  </si>
  <si>
    <t>y-butreplicate</t>
  </si>
  <si>
    <t>59-</t>
  </si>
  <si>
    <t>60-onuma</t>
  </si>
  <si>
    <t>onuma</t>
  </si>
  <si>
    <t>60-oita</t>
  </si>
  <si>
    <t>oita</t>
  </si>
  <si>
    <t>60-yakushima</t>
  </si>
  <si>
    <t>yakushima</t>
  </si>
  <si>
    <t>61-wakkanai</t>
  </si>
  <si>
    <t>http://onlinelibrary.wiley.com/doi/10.1111/j.1558-5646.1986.tb00482.x/epdf</t>
  </si>
  <si>
    <t>Drosophila lacertosa</t>
  </si>
  <si>
    <t>wakkanai</t>
  </si>
  <si>
    <t>61-onishica</t>
  </si>
  <si>
    <t>onishica</t>
  </si>
  <si>
    <t>uses cited °N but °E from obira (coastline is parallel to E)</t>
  </si>
  <si>
    <t>61-sapporo</t>
  </si>
  <si>
    <t>sapporo</t>
  </si>
  <si>
    <t>61-yakumo</t>
  </si>
  <si>
    <t>yakumo</t>
  </si>
  <si>
    <t>61-hakodate</t>
  </si>
  <si>
    <t>hakodate</t>
  </si>
  <si>
    <t>61-kikonai</t>
  </si>
  <si>
    <t>kikonai</t>
  </si>
  <si>
    <t>61-matsumae</t>
  </si>
  <si>
    <t>matsumae</t>
  </si>
  <si>
    <t>61-Oma</t>
  </si>
  <si>
    <t>Oma</t>
  </si>
  <si>
    <t>61-Minmaya</t>
  </si>
  <si>
    <t>Minmaya</t>
  </si>
  <si>
    <t>61-rikuchunakano</t>
  </si>
  <si>
    <t>rikuchunakano</t>
  </si>
  <si>
    <t>61-miyako</t>
  </si>
  <si>
    <t>miyako</t>
  </si>
  <si>
    <t>61-togatta</t>
  </si>
  <si>
    <t>togatta</t>
  </si>
  <si>
    <t>61-yugashima</t>
  </si>
  <si>
    <t>yugashima</t>
  </si>
  <si>
    <t>62-Ste_anne</t>
  </si>
  <si>
    <t>Peripsocus quadrifasciatus</t>
  </si>
  <si>
    <t>psocoptera</t>
  </si>
  <si>
    <t>Ste_anne</t>
  </si>
  <si>
    <t>several locations with that name, but nearest is 30' away</t>
  </si>
  <si>
    <t>62-FundayPk</t>
  </si>
  <si>
    <t>FundayPk</t>
  </si>
  <si>
    <t>Paper says 54°54'; fundy park is at 54.60°N (36').</t>
  </si>
  <si>
    <t>62-Milltown</t>
  </si>
  <si>
    <t>Milltown</t>
  </si>
  <si>
    <t>coords match milltown, st stephen (former independent town)</t>
  </si>
  <si>
    <t>62-Gouldsborough</t>
  </si>
  <si>
    <t>Gouldsborough</t>
  </si>
  <si>
    <t>62-Ellsworth</t>
  </si>
  <si>
    <t>Ellsworth</t>
  </si>
  <si>
    <t>62-Warren</t>
  </si>
  <si>
    <t>Warren</t>
  </si>
  <si>
    <t>62-Brandon</t>
  </si>
  <si>
    <t>Brandon</t>
  </si>
  <si>
    <t>62-Weverton</t>
  </si>
  <si>
    <t>Weverton</t>
  </si>
  <si>
    <t>62-Forest_city</t>
  </si>
  <si>
    <t>Forest_city</t>
  </si>
  <si>
    <t>62-Ware</t>
  </si>
  <si>
    <t>Ware</t>
  </si>
  <si>
    <t>62-Holly_springs</t>
  </si>
  <si>
    <t>Holly_springs</t>
  </si>
  <si>
    <t>62-Ellijay</t>
  </si>
  <si>
    <t>Ellijay</t>
  </si>
  <si>
    <t>62-Korsciusko</t>
  </si>
  <si>
    <t>Korsciusko</t>
  </si>
  <si>
    <t xml:space="preserve"> -89.5875°</t>
  </si>
  <si>
    <t>62-Forest</t>
  </si>
  <si>
    <t>Forest</t>
  </si>
  <si>
    <t>62-Grove_hill</t>
  </si>
  <si>
    <t>Grove_hill</t>
  </si>
  <si>
    <t>these are coords of grove hill, alabama; 32' south of coords in paper</t>
  </si>
  <si>
    <t>63-SUN</t>
  </si>
  <si>
    <t>Pararge aegeria</t>
  </si>
  <si>
    <t>SUN</t>
  </si>
  <si>
    <t>accurate (see raw data)</t>
  </si>
  <si>
    <t>raw data availbale</t>
  </si>
  <si>
    <t>63-STO</t>
  </si>
  <si>
    <t>STO</t>
  </si>
  <si>
    <t>63-GOT</t>
  </si>
  <si>
    <t>GOT</t>
  </si>
  <si>
    <t>63-OLA</t>
  </si>
  <si>
    <t>OLA</t>
  </si>
  <si>
    <t>63-SKA</t>
  </si>
  <si>
    <t>SKA</t>
  </si>
  <si>
    <t>64-Omiya</t>
  </si>
  <si>
    <t>Boettcherisca peregrina</t>
  </si>
  <si>
    <t>Omiya</t>
  </si>
  <si>
    <t>64-Nagasaki</t>
  </si>
  <si>
    <t>Nagasaki</t>
  </si>
  <si>
    <t>64-Hachijo</t>
  </si>
  <si>
    <t>Hachijo</t>
  </si>
  <si>
    <t>64-Tokunoshima</t>
  </si>
  <si>
    <t>Tokunoshima</t>
  </si>
  <si>
    <t>65-grandbeachlake</t>
  </si>
  <si>
    <t>chrysopa oculata</t>
  </si>
  <si>
    <t>neuroptera</t>
  </si>
  <si>
    <t>grandbeachlake</t>
  </si>
  <si>
    <t>accurate</t>
  </si>
  <si>
    <t>t65</t>
  </si>
  <si>
    <t>65-Brownstown</t>
  </si>
  <si>
    <t>Brownstown</t>
  </si>
  <si>
    <t>65-Ithaca</t>
  </si>
  <si>
    <t>Ithaca</t>
  </si>
  <si>
    <t>65-dinosaur_monument</t>
  </si>
  <si>
    <t>dinosaur_monument</t>
  </si>
  <si>
    <t>65-loveland</t>
  </si>
  <si>
    <t>loveland</t>
  </si>
  <si>
    <t>65-manhattan</t>
  </si>
  <si>
    <t>manhattan</t>
  </si>
  <si>
    <t>65-lubbock</t>
  </si>
  <si>
    <t>lubbock</t>
  </si>
  <si>
    <t>65-college_station</t>
  </si>
  <si>
    <t>college_station</t>
  </si>
  <si>
    <t>65-quincy</t>
  </si>
  <si>
    <t>quincy</t>
  </si>
  <si>
    <t>65-saltillo</t>
  </si>
  <si>
    <t>saltillo</t>
  </si>
  <si>
    <t>66-oxford</t>
  </si>
  <si>
    <t>Inachis io</t>
  </si>
  <si>
    <t>oxford</t>
  </si>
  <si>
    <t>66-southampton</t>
  </si>
  <si>
    <t>southampton</t>
  </si>
  <si>
    <t>66-obernai</t>
  </si>
  <si>
    <t>obernai</t>
  </si>
  <si>
    <t>67-kagoshima</t>
  </si>
  <si>
    <t>helicoverpa armigeria</t>
  </si>
  <si>
    <t>kagoshima</t>
  </si>
  <si>
    <t>67-okayama</t>
  </si>
  <si>
    <t>67-ishikawa</t>
  </si>
  <si>
    <t>ishikawa</t>
  </si>
  <si>
    <t>68-niigata_1</t>
  </si>
  <si>
    <t>niigata_1</t>
  </si>
  <si>
    <t>68-Mie_4</t>
  </si>
  <si>
    <t>Mie_4</t>
  </si>
  <si>
    <t>68-okinawa_9</t>
  </si>
  <si>
    <t>okinawa_9</t>
  </si>
  <si>
    <t>69-</t>
  </si>
  <si>
    <t>metadata not recorded because 3 dls only</t>
  </si>
  <si>
    <t>70-portageville</t>
  </si>
  <si>
    <t>Diatraea grandiosella</t>
  </si>
  <si>
    <t>portageville</t>
  </si>
  <si>
    <t>t70</t>
  </si>
  <si>
    <t>70-starksville</t>
  </si>
  <si>
    <t>starksville</t>
  </si>
  <si>
    <t>70-stjohn</t>
  </si>
  <si>
    <t>stjohn</t>
  </si>
  <si>
    <t>71-</t>
  </si>
  <si>
    <t>10.1111/1744-7917.12423</t>
  </si>
  <si>
    <t xml:space="preserve">Papilio glaucus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</si>
</sst>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family val="2"/>
      <charset val="1"/>
    </font>
    <font>
      <u/>
      <sz val="11"/>
      <color rgb="FF0563C1"/>
      <name val="Calibri"/>
      <family val="2"/>
      <charset val="1"/>
    </font>
    <font>
      <i/>
      <sz val="11"/>
      <color rgb="FF000000"/>
      <name val="Calibri"/>
      <family val="2"/>
      <charset val="1"/>
    </font>
    <font>
      <sz val="11"/>
      <color rgb="FF000000"/>
      <name val="Times New Roman"/>
      <family val="1"/>
      <charset val="1"/>
    </font>
    <font>
      <sz val="11"/>
      <color rgb="FF000000"/>
      <name val="Arial"/>
      <family val="2"/>
      <charset val="1"/>
    </font>
    <font>
      <sz val="11"/>
      <color rgb="FF000000"/>
      <name val="Courier New"/>
      <family val="3"/>
      <charset val="1"/>
    </font>
    <font>
      <sz val="9"/>
      <color rgb="FF000000"/>
      <name val="Times New Roman"/>
      <family val="1"/>
      <charset val="1"/>
    </font>
    <font>
      <sz val="14"/>
      <color rgb="FF000000"/>
      <name val="Times New Roman"/>
      <family val="1"/>
      <charset val="1"/>
    </font>
    <font>
      <sz val="12"/>
      <color rgb="FF000000"/>
      <name val="Calibri"/>
      <family val="2"/>
      <charset val="1"/>
    </font>
    <font>
      <sz val="10"/>
      <color rgb="FF000000"/>
      <name val="Times New Roman"/>
      <family val="1"/>
      <charset val="1"/>
    </font>
    <font>
      <b/>
      <sz val="9"/>
      <color rgb="FF000000"/>
      <name val="Tahoma"/>
      <family val="2"/>
      <charset val="1"/>
    </font>
    <font>
      <sz val="9"/>
      <color rgb="FF000000"/>
      <name val="Tahoma"/>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1" fillId="0" borderId="0" applyBorder="0" applyProtection="0"/>
  </cellStyleXfs>
  <cellXfs count="14">
    <xf numFmtId="0" fontId="0" fillId="0" borderId="0" xfId="0"/>
    <xf numFmtId="0" fontId="0" fillId="0" borderId="0" xfId="0" applyFont="1"/>
    <xf numFmtId="0" fontId="0" fillId="0" borderId="0" xfId="0" applyFont="1" applyAlignment="1">
      <alignment wrapText="1"/>
    </xf>
    <xf numFmtId="0" fontId="1" fillId="0" borderId="0" xfId="1" applyBorder="1" applyAlignment="1" applyProtection="1"/>
    <xf numFmtId="0" fontId="0" fillId="2" borderId="0" xfId="0" applyFont="1" applyFill="1"/>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Font="1" applyAlignment="1">
      <alignment vertical="center" wrapText="1"/>
    </xf>
    <xf numFmtId="0" fontId="7" fillId="0" borderId="0" xfId="0" applyFont="1" applyAlignment="1">
      <alignment vertical="center"/>
    </xf>
    <xf numFmtId="0" fontId="8" fillId="0" borderId="0" xfId="0" applyFont="1"/>
    <xf numFmtId="0" fontId="9"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41</xdr:row>
      <xdr:rowOff>121920</xdr:rowOff>
    </xdr:to>
    <xdr:sp macro="" textlink="">
      <xdr:nvSpPr>
        <xdr:cNvPr id="1028" name="shapetype_202" hidden="1">
          <a:extLst>
            <a:ext uri="{FF2B5EF4-FFF2-40B4-BE49-F238E27FC236}">
              <a16:creationId xmlns:a16="http://schemas.microsoft.com/office/drawing/2014/main" id="{3D191205-6B0C-49A9-A20B-3B908784310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60960</xdr:colOff>
      <xdr:row>41</xdr:row>
      <xdr:rowOff>121920</xdr:rowOff>
    </xdr:to>
    <xdr:sp macro="" textlink="">
      <xdr:nvSpPr>
        <xdr:cNvPr id="1026" name="shapetype_202" hidden="1">
          <a:extLst>
            <a:ext uri="{FF2B5EF4-FFF2-40B4-BE49-F238E27FC236}">
              <a16:creationId xmlns:a16="http://schemas.microsoft.com/office/drawing/2014/main" id="{F975F186-DBDB-4CC4-AF3C-0519B5D62F8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111/1744-7917.1242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111/1744-7917.12423" TargetMode="External"/><Relationship Id="rId2" Type="http://schemas.openxmlformats.org/officeDocument/2006/relationships/hyperlink" Target="https://doi.org/10.1111/1744-7917.12423" TargetMode="External"/><Relationship Id="rId1" Type="http://schemas.openxmlformats.org/officeDocument/2006/relationships/hyperlink" Target="https://doi.org/10.1111/1744-7917.12423"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5"/>
  <sheetViews>
    <sheetView topLeftCell="A1621" zoomScaleNormal="100" workbookViewId="0">
      <selection activeCell="A1633" sqref="A1633"/>
    </sheetView>
  </sheetViews>
  <sheetFormatPr defaultRowHeight="14.4" x14ac:dyDescent="0.3"/>
  <cols>
    <col min="1" max="1" width="33.77734375"/>
    <col min="2" max="2" width="69.33203125"/>
    <col min="3" max="5" width="0" hidden="1"/>
    <col min="6" max="6" width="17"/>
    <col min="7" max="7" width="11"/>
    <col min="8" max="1025" width="8.5546875"/>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E2">
        <v>1992</v>
      </c>
      <c r="F2" t="s">
        <v>17</v>
      </c>
      <c r="H2" t="s">
        <v>18</v>
      </c>
    </row>
    <row r="3" spans="1:14" x14ac:dyDescent="0.3">
      <c r="A3" t="s">
        <v>19</v>
      </c>
      <c r="B3" t="s">
        <v>20</v>
      </c>
      <c r="C3" t="s">
        <v>21</v>
      </c>
      <c r="D3" t="s">
        <v>22</v>
      </c>
      <c r="E3">
        <v>1998</v>
      </c>
      <c r="F3" t="s">
        <v>23</v>
      </c>
      <c r="H3" t="s">
        <v>18</v>
      </c>
    </row>
    <row r="4" spans="1:14" x14ac:dyDescent="0.3">
      <c r="A4" t="s">
        <v>24</v>
      </c>
      <c r="B4" t="s">
        <v>25</v>
      </c>
      <c r="C4" t="s">
        <v>16</v>
      </c>
      <c r="D4" t="s">
        <v>26</v>
      </c>
      <c r="E4">
        <v>2000</v>
      </c>
      <c r="F4" t="s">
        <v>27</v>
      </c>
      <c r="H4" t="s">
        <v>18</v>
      </c>
    </row>
    <row r="5" spans="1:14" x14ac:dyDescent="0.3">
      <c r="A5" t="s">
        <v>28</v>
      </c>
      <c r="B5" t="s">
        <v>29</v>
      </c>
      <c r="C5" t="s">
        <v>30</v>
      </c>
      <c r="D5" t="s">
        <v>31</v>
      </c>
      <c r="E5">
        <v>2012</v>
      </c>
      <c r="F5" t="s">
        <v>32</v>
      </c>
      <c r="H5" t="s">
        <v>18</v>
      </c>
    </row>
    <row r="6" spans="1:14" x14ac:dyDescent="0.3">
      <c r="A6" t="s">
        <v>33</v>
      </c>
      <c r="B6" t="s">
        <v>34</v>
      </c>
      <c r="C6" t="s">
        <v>35</v>
      </c>
      <c r="D6" t="s">
        <v>36</v>
      </c>
      <c r="E6">
        <v>2013</v>
      </c>
      <c r="F6" t="s">
        <v>37</v>
      </c>
      <c r="H6" t="s">
        <v>38</v>
      </c>
      <c r="I6" t="s">
        <v>39</v>
      </c>
    </row>
    <row r="7" spans="1:14" x14ac:dyDescent="0.3">
      <c r="A7" t="s">
        <v>40</v>
      </c>
      <c r="B7" t="s">
        <v>41</v>
      </c>
      <c r="C7" t="s">
        <v>42</v>
      </c>
      <c r="D7" t="s">
        <v>43</v>
      </c>
      <c r="E7">
        <v>2007</v>
      </c>
      <c r="F7" t="s">
        <v>44</v>
      </c>
      <c r="H7" t="s">
        <v>18</v>
      </c>
    </row>
    <row r="8" spans="1:14" x14ac:dyDescent="0.3">
      <c r="A8" t="s">
        <v>45</v>
      </c>
      <c r="B8" t="s">
        <v>46</v>
      </c>
      <c r="C8" t="s">
        <v>47</v>
      </c>
      <c r="D8" t="s">
        <v>48</v>
      </c>
      <c r="E8">
        <v>2003</v>
      </c>
      <c r="F8" t="s">
        <v>49</v>
      </c>
      <c r="H8" t="s">
        <v>18</v>
      </c>
    </row>
    <row r="9" spans="1:14" x14ac:dyDescent="0.3">
      <c r="A9" t="s">
        <v>50</v>
      </c>
      <c r="B9" t="s">
        <v>51</v>
      </c>
      <c r="C9" t="s">
        <v>52</v>
      </c>
      <c r="D9" t="s">
        <v>53</v>
      </c>
      <c r="E9">
        <v>2011</v>
      </c>
      <c r="F9" t="s">
        <v>54</v>
      </c>
      <c r="H9" t="s">
        <v>38</v>
      </c>
      <c r="I9" t="s">
        <v>39</v>
      </c>
    </row>
    <row r="10" spans="1:14" x14ac:dyDescent="0.3">
      <c r="A10" t="s">
        <v>55</v>
      </c>
      <c r="B10" t="s">
        <v>56</v>
      </c>
      <c r="C10" t="s">
        <v>57</v>
      </c>
      <c r="D10" t="s">
        <v>58</v>
      </c>
      <c r="E10">
        <v>2015</v>
      </c>
      <c r="F10" t="s">
        <v>59</v>
      </c>
      <c r="H10" t="s">
        <v>18</v>
      </c>
    </row>
    <row r="11" spans="1:14" x14ac:dyDescent="0.3">
      <c r="A11" t="s">
        <v>60</v>
      </c>
      <c r="B11" t="s">
        <v>61</v>
      </c>
      <c r="C11" t="s">
        <v>62</v>
      </c>
      <c r="D11" t="s">
        <v>63</v>
      </c>
      <c r="E11">
        <v>1997</v>
      </c>
      <c r="F11" t="s">
        <v>64</v>
      </c>
      <c r="G11" t="s">
        <v>65</v>
      </c>
      <c r="H11" t="s">
        <v>38</v>
      </c>
      <c r="I11" t="s">
        <v>66</v>
      </c>
      <c r="J11" t="s">
        <v>67</v>
      </c>
    </row>
    <row r="12" spans="1:14" x14ac:dyDescent="0.3">
      <c r="A12" t="s">
        <v>68</v>
      </c>
      <c r="B12" t="s">
        <v>69</v>
      </c>
      <c r="C12" t="s">
        <v>47</v>
      </c>
      <c r="D12" t="s">
        <v>70</v>
      </c>
      <c r="E12">
        <v>1995</v>
      </c>
      <c r="F12" t="s">
        <v>71</v>
      </c>
      <c r="H12" t="s">
        <v>18</v>
      </c>
    </row>
    <row r="13" spans="1:14" x14ac:dyDescent="0.3">
      <c r="A13" t="s">
        <v>72</v>
      </c>
      <c r="B13" t="s">
        <v>73</v>
      </c>
      <c r="C13" t="s">
        <v>74</v>
      </c>
      <c r="D13" t="s">
        <v>75</v>
      </c>
      <c r="E13">
        <v>2006</v>
      </c>
      <c r="F13" t="s">
        <v>76</v>
      </c>
      <c r="H13" t="s">
        <v>18</v>
      </c>
    </row>
    <row r="14" spans="1:14" x14ac:dyDescent="0.3">
      <c r="A14" t="s">
        <v>77</v>
      </c>
      <c r="B14" t="s">
        <v>78</v>
      </c>
      <c r="C14" t="s">
        <v>79</v>
      </c>
      <c r="D14" t="s">
        <v>80</v>
      </c>
      <c r="E14">
        <v>2016</v>
      </c>
      <c r="F14" t="s">
        <v>81</v>
      </c>
      <c r="H14" t="s">
        <v>38</v>
      </c>
      <c r="I14" t="s">
        <v>39</v>
      </c>
    </row>
    <row r="15" spans="1:14" x14ac:dyDescent="0.3">
      <c r="A15" t="s">
        <v>82</v>
      </c>
      <c r="B15" t="s">
        <v>83</v>
      </c>
      <c r="C15" t="s">
        <v>84</v>
      </c>
      <c r="D15" t="s">
        <v>85</v>
      </c>
      <c r="E15">
        <v>2007</v>
      </c>
      <c r="F15" t="s">
        <v>86</v>
      </c>
      <c r="H15" t="s">
        <v>38</v>
      </c>
      <c r="I15" t="s">
        <v>39</v>
      </c>
    </row>
    <row r="16" spans="1:14" x14ac:dyDescent="0.3">
      <c r="A16" t="s">
        <v>87</v>
      </c>
      <c r="B16" t="s">
        <v>88</v>
      </c>
      <c r="C16" t="s">
        <v>89</v>
      </c>
      <c r="D16" t="s">
        <v>90</v>
      </c>
      <c r="E16">
        <v>1997</v>
      </c>
      <c r="F16" t="s">
        <v>91</v>
      </c>
      <c r="H16" t="s">
        <v>38</v>
      </c>
      <c r="I16" t="s">
        <v>39</v>
      </c>
    </row>
    <row r="17" spans="1:11" x14ac:dyDescent="0.3">
      <c r="A17" t="s">
        <v>92</v>
      </c>
      <c r="B17" t="s">
        <v>93</v>
      </c>
      <c r="C17" t="s">
        <v>94</v>
      </c>
      <c r="D17" t="s">
        <v>95</v>
      </c>
      <c r="E17">
        <v>1996</v>
      </c>
      <c r="F17" t="s">
        <v>96</v>
      </c>
      <c r="H17" t="s">
        <v>38</v>
      </c>
      <c r="I17" t="s">
        <v>39</v>
      </c>
    </row>
    <row r="18" spans="1:11" x14ac:dyDescent="0.3">
      <c r="A18" t="s">
        <v>97</v>
      </c>
      <c r="B18" t="s">
        <v>98</v>
      </c>
      <c r="C18" t="s">
        <v>99</v>
      </c>
      <c r="D18" t="s">
        <v>100</v>
      </c>
      <c r="E18">
        <v>1998</v>
      </c>
      <c r="F18" t="s">
        <v>101</v>
      </c>
      <c r="H18" t="s">
        <v>18</v>
      </c>
    </row>
    <row r="19" spans="1:11" x14ac:dyDescent="0.3">
      <c r="A19" t="s">
        <v>102</v>
      </c>
      <c r="B19" t="s">
        <v>103</v>
      </c>
      <c r="C19" t="s">
        <v>104</v>
      </c>
      <c r="D19" t="s">
        <v>105</v>
      </c>
      <c r="E19">
        <v>2013</v>
      </c>
      <c r="F19" t="s">
        <v>106</v>
      </c>
      <c r="H19" t="s">
        <v>38</v>
      </c>
      <c r="I19" t="s">
        <v>39</v>
      </c>
    </row>
    <row r="20" spans="1:11" x14ac:dyDescent="0.3">
      <c r="A20" t="s">
        <v>107</v>
      </c>
      <c r="B20" t="s">
        <v>108</v>
      </c>
      <c r="C20" t="s">
        <v>109</v>
      </c>
      <c r="D20" t="s">
        <v>110</v>
      </c>
      <c r="E20">
        <v>2014</v>
      </c>
      <c r="H20" t="s">
        <v>18</v>
      </c>
    </row>
    <row r="21" spans="1:11" x14ac:dyDescent="0.3">
      <c r="A21" t="s">
        <v>111</v>
      </c>
      <c r="B21" t="s">
        <v>112</v>
      </c>
      <c r="C21" t="s">
        <v>113</v>
      </c>
      <c r="D21" t="s">
        <v>114</v>
      </c>
      <c r="E21">
        <v>2008</v>
      </c>
      <c r="F21" t="s">
        <v>115</v>
      </c>
      <c r="H21" t="s">
        <v>38</v>
      </c>
      <c r="I21" t="s">
        <v>39</v>
      </c>
    </row>
    <row r="22" spans="1:11" x14ac:dyDescent="0.3">
      <c r="A22" t="s">
        <v>116</v>
      </c>
      <c r="B22" t="s">
        <v>117</v>
      </c>
      <c r="C22" t="s">
        <v>118</v>
      </c>
      <c r="E22">
        <v>1976</v>
      </c>
      <c r="F22" t="s">
        <v>119</v>
      </c>
      <c r="H22" t="s">
        <v>18</v>
      </c>
    </row>
    <row r="23" spans="1:11" x14ac:dyDescent="0.3">
      <c r="A23" t="s">
        <v>120</v>
      </c>
      <c r="B23" t="s">
        <v>121</v>
      </c>
      <c r="C23" t="s">
        <v>122</v>
      </c>
      <c r="D23" t="s">
        <v>123</v>
      </c>
      <c r="E23">
        <v>1994</v>
      </c>
      <c r="H23" t="s">
        <v>18</v>
      </c>
    </row>
    <row r="24" spans="1:11" x14ac:dyDescent="0.3">
      <c r="A24" t="s">
        <v>124</v>
      </c>
      <c r="B24" t="s">
        <v>125</v>
      </c>
      <c r="C24" t="s">
        <v>126</v>
      </c>
      <c r="D24" t="s">
        <v>127</v>
      </c>
      <c r="E24">
        <v>1994</v>
      </c>
      <c r="F24" t="s">
        <v>128</v>
      </c>
      <c r="H24" t="s">
        <v>38</v>
      </c>
      <c r="I24" t="s">
        <v>66</v>
      </c>
      <c r="K24">
        <v>1</v>
      </c>
    </row>
    <row r="25" spans="1:11" x14ac:dyDescent="0.3">
      <c r="A25" t="s">
        <v>129</v>
      </c>
      <c r="B25" t="s">
        <v>130</v>
      </c>
      <c r="C25" t="s">
        <v>131</v>
      </c>
      <c r="D25" t="s">
        <v>132</v>
      </c>
      <c r="E25">
        <v>2012</v>
      </c>
      <c r="F25" t="s">
        <v>133</v>
      </c>
      <c r="H25" t="s">
        <v>18</v>
      </c>
    </row>
    <row r="26" spans="1:11" x14ac:dyDescent="0.3">
      <c r="A26" t="s">
        <v>134</v>
      </c>
      <c r="B26" t="s">
        <v>135</v>
      </c>
      <c r="C26" t="s">
        <v>136</v>
      </c>
      <c r="D26" t="s">
        <v>137</v>
      </c>
      <c r="E26">
        <v>2008</v>
      </c>
      <c r="F26" t="s">
        <v>138</v>
      </c>
      <c r="H26" t="s">
        <v>18</v>
      </c>
    </row>
    <row r="27" spans="1:11" x14ac:dyDescent="0.3">
      <c r="A27" t="s">
        <v>139</v>
      </c>
      <c r="B27" t="s">
        <v>140</v>
      </c>
      <c r="C27" t="s">
        <v>141</v>
      </c>
      <c r="D27" t="s">
        <v>142</v>
      </c>
      <c r="E27">
        <v>1995</v>
      </c>
      <c r="F27" t="s">
        <v>143</v>
      </c>
      <c r="H27" t="s">
        <v>38</v>
      </c>
      <c r="I27" t="s">
        <v>39</v>
      </c>
    </row>
    <row r="28" spans="1:11" x14ac:dyDescent="0.3">
      <c r="A28" t="s">
        <v>144</v>
      </c>
      <c r="B28" t="s">
        <v>145</v>
      </c>
      <c r="C28" t="s">
        <v>146</v>
      </c>
      <c r="D28" t="s">
        <v>147</v>
      </c>
      <c r="E28">
        <v>1989</v>
      </c>
      <c r="F28" t="s">
        <v>148</v>
      </c>
      <c r="H28" t="s">
        <v>18</v>
      </c>
    </row>
    <row r="29" spans="1:11" x14ac:dyDescent="0.3">
      <c r="A29" t="s">
        <v>149</v>
      </c>
      <c r="B29" t="s">
        <v>150</v>
      </c>
      <c r="C29" t="s">
        <v>151</v>
      </c>
      <c r="D29" t="s">
        <v>152</v>
      </c>
      <c r="E29">
        <v>2004</v>
      </c>
      <c r="H29" t="s">
        <v>18</v>
      </c>
    </row>
    <row r="30" spans="1:11" x14ac:dyDescent="0.3">
      <c r="A30" t="s">
        <v>153</v>
      </c>
      <c r="B30" t="s">
        <v>154</v>
      </c>
      <c r="C30" t="s">
        <v>126</v>
      </c>
      <c r="D30" t="s">
        <v>155</v>
      </c>
      <c r="E30">
        <v>1991</v>
      </c>
      <c r="F30" t="s">
        <v>156</v>
      </c>
      <c r="H30" t="s">
        <v>38</v>
      </c>
      <c r="I30" t="s">
        <v>66</v>
      </c>
      <c r="K30">
        <v>1</v>
      </c>
    </row>
    <row r="31" spans="1:11" x14ac:dyDescent="0.3">
      <c r="A31" t="s">
        <v>157</v>
      </c>
      <c r="B31" t="s">
        <v>158</v>
      </c>
      <c r="C31" t="s">
        <v>159</v>
      </c>
      <c r="D31" t="s">
        <v>160</v>
      </c>
      <c r="E31">
        <v>1998</v>
      </c>
      <c r="F31" t="s">
        <v>161</v>
      </c>
      <c r="H31" t="s">
        <v>18</v>
      </c>
    </row>
    <row r="32" spans="1:11" x14ac:dyDescent="0.3">
      <c r="A32" t="s">
        <v>162</v>
      </c>
      <c r="B32" t="s">
        <v>163</v>
      </c>
      <c r="C32" t="s">
        <v>164</v>
      </c>
      <c r="E32">
        <v>1967</v>
      </c>
      <c r="F32" t="s">
        <v>165</v>
      </c>
      <c r="G32" t="s">
        <v>166</v>
      </c>
      <c r="H32" t="s">
        <v>38</v>
      </c>
      <c r="I32" t="s">
        <v>66</v>
      </c>
      <c r="K32">
        <v>3</v>
      </c>
    </row>
    <row r="33" spans="1:11" x14ac:dyDescent="0.3">
      <c r="A33" t="s">
        <v>167</v>
      </c>
      <c r="B33" t="s">
        <v>168</v>
      </c>
      <c r="C33" t="s">
        <v>169</v>
      </c>
      <c r="D33" t="s">
        <v>170</v>
      </c>
      <c r="E33">
        <v>2015</v>
      </c>
      <c r="F33" t="s">
        <v>171</v>
      </c>
      <c r="H33" t="s">
        <v>18</v>
      </c>
    </row>
    <row r="34" spans="1:11" x14ac:dyDescent="0.3">
      <c r="A34" t="s">
        <v>172</v>
      </c>
      <c r="B34" t="s">
        <v>173</v>
      </c>
      <c r="C34" t="s">
        <v>174</v>
      </c>
      <c r="D34" t="s">
        <v>175</v>
      </c>
      <c r="E34">
        <v>2003</v>
      </c>
      <c r="F34" t="s">
        <v>176</v>
      </c>
      <c r="H34" t="s">
        <v>18</v>
      </c>
    </row>
    <row r="35" spans="1:11" x14ac:dyDescent="0.3">
      <c r="A35" t="s">
        <v>177</v>
      </c>
      <c r="B35" t="s">
        <v>178</v>
      </c>
      <c r="C35" t="s">
        <v>179</v>
      </c>
      <c r="D35" t="s">
        <v>180</v>
      </c>
      <c r="E35">
        <v>2011</v>
      </c>
      <c r="F35" t="s">
        <v>181</v>
      </c>
      <c r="G35" t="s">
        <v>65</v>
      </c>
    </row>
    <row r="36" spans="1:11" x14ac:dyDescent="0.3">
      <c r="A36" t="s">
        <v>182</v>
      </c>
      <c r="B36" t="s">
        <v>183</v>
      </c>
      <c r="C36" t="s">
        <v>184</v>
      </c>
      <c r="D36" t="s">
        <v>185</v>
      </c>
      <c r="E36">
        <v>2004</v>
      </c>
      <c r="F36" t="s">
        <v>186</v>
      </c>
      <c r="H36" t="s">
        <v>38</v>
      </c>
      <c r="I36" t="s">
        <v>66</v>
      </c>
      <c r="K36">
        <v>1</v>
      </c>
    </row>
    <row r="37" spans="1:11" x14ac:dyDescent="0.3">
      <c r="A37" t="s">
        <v>187</v>
      </c>
      <c r="B37" t="s">
        <v>188</v>
      </c>
      <c r="C37" t="s">
        <v>189</v>
      </c>
      <c r="D37" t="s">
        <v>190</v>
      </c>
      <c r="E37">
        <v>1996</v>
      </c>
      <c r="F37" t="s">
        <v>191</v>
      </c>
      <c r="H37" t="s">
        <v>38</v>
      </c>
      <c r="I37" t="s">
        <v>39</v>
      </c>
    </row>
    <row r="38" spans="1:11" x14ac:dyDescent="0.3">
      <c r="A38" t="s">
        <v>192</v>
      </c>
      <c r="B38" t="s">
        <v>193</v>
      </c>
      <c r="C38" t="s">
        <v>194</v>
      </c>
      <c r="D38" t="s">
        <v>195</v>
      </c>
      <c r="E38">
        <v>2014</v>
      </c>
      <c r="F38" t="s">
        <v>196</v>
      </c>
      <c r="H38" t="s">
        <v>18</v>
      </c>
    </row>
    <row r="39" spans="1:11" x14ac:dyDescent="0.3">
      <c r="A39" t="s">
        <v>197</v>
      </c>
      <c r="B39" t="s">
        <v>198</v>
      </c>
      <c r="C39" t="s">
        <v>199</v>
      </c>
      <c r="D39" t="s">
        <v>200</v>
      </c>
      <c r="E39">
        <v>2004</v>
      </c>
      <c r="H39" t="s">
        <v>38</v>
      </c>
      <c r="I39" t="s">
        <v>39</v>
      </c>
    </row>
    <row r="40" spans="1:11" x14ac:dyDescent="0.3">
      <c r="A40" t="s">
        <v>201</v>
      </c>
      <c r="B40" t="s">
        <v>202</v>
      </c>
      <c r="C40" t="s">
        <v>189</v>
      </c>
      <c r="D40" t="s">
        <v>203</v>
      </c>
      <c r="E40">
        <v>2012</v>
      </c>
      <c r="F40" t="s">
        <v>204</v>
      </c>
      <c r="H40" t="s">
        <v>38</v>
      </c>
      <c r="I40" t="s">
        <v>39</v>
      </c>
    </row>
    <row r="41" spans="1:11" x14ac:dyDescent="0.3">
      <c r="A41" t="s">
        <v>205</v>
      </c>
      <c r="B41" t="s">
        <v>206</v>
      </c>
      <c r="C41" t="s">
        <v>89</v>
      </c>
      <c r="D41" t="s">
        <v>207</v>
      </c>
      <c r="E41">
        <v>1999</v>
      </c>
      <c r="F41" t="s">
        <v>208</v>
      </c>
      <c r="H41" t="s">
        <v>38</v>
      </c>
      <c r="I41" t="s">
        <v>39</v>
      </c>
    </row>
    <row r="42" spans="1:11" x14ac:dyDescent="0.3">
      <c r="A42" t="s">
        <v>209</v>
      </c>
      <c r="B42" t="s">
        <v>210</v>
      </c>
      <c r="C42" t="s">
        <v>211</v>
      </c>
      <c r="D42" t="s">
        <v>212</v>
      </c>
      <c r="E42">
        <v>1998</v>
      </c>
      <c r="F42" t="s">
        <v>213</v>
      </c>
      <c r="G42" t="s">
        <v>65</v>
      </c>
      <c r="H42" t="s">
        <v>38</v>
      </c>
      <c r="I42" t="s">
        <v>66</v>
      </c>
    </row>
    <row r="43" spans="1:11" x14ac:dyDescent="0.3">
      <c r="A43" t="s">
        <v>214</v>
      </c>
      <c r="B43" t="s">
        <v>215</v>
      </c>
      <c r="C43" t="s">
        <v>216</v>
      </c>
      <c r="D43" t="s">
        <v>217</v>
      </c>
      <c r="E43">
        <v>2016</v>
      </c>
      <c r="F43" t="s">
        <v>218</v>
      </c>
      <c r="G43" t="s">
        <v>65</v>
      </c>
      <c r="H43" t="s">
        <v>38</v>
      </c>
      <c r="I43" t="s">
        <v>66</v>
      </c>
    </row>
    <row r="44" spans="1:11" x14ac:dyDescent="0.3">
      <c r="A44" t="s">
        <v>219</v>
      </c>
      <c r="B44" t="s">
        <v>220</v>
      </c>
      <c r="C44" t="s">
        <v>221</v>
      </c>
      <c r="D44" t="s">
        <v>222</v>
      </c>
      <c r="E44">
        <v>1999</v>
      </c>
      <c r="F44" t="s">
        <v>223</v>
      </c>
      <c r="G44" t="s">
        <v>65</v>
      </c>
      <c r="H44" t="s">
        <v>38</v>
      </c>
      <c r="I44" t="s">
        <v>66</v>
      </c>
    </row>
    <row r="45" spans="1:11" x14ac:dyDescent="0.3">
      <c r="A45" t="s">
        <v>224</v>
      </c>
      <c r="B45" t="s">
        <v>225</v>
      </c>
      <c r="C45" t="s">
        <v>226</v>
      </c>
      <c r="D45" t="s">
        <v>227</v>
      </c>
      <c r="E45">
        <v>2010</v>
      </c>
      <c r="F45" t="s">
        <v>228</v>
      </c>
      <c r="H45" t="s">
        <v>38</v>
      </c>
      <c r="I45" t="s">
        <v>39</v>
      </c>
    </row>
    <row r="46" spans="1:11" x14ac:dyDescent="0.3">
      <c r="A46" t="s">
        <v>229</v>
      </c>
      <c r="B46" t="s">
        <v>230</v>
      </c>
      <c r="C46" t="s">
        <v>84</v>
      </c>
      <c r="D46" t="s">
        <v>231</v>
      </c>
      <c r="E46">
        <v>1993</v>
      </c>
      <c r="F46" t="s">
        <v>232</v>
      </c>
      <c r="H46" t="s">
        <v>38</v>
      </c>
      <c r="I46" t="s">
        <v>39</v>
      </c>
    </row>
    <row r="47" spans="1:11" x14ac:dyDescent="0.3">
      <c r="A47" t="s">
        <v>233</v>
      </c>
      <c r="B47" t="s">
        <v>234</v>
      </c>
      <c r="C47" t="s">
        <v>235</v>
      </c>
      <c r="D47" t="s">
        <v>236</v>
      </c>
      <c r="E47">
        <v>1997</v>
      </c>
      <c r="F47" t="s">
        <v>237</v>
      </c>
      <c r="H47" t="s">
        <v>38</v>
      </c>
      <c r="I47" t="s">
        <v>39</v>
      </c>
    </row>
    <row r="48" spans="1:11" x14ac:dyDescent="0.3">
      <c r="A48" t="s">
        <v>238</v>
      </c>
      <c r="B48" t="s">
        <v>239</v>
      </c>
      <c r="C48" t="s">
        <v>240</v>
      </c>
      <c r="D48" t="s">
        <v>241</v>
      </c>
      <c r="E48">
        <v>1998</v>
      </c>
      <c r="F48" t="s">
        <v>242</v>
      </c>
      <c r="H48" t="s">
        <v>38</v>
      </c>
      <c r="I48" t="s">
        <v>39</v>
      </c>
    </row>
    <row r="49" spans="1:10" x14ac:dyDescent="0.3">
      <c r="A49" t="s">
        <v>243</v>
      </c>
      <c r="B49" t="s">
        <v>244</v>
      </c>
      <c r="C49" t="s">
        <v>245</v>
      </c>
      <c r="D49" t="s">
        <v>246</v>
      </c>
      <c r="E49">
        <v>2014</v>
      </c>
      <c r="F49" t="s">
        <v>247</v>
      </c>
      <c r="H49" t="s">
        <v>38</v>
      </c>
      <c r="I49" t="s">
        <v>39</v>
      </c>
    </row>
    <row r="50" spans="1:10" x14ac:dyDescent="0.3">
      <c r="A50" t="s">
        <v>248</v>
      </c>
      <c r="B50" t="s">
        <v>249</v>
      </c>
      <c r="C50" t="s">
        <v>250</v>
      </c>
      <c r="D50" t="s">
        <v>251</v>
      </c>
      <c r="E50">
        <v>2014</v>
      </c>
      <c r="F50" t="s">
        <v>252</v>
      </c>
      <c r="H50" t="s">
        <v>18</v>
      </c>
    </row>
    <row r="51" spans="1:10" x14ac:dyDescent="0.3">
      <c r="A51" t="s">
        <v>253</v>
      </c>
      <c r="B51" t="s">
        <v>254</v>
      </c>
      <c r="C51" t="s">
        <v>255</v>
      </c>
      <c r="D51" t="s">
        <v>256</v>
      </c>
      <c r="E51">
        <v>2007</v>
      </c>
      <c r="F51" t="s">
        <v>257</v>
      </c>
      <c r="H51" t="s">
        <v>18</v>
      </c>
    </row>
    <row r="52" spans="1:10" x14ac:dyDescent="0.3">
      <c r="A52" t="s">
        <v>258</v>
      </c>
      <c r="B52" t="s">
        <v>259</v>
      </c>
      <c r="C52" t="s">
        <v>255</v>
      </c>
      <c r="D52" t="s">
        <v>260</v>
      </c>
      <c r="E52">
        <v>2008</v>
      </c>
      <c r="F52" t="s">
        <v>261</v>
      </c>
      <c r="H52" t="s">
        <v>18</v>
      </c>
    </row>
    <row r="53" spans="1:10" x14ac:dyDescent="0.3">
      <c r="A53" t="s">
        <v>262</v>
      </c>
      <c r="B53" t="s">
        <v>263</v>
      </c>
      <c r="C53" t="s">
        <v>264</v>
      </c>
      <c r="D53" t="s">
        <v>265</v>
      </c>
      <c r="E53">
        <v>1994</v>
      </c>
      <c r="F53" t="s">
        <v>266</v>
      </c>
      <c r="G53" t="s">
        <v>65</v>
      </c>
      <c r="H53" t="s">
        <v>38</v>
      </c>
      <c r="I53" t="s">
        <v>66</v>
      </c>
      <c r="J53" t="s">
        <v>67</v>
      </c>
    </row>
    <row r="54" spans="1:10" x14ac:dyDescent="0.3">
      <c r="A54" t="s">
        <v>267</v>
      </c>
      <c r="B54" t="s">
        <v>268</v>
      </c>
      <c r="C54" t="s">
        <v>269</v>
      </c>
      <c r="D54" t="s">
        <v>270</v>
      </c>
      <c r="E54">
        <v>2016</v>
      </c>
      <c r="H54" t="s">
        <v>18</v>
      </c>
    </row>
    <row r="55" spans="1:10" x14ac:dyDescent="0.3">
      <c r="A55" t="s">
        <v>271</v>
      </c>
      <c r="B55" t="s">
        <v>272</v>
      </c>
      <c r="C55" t="s">
        <v>273</v>
      </c>
      <c r="D55" t="s">
        <v>274</v>
      </c>
      <c r="E55">
        <v>1993</v>
      </c>
      <c r="H55" t="s">
        <v>18</v>
      </c>
    </row>
    <row r="56" spans="1:10" x14ac:dyDescent="0.3">
      <c r="A56" t="s">
        <v>275</v>
      </c>
      <c r="B56" t="s">
        <v>276</v>
      </c>
      <c r="C56" t="s">
        <v>277</v>
      </c>
      <c r="D56" t="s">
        <v>278</v>
      </c>
      <c r="E56">
        <v>2016</v>
      </c>
      <c r="F56" t="s">
        <v>279</v>
      </c>
      <c r="H56" t="s">
        <v>18</v>
      </c>
    </row>
    <row r="57" spans="1:10" x14ac:dyDescent="0.3">
      <c r="A57" t="s">
        <v>280</v>
      </c>
      <c r="B57" t="s">
        <v>281</v>
      </c>
      <c r="C57" t="s">
        <v>282</v>
      </c>
      <c r="D57" t="s">
        <v>283</v>
      </c>
      <c r="E57">
        <v>2014</v>
      </c>
      <c r="F57" t="s">
        <v>284</v>
      </c>
      <c r="H57" t="s">
        <v>38</v>
      </c>
      <c r="I57" t="s">
        <v>39</v>
      </c>
    </row>
    <row r="58" spans="1:10" x14ac:dyDescent="0.3">
      <c r="A58" t="s">
        <v>285</v>
      </c>
      <c r="B58" t="s">
        <v>286</v>
      </c>
      <c r="C58" t="s">
        <v>131</v>
      </c>
      <c r="D58" t="s">
        <v>287</v>
      </c>
      <c r="E58">
        <v>2009</v>
      </c>
      <c r="F58" t="s">
        <v>288</v>
      </c>
      <c r="H58" t="s">
        <v>18</v>
      </c>
    </row>
    <row r="59" spans="1:10" x14ac:dyDescent="0.3">
      <c r="A59" t="s">
        <v>289</v>
      </c>
      <c r="B59" t="s">
        <v>290</v>
      </c>
      <c r="C59" t="s">
        <v>291</v>
      </c>
      <c r="D59" t="s">
        <v>292</v>
      </c>
      <c r="E59">
        <v>2002</v>
      </c>
      <c r="F59" t="s">
        <v>293</v>
      </c>
      <c r="G59" t="s">
        <v>65</v>
      </c>
      <c r="H59" t="s">
        <v>38</v>
      </c>
      <c r="I59" t="s">
        <v>66</v>
      </c>
    </row>
    <row r="60" spans="1:10" x14ac:dyDescent="0.3">
      <c r="A60" t="s">
        <v>294</v>
      </c>
      <c r="B60" t="s">
        <v>295</v>
      </c>
      <c r="C60" t="s">
        <v>296</v>
      </c>
      <c r="D60" t="s">
        <v>297</v>
      </c>
      <c r="E60">
        <v>2009</v>
      </c>
      <c r="F60" t="s">
        <v>298</v>
      </c>
      <c r="H60" t="s">
        <v>18</v>
      </c>
    </row>
    <row r="61" spans="1:10" x14ac:dyDescent="0.3">
      <c r="A61" t="s">
        <v>299</v>
      </c>
      <c r="B61" t="s">
        <v>300</v>
      </c>
      <c r="C61" t="s">
        <v>301</v>
      </c>
      <c r="D61" t="s">
        <v>302</v>
      </c>
      <c r="E61">
        <v>2002</v>
      </c>
      <c r="F61" t="s">
        <v>303</v>
      </c>
      <c r="H61" t="s">
        <v>38</v>
      </c>
      <c r="I61" t="s">
        <v>39</v>
      </c>
    </row>
    <row r="62" spans="1:10" x14ac:dyDescent="0.3">
      <c r="A62" t="s">
        <v>304</v>
      </c>
      <c r="B62" t="s">
        <v>305</v>
      </c>
      <c r="C62" t="s">
        <v>306</v>
      </c>
      <c r="D62" t="s">
        <v>307</v>
      </c>
      <c r="E62">
        <v>2009</v>
      </c>
      <c r="F62" t="s">
        <v>308</v>
      </c>
      <c r="G62" t="s">
        <v>65</v>
      </c>
      <c r="H62" t="s">
        <v>38</v>
      </c>
      <c r="I62" t="s">
        <v>66</v>
      </c>
      <c r="J62" t="s">
        <v>67</v>
      </c>
    </row>
    <row r="63" spans="1:10" x14ac:dyDescent="0.3">
      <c r="A63" t="s">
        <v>309</v>
      </c>
      <c r="B63" t="s">
        <v>310</v>
      </c>
      <c r="C63" t="s">
        <v>311</v>
      </c>
      <c r="D63" t="s">
        <v>312</v>
      </c>
      <c r="E63">
        <v>2006</v>
      </c>
      <c r="F63" t="s">
        <v>313</v>
      </c>
      <c r="H63" t="s">
        <v>38</v>
      </c>
      <c r="I63" t="s">
        <v>39</v>
      </c>
    </row>
    <row r="64" spans="1:10" x14ac:dyDescent="0.3">
      <c r="A64" t="s">
        <v>314</v>
      </c>
      <c r="B64" t="s">
        <v>315</v>
      </c>
      <c r="C64" t="s">
        <v>316</v>
      </c>
      <c r="D64" t="s">
        <v>317</v>
      </c>
      <c r="E64">
        <v>2007</v>
      </c>
      <c r="H64" t="s">
        <v>18</v>
      </c>
    </row>
    <row r="65" spans="1:12" x14ac:dyDescent="0.3">
      <c r="A65" t="s">
        <v>318</v>
      </c>
      <c r="B65" t="s">
        <v>319</v>
      </c>
      <c r="C65" t="s">
        <v>320</v>
      </c>
      <c r="D65" t="s">
        <v>321</v>
      </c>
      <c r="E65">
        <v>2015</v>
      </c>
      <c r="F65" t="s">
        <v>322</v>
      </c>
      <c r="H65" t="s">
        <v>38</v>
      </c>
      <c r="I65" t="s">
        <v>39</v>
      </c>
    </row>
    <row r="66" spans="1:12" x14ac:dyDescent="0.3">
      <c r="A66" t="s">
        <v>323</v>
      </c>
      <c r="B66" t="s">
        <v>324</v>
      </c>
      <c r="C66" t="s">
        <v>325</v>
      </c>
      <c r="D66" t="s">
        <v>326</v>
      </c>
      <c r="E66">
        <v>2014</v>
      </c>
      <c r="F66" t="s">
        <v>327</v>
      </c>
      <c r="G66" t="s">
        <v>65</v>
      </c>
      <c r="H66" t="s">
        <v>38</v>
      </c>
      <c r="I66" t="s">
        <v>66</v>
      </c>
      <c r="K66">
        <v>1</v>
      </c>
      <c r="L66">
        <v>2</v>
      </c>
    </row>
    <row r="67" spans="1:12" x14ac:dyDescent="0.3">
      <c r="A67" t="s">
        <v>328</v>
      </c>
      <c r="B67" t="s">
        <v>329</v>
      </c>
      <c r="C67" t="s">
        <v>330</v>
      </c>
      <c r="D67" t="s">
        <v>331</v>
      </c>
      <c r="E67">
        <v>1996</v>
      </c>
      <c r="F67" t="s">
        <v>332</v>
      </c>
      <c r="H67" t="s">
        <v>18</v>
      </c>
    </row>
    <row r="68" spans="1:12" x14ac:dyDescent="0.3">
      <c r="A68" t="s">
        <v>333</v>
      </c>
      <c r="B68" t="s">
        <v>334</v>
      </c>
      <c r="C68" t="s">
        <v>335</v>
      </c>
      <c r="D68" t="s">
        <v>336</v>
      </c>
      <c r="E68">
        <v>2015</v>
      </c>
      <c r="F68" t="s">
        <v>337</v>
      </c>
      <c r="H68" t="s">
        <v>38</v>
      </c>
      <c r="I68" t="s">
        <v>39</v>
      </c>
    </row>
    <row r="69" spans="1:12" x14ac:dyDescent="0.3">
      <c r="A69" t="s">
        <v>338</v>
      </c>
      <c r="B69" t="s">
        <v>339</v>
      </c>
      <c r="C69" t="s">
        <v>340</v>
      </c>
      <c r="D69" t="s">
        <v>341</v>
      </c>
      <c r="E69">
        <v>2016</v>
      </c>
      <c r="F69" t="s">
        <v>342</v>
      </c>
      <c r="H69" t="s">
        <v>38</v>
      </c>
      <c r="I69" t="s">
        <v>39</v>
      </c>
    </row>
    <row r="70" spans="1:12" x14ac:dyDescent="0.3">
      <c r="A70" t="s">
        <v>343</v>
      </c>
      <c r="B70" t="s">
        <v>344</v>
      </c>
      <c r="C70" t="s">
        <v>345</v>
      </c>
      <c r="D70" t="s">
        <v>346</v>
      </c>
      <c r="E70">
        <v>2012</v>
      </c>
      <c r="F70" t="s">
        <v>347</v>
      </c>
      <c r="H70" t="s">
        <v>18</v>
      </c>
    </row>
    <row r="71" spans="1:12" x14ac:dyDescent="0.3">
      <c r="A71" t="s">
        <v>348</v>
      </c>
      <c r="B71" t="s">
        <v>349</v>
      </c>
      <c r="C71" t="s">
        <v>350</v>
      </c>
      <c r="D71" t="s">
        <v>351</v>
      </c>
      <c r="E71">
        <v>2007</v>
      </c>
      <c r="F71" t="s">
        <v>352</v>
      </c>
      <c r="H71" t="s">
        <v>38</v>
      </c>
      <c r="I71" t="s">
        <v>66</v>
      </c>
      <c r="K71">
        <v>1</v>
      </c>
    </row>
    <row r="72" spans="1:12" x14ac:dyDescent="0.3">
      <c r="A72" t="s">
        <v>353</v>
      </c>
      <c r="B72" t="s">
        <v>354</v>
      </c>
      <c r="C72" t="s">
        <v>355</v>
      </c>
      <c r="D72" t="s">
        <v>356</v>
      </c>
      <c r="E72">
        <v>1998</v>
      </c>
      <c r="F72" t="s">
        <v>357</v>
      </c>
      <c r="H72" t="s">
        <v>18</v>
      </c>
    </row>
    <row r="73" spans="1:12" x14ac:dyDescent="0.3">
      <c r="A73" t="s">
        <v>358</v>
      </c>
      <c r="B73" t="s">
        <v>359</v>
      </c>
      <c r="C73" t="s">
        <v>360</v>
      </c>
      <c r="D73" t="s">
        <v>361</v>
      </c>
      <c r="E73">
        <v>2017</v>
      </c>
      <c r="F73" t="s">
        <v>362</v>
      </c>
      <c r="H73" t="s">
        <v>38</v>
      </c>
      <c r="I73" t="s">
        <v>39</v>
      </c>
    </row>
    <row r="74" spans="1:12" x14ac:dyDescent="0.3">
      <c r="A74" t="s">
        <v>363</v>
      </c>
      <c r="B74" t="s">
        <v>364</v>
      </c>
      <c r="C74" t="s">
        <v>365</v>
      </c>
      <c r="D74" t="s">
        <v>366</v>
      </c>
      <c r="E74">
        <v>2011</v>
      </c>
      <c r="F74" t="s">
        <v>367</v>
      </c>
      <c r="H74" t="s">
        <v>18</v>
      </c>
    </row>
    <row r="75" spans="1:12" x14ac:dyDescent="0.3">
      <c r="A75" t="s">
        <v>368</v>
      </c>
      <c r="B75" t="s">
        <v>369</v>
      </c>
      <c r="C75" t="s">
        <v>370</v>
      </c>
      <c r="D75" t="s">
        <v>371</v>
      </c>
      <c r="E75">
        <v>1993</v>
      </c>
      <c r="F75" t="s">
        <v>372</v>
      </c>
      <c r="H75" t="s">
        <v>38</v>
      </c>
      <c r="I75" t="s">
        <v>66</v>
      </c>
      <c r="K75">
        <v>1</v>
      </c>
    </row>
    <row r="76" spans="1:12" x14ac:dyDescent="0.3">
      <c r="A76" t="s">
        <v>373</v>
      </c>
      <c r="B76" t="s">
        <v>374</v>
      </c>
      <c r="C76" t="s">
        <v>375</v>
      </c>
      <c r="D76" t="s">
        <v>376</v>
      </c>
      <c r="E76">
        <v>2013</v>
      </c>
      <c r="F76" t="s">
        <v>377</v>
      </c>
      <c r="G76" t="s">
        <v>65</v>
      </c>
      <c r="H76" t="s">
        <v>38</v>
      </c>
      <c r="I76" t="s">
        <v>66</v>
      </c>
    </row>
    <row r="77" spans="1:12" x14ac:dyDescent="0.3">
      <c r="A77" t="s">
        <v>378</v>
      </c>
      <c r="B77" t="s">
        <v>379</v>
      </c>
      <c r="C77" t="s">
        <v>380</v>
      </c>
      <c r="D77" t="s">
        <v>381</v>
      </c>
      <c r="E77">
        <v>2002</v>
      </c>
      <c r="F77" t="s">
        <v>382</v>
      </c>
      <c r="H77" t="s">
        <v>38</v>
      </c>
      <c r="I77" t="s">
        <v>39</v>
      </c>
    </row>
    <row r="78" spans="1:12" x14ac:dyDescent="0.3">
      <c r="A78" t="s">
        <v>383</v>
      </c>
      <c r="B78" t="s">
        <v>384</v>
      </c>
      <c r="C78" t="s">
        <v>385</v>
      </c>
      <c r="D78" t="s">
        <v>386</v>
      </c>
      <c r="E78">
        <v>1997</v>
      </c>
      <c r="F78" t="s">
        <v>387</v>
      </c>
      <c r="H78" t="s">
        <v>38</v>
      </c>
      <c r="I78" t="s">
        <v>39</v>
      </c>
    </row>
    <row r="79" spans="1:12" x14ac:dyDescent="0.3">
      <c r="A79" t="s">
        <v>388</v>
      </c>
      <c r="B79" t="s">
        <v>389</v>
      </c>
      <c r="C79" t="s">
        <v>390</v>
      </c>
      <c r="D79" t="s">
        <v>391</v>
      </c>
      <c r="E79">
        <v>2014</v>
      </c>
      <c r="F79" t="s">
        <v>392</v>
      </c>
      <c r="H79" t="s">
        <v>18</v>
      </c>
    </row>
    <row r="80" spans="1:12" x14ac:dyDescent="0.3">
      <c r="A80" t="s">
        <v>393</v>
      </c>
      <c r="B80" t="s">
        <v>394</v>
      </c>
      <c r="C80" t="s">
        <v>52</v>
      </c>
      <c r="D80" t="s">
        <v>395</v>
      </c>
      <c r="E80">
        <v>1998</v>
      </c>
      <c r="F80" t="s">
        <v>396</v>
      </c>
      <c r="H80" t="s">
        <v>38</v>
      </c>
      <c r="I80" t="s">
        <v>39</v>
      </c>
    </row>
    <row r="81" spans="1:10" x14ac:dyDescent="0.3">
      <c r="A81" t="s">
        <v>397</v>
      </c>
      <c r="B81" t="s">
        <v>398</v>
      </c>
      <c r="C81" t="s">
        <v>189</v>
      </c>
      <c r="D81" t="s">
        <v>399</v>
      </c>
      <c r="E81">
        <v>2007</v>
      </c>
      <c r="F81" t="s">
        <v>400</v>
      </c>
      <c r="H81" t="s">
        <v>38</v>
      </c>
      <c r="I81" t="s">
        <v>39</v>
      </c>
    </row>
    <row r="82" spans="1:10" x14ac:dyDescent="0.3">
      <c r="A82" t="s">
        <v>401</v>
      </c>
      <c r="B82" t="s">
        <v>402</v>
      </c>
      <c r="C82" t="s">
        <v>159</v>
      </c>
      <c r="D82" t="s">
        <v>403</v>
      </c>
      <c r="E82">
        <v>2005</v>
      </c>
      <c r="F82" t="s">
        <v>404</v>
      </c>
      <c r="H82" t="s">
        <v>18</v>
      </c>
    </row>
    <row r="83" spans="1:10" x14ac:dyDescent="0.3">
      <c r="A83" t="s">
        <v>405</v>
      </c>
      <c r="B83" t="s">
        <v>406</v>
      </c>
      <c r="C83" t="s">
        <v>407</v>
      </c>
      <c r="D83" t="s">
        <v>408</v>
      </c>
      <c r="E83">
        <v>2001</v>
      </c>
      <c r="H83" t="s">
        <v>18</v>
      </c>
    </row>
    <row r="84" spans="1:10" x14ac:dyDescent="0.3">
      <c r="A84" t="s">
        <v>409</v>
      </c>
      <c r="B84" t="s">
        <v>410</v>
      </c>
      <c r="C84" t="s">
        <v>159</v>
      </c>
      <c r="D84" t="s">
        <v>411</v>
      </c>
      <c r="E84">
        <v>2006</v>
      </c>
      <c r="F84" t="s">
        <v>412</v>
      </c>
      <c r="H84" t="s">
        <v>18</v>
      </c>
    </row>
    <row r="85" spans="1:10" x14ac:dyDescent="0.3">
      <c r="A85" t="s">
        <v>413</v>
      </c>
      <c r="B85" t="s">
        <v>414</v>
      </c>
      <c r="C85" t="s">
        <v>415</v>
      </c>
      <c r="D85" t="s">
        <v>416</v>
      </c>
      <c r="E85">
        <v>2001</v>
      </c>
      <c r="F85" t="s">
        <v>417</v>
      </c>
      <c r="H85" t="s">
        <v>18</v>
      </c>
    </row>
    <row r="86" spans="1:10" x14ac:dyDescent="0.3">
      <c r="A86" t="s">
        <v>418</v>
      </c>
      <c r="B86" t="s">
        <v>419</v>
      </c>
      <c r="C86" t="s">
        <v>420</v>
      </c>
      <c r="D86" t="s">
        <v>421</v>
      </c>
      <c r="E86">
        <v>2016</v>
      </c>
      <c r="F86" t="s">
        <v>422</v>
      </c>
      <c r="H86" t="s">
        <v>18</v>
      </c>
    </row>
    <row r="87" spans="1:10" x14ac:dyDescent="0.3">
      <c r="A87" t="s">
        <v>423</v>
      </c>
      <c r="B87" t="s">
        <v>424</v>
      </c>
      <c r="C87" t="s">
        <v>425</v>
      </c>
      <c r="D87" t="s">
        <v>426</v>
      </c>
      <c r="E87">
        <v>1991</v>
      </c>
      <c r="F87" t="s">
        <v>427</v>
      </c>
      <c r="G87" t="s">
        <v>65</v>
      </c>
      <c r="H87" t="s">
        <v>38</v>
      </c>
      <c r="I87" t="s">
        <v>66</v>
      </c>
      <c r="J87" t="s">
        <v>67</v>
      </c>
    </row>
    <row r="88" spans="1:10" x14ac:dyDescent="0.3">
      <c r="A88" t="s">
        <v>428</v>
      </c>
      <c r="B88" t="s">
        <v>429</v>
      </c>
      <c r="C88" t="s">
        <v>340</v>
      </c>
      <c r="D88" t="s">
        <v>430</v>
      </c>
      <c r="E88">
        <v>2012</v>
      </c>
      <c r="F88" t="s">
        <v>431</v>
      </c>
      <c r="H88" t="s">
        <v>18</v>
      </c>
    </row>
    <row r="89" spans="1:10" x14ac:dyDescent="0.3">
      <c r="A89" t="s">
        <v>432</v>
      </c>
      <c r="B89" t="s">
        <v>433</v>
      </c>
      <c r="C89" t="s">
        <v>159</v>
      </c>
      <c r="D89" t="s">
        <v>434</v>
      </c>
      <c r="E89">
        <v>2004</v>
      </c>
      <c r="F89" t="s">
        <v>435</v>
      </c>
      <c r="H89" t="s">
        <v>18</v>
      </c>
    </row>
    <row r="90" spans="1:10" x14ac:dyDescent="0.3">
      <c r="A90" t="s">
        <v>436</v>
      </c>
      <c r="B90" t="s">
        <v>437</v>
      </c>
      <c r="C90" t="s">
        <v>438</v>
      </c>
      <c r="D90" t="s">
        <v>439</v>
      </c>
      <c r="E90">
        <v>2000</v>
      </c>
      <c r="F90" t="s">
        <v>440</v>
      </c>
      <c r="H90" t="s">
        <v>18</v>
      </c>
    </row>
    <row r="91" spans="1:10" x14ac:dyDescent="0.3">
      <c r="A91" t="s">
        <v>436</v>
      </c>
      <c r="B91" t="s">
        <v>441</v>
      </c>
      <c r="C91" t="s">
        <v>159</v>
      </c>
      <c r="D91" t="s">
        <v>442</v>
      </c>
      <c r="E91">
        <v>1999</v>
      </c>
      <c r="F91" t="s">
        <v>443</v>
      </c>
      <c r="H91" t="s">
        <v>18</v>
      </c>
    </row>
    <row r="92" spans="1:10" x14ac:dyDescent="0.3">
      <c r="A92" t="s">
        <v>444</v>
      </c>
      <c r="B92" t="s">
        <v>445</v>
      </c>
      <c r="C92" t="s">
        <v>446</v>
      </c>
      <c r="D92" t="s">
        <v>447</v>
      </c>
      <c r="E92">
        <v>2008</v>
      </c>
      <c r="F92" t="s">
        <v>448</v>
      </c>
      <c r="H92" t="s">
        <v>18</v>
      </c>
    </row>
    <row r="93" spans="1:10" x14ac:dyDescent="0.3">
      <c r="A93" t="s">
        <v>449</v>
      </c>
      <c r="B93" t="s">
        <v>450</v>
      </c>
      <c r="C93" t="s">
        <v>451</v>
      </c>
      <c r="D93" t="s">
        <v>452</v>
      </c>
      <c r="E93">
        <v>2005</v>
      </c>
      <c r="F93" t="s">
        <v>453</v>
      </c>
      <c r="H93" t="s">
        <v>38</v>
      </c>
      <c r="I93" t="s">
        <v>39</v>
      </c>
    </row>
    <row r="94" spans="1:10" x14ac:dyDescent="0.3">
      <c r="A94" t="s">
        <v>454</v>
      </c>
      <c r="B94" t="s">
        <v>455</v>
      </c>
      <c r="C94" t="s">
        <v>306</v>
      </c>
      <c r="D94" t="s">
        <v>456</v>
      </c>
      <c r="E94">
        <v>2009</v>
      </c>
      <c r="F94" t="s">
        <v>457</v>
      </c>
      <c r="G94" t="s">
        <v>65</v>
      </c>
      <c r="H94" t="s">
        <v>38</v>
      </c>
      <c r="I94" t="s">
        <v>66</v>
      </c>
      <c r="J94" t="s">
        <v>67</v>
      </c>
    </row>
    <row r="95" spans="1:10" x14ac:dyDescent="0.3">
      <c r="A95" t="s">
        <v>458</v>
      </c>
      <c r="B95" t="s">
        <v>459</v>
      </c>
      <c r="C95" t="s">
        <v>136</v>
      </c>
      <c r="D95" t="s">
        <v>460</v>
      </c>
      <c r="E95">
        <v>1995</v>
      </c>
      <c r="F95" t="s">
        <v>461</v>
      </c>
      <c r="H95" t="s">
        <v>18</v>
      </c>
    </row>
    <row r="96" spans="1:10" x14ac:dyDescent="0.3">
      <c r="A96" t="s">
        <v>462</v>
      </c>
      <c r="B96" t="s">
        <v>463</v>
      </c>
      <c r="C96" t="s">
        <v>464</v>
      </c>
      <c r="D96" t="s">
        <v>465</v>
      </c>
      <c r="E96">
        <v>2017</v>
      </c>
      <c r="F96" t="s">
        <v>466</v>
      </c>
      <c r="H96" t="s">
        <v>38</v>
      </c>
      <c r="I96" t="s">
        <v>39</v>
      </c>
    </row>
    <row r="97" spans="1:10" x14ac:dyDescent="0.3">
      <c r="A97" t="s">
        <v>467</v>
      </c>
      <c r="B97" t="s">
        <v>468</v>
      </c>
      <c r="C97" t="s">
        <v>291</v>
      </c>
      <c r="D97" t="s">
        <v>469</v>
      </c>
      <c r="E97">
        <v>2017</v>
      </c>
      <c r="F97" t="s">
        <v>470</v>
      </c>
      <c r="H97" t="s">
        <v>18</v>
      </c>
    </row>
    <row r="98" spans="1:10" x14ac:dyDescent="0.3">
      <c r="A98" t="s">
        <v>471</v>
      </c>
      <c r="B98" t="s">
        <v>472</v>
      </c>
      <c r="C98" t="s">
        <v>473</v>
      </c>
      <c r="D98" t="s">
        <v>474</v>
      </c>
      <c r="E98">
        <v>2001</v>
      </c>
      <c r="F98" t="s">
        <v>475</v>
      </c>
      <c r="H98" t="s">
        <v>18</v>
      </c>
    </row>
    <row r="99" spans="1:10" x14ac:dyDescent="0.3">
      <c r="A99" t="s">
        <v>476</v>
      </c>
      <c r="B99" t="s">
        <v>477</v>
      </c>
      <c r="C99" t="s">
        <v>478</v>
      </c>
      <c r="D99" t="s">
        <v>479</v>
      </c>
      <c r="E99">
        <v>2017</v>
      </c>
      <c r="F99" t="s">
        <v>480</v>
      </c>
      <c r="H99" t="s">
        <v>38</v>
      </c>
      <c r="I99" t="s">
        <v>39</v>
      </c>
    </row>
    <row r="100" spans="1:10" x14ac:dyDescent="0.3">
      <c r="A100" t="s">
        <v>481</v>
      </c>
      <c r="B100" t="s">
        <v>482</v>
      </c>
      <c r="C100" t="s">
        <v>483</v>
      </c>
      <c r="D100" t="s">
        <v>484</v>
      </c>
      <c r="E100">
        <v>2015</v>
      </c>
      <c r="F100" t="s">
        <v>485</v>
      </c>
      <c r="H100" t="s">
        <v>18</v>
      </c>
    </row>
    <row r="101" spans="1:10" x14ac:dyDescent="0.3">
      <c r="A101" t="s">
        <v>486</v>
      </c>
      <c r="B101" t="s">
        <v>487</v>
      </c>
      <c r="C101" t="s">
        <v>488</v>
      </c>
      <c r="D101" t="s">
        <v>489</v>
      </c>
      <c r="E101">
        <v>1995</v>
      </c>
      <c r="F101" t="s">
        <v>490</v>
      </c>
      <c r="G101" t="s">
        <v>65</v>
      </c>
      <c r="H101" t="s">
        <v>38</v>
      </c>
      <c r="I101" t="s">
        <v>66</v>
      </c>
      <c r="J101" t="s">
        <v>67</v>
      </c>
    </row>
    <row r="102" spans="1:10" x14ac:dyDescent="0.3">
      <c r="A102" t="s">
        <v>491</v>
      </c>
      <c r="B102" t="s">
        <v>492</v>
      </c>
      <c r="C102" t="s">
        <v>493</v>
      </c>
      <c r="D102" t="s">
        <v>494</v>
      </c>
      <c r="E102">
        <v>2016</v>
      </c>
      <c r="F102" t="s">
        <v>495</v>
      </c>
      <c r="H102" t="s">
        <v>38</v>
      </c>
      <c r="I102" t="s">
        <v>39</v>
      </c>
    </row>
    <row r="103" spans="1:10" x14ac:dyDescent="0.3">
      <c r="A103" t="s">
        <v>496</v>
      </c>
      <c r="B103" t="s">
        <v>497</v>
      </c>
      <c r="C103" t="s">
        <v>498</v>
      </c>
      <c r="D103" t="s">
        <v>499</v>
      </c>
      <c r="E103">
        <v>2012</v>
      </c>
      <c r="F103" t="s">
        <v>500</v>
      </c>
      <c r="H103" t="s">
        <v>18</v>
      </c>
    </row>
    <row r="104" spans="1:10" x14ac:dyDescent="0.3">
      <c r="A104" t="s">
        <v>501</v>
      </c>
      <c r="B104" t="s">
        <v>502</v>
      </c>
      <c r="C104" t="s">
        <v>16</v>
      </c>
      <c r="D104" t="s">
        <v>503</v>
      </c>
      <c r="E104">
        <v>1998</v>
      </c>
      <c r="F104" t="s">
        <v>504</v>
      </c>
      <c r="H104" t="s">
        <v>18</v>
      </c>
    </row>
    <row r="105" spans="1:10" x14ac:dyDescent="0.3">
      <c r="A105" t="s">
        <v>505</v>
      </c>
      <c r="B105" t="s">
        <v>506</v>
      </c>
      <c r="C105" t="s">
        <v>507</v>
      </c>
      <c r="D105" t="s">
        <v>508</v>
      </c>
      <c r="E105">
        <v>1992</v>
      </c>
      <c r="H105" t="s">
        <v>38</v>
      </c>
      <c r="I105" t="s">
        <v>39</v>
      </c>
    </row>
    <row r="106" spans="1:10" x14ac:dyDescent="0.3">
      <c r="A106" t="s">
        <v>509</v>
      </c>
      <c r="B106" t="s">
        <v>510</v>
      </c>
      <c r="C106" t="s">
        <v>511</v>
      </c>
      <c r="D106" t="s">
        <v>512</v>
      </c>
      <c r="E106">
        <v>2018</v>
      </c>
      <c r="F106" t="s">
        <v>513</v>
      </c>
      <c r="G106" t="s">
        <v>65</v>
      </c>
      <c r="H106" t="s">
        <v>38</v>
      </c>
      <c r="I106" t="s">
        <v>66</v>
      </c>
      <c r="J106" t="s">
        <v>67</v>
      </c>
    </row>
    <row r="107" spans="1:10" x14ac:dyDescent="0.3">
      <c r="A107" t="s">
        <v>514</v>
      </c>
      <c r="B107" t="s">
        <v>515</v>
      </c>
      <c r="C107" t="s">
        <v>516</v>
      </c>
      <c r="D107" t="s">
        <v>517</v>
      </c>
      <c r="E107">
        <v>1999</v>
      </c>
      <c r="F107" t="s">
        <v>518</v>
      </c>
      <c r="H107" t="s">
        <v>18</v>
      </c>
    </row>
    <row r="108" spans="1:10" x14ac:dyDescent="0.3">
      <c r="A108" t="s">
        <v>519</v>
      </c>
      <c r="B108" t="s">
        <v>520</v>
      </c>
      <c r="C108" t="s">
        <v>521</v>
      </c>
      <c r="D108" t="s">
        <v>522</v>
      </c>
      <c r="E108">
        <v>2013</v>
      </c>
      <c r="F108" t="s">
        <v>523</v>
      </c>
      <c r="H108" t="s">
        <v>38</v>
      </c>
      <c r="I108" t="s">
        <v>39</v>
      </c>
    </row>
    <row r="109" spans="1:10" x14ac:dyDescent="0.3">
      <c r="A109" t="s">
        <v>524</v>
      </c>
      <c r="B109" t="s">
        <v>525</v>
      </c>
      <c r="C109" t="s">
        <v>526</v>
      </c>
      <c r="D109" t="s">
        <v>527</v>
      </c>
      <c r="E109">
        <v>1991</v>
      </c>
      <c r="F109" t="s">
        <v>528</v>
      </c>
      <c r="H109" t="s">
        <v>18</v>
      </c>
    </row>
    <row r="110" spans="1:10" x14ac:dyDescent="0.3">
      <c r="A110" t="s">
        <v>529</v>
      </c>
      <c r="B110" t="s">
        <v>530</v>
      </c>
      <c r="C110" t="s">
        <v>250</v>
      </c>
      <c r="E110">
        <v>2015</v>
      </c>
      <c r="F110" t="s">
        <v>531</v>
      </c>
      <c r="H110" t="s">
        <v>18</v>
      </c>
    </row>
    <row r="111" spans="1:10" x14ac:dyDescent="0.3">
      <c r="A111" t="s">
        <v>532</v>
      </c>
      <c r="B111" t="s">
        <v>533</v>
      </c>
      <c r="C111" t="s">
        <v>534</v>
      </c>
      <c r="D111" t="s">
        <v>535</v>
      </c>
      <c r="E111">
        <v>2004</v>
      </c>
      <c r="F111" t="s">
        <v>536</v>
      </c>
      <c r="H111" t="s">
        <v>18</v>
      </c>
    </row>
    <row r="112" spans="1:10" x14ac:dyDescent="0.3">
      <c r="A112" t="s">
        <v>537</v>
      </c>
      <c r="B112" t="s">
        <v>538</v>
      </c>
      <c r="C112" t="s">
        <v>473</v>
      </c>
      <c r="D112" t="s">
        <v>539</v>
      </c>
      <c r="E112">
        <v>2001</v>
      </c>
      <c r="F112" t="s">
        <v>540</v>
      </c>
      <c r="H112" t="s">
        <v>18</v>
      </c>
    </row>
    <row r="113" spans="1:12" x14ac:dyDescent="0.3">
      <c r="A113" t="s">
        <v>541</v>
      </c>
      <c r="B113" t="s">
        <v>542</v>
      </c>
      <c r="C113" t="s">
        <v>189</v>
      </c>
      <c r="D113" t="s">
        <v>543</v>
      </c>
      <c r="E113">
        <v>2011</v>
      </c>
      <c r="F113" t="s">
        <v>544</v>
      </c>
      <c r="H113" t="s">
        <v>38</v>
      </c>
      <c r="I113" t="s">
        <v>39</v>
      </c>
    </row>
    <row r="114" spans="1:12" x14ac:dyDescent="0.3">
      <c r="A114" t="s">
        <v>545</v>
      </c>
      <c r="B114" t="s">
        <v>546</v>
      </c>
      <c r="C114" t="s">
        <v>189</v>
      </c>
      <c r="D114" t="s">
        <v>547</v>
      </c>
      <c r="E114">
        <v>2012</v>
      </c>
      <c r="F114" t="s">
        <v>548</v>
      </c>
      <c r="H114" t="s">
        <v>38</v>
      </c>
      <c r="I114" t="s">
        <v>39</v>
      </c>
    </row>
    <row r="115" spans="1:12" x14ac:dyDescent="0.3">
      <c r="A115" t="s">
        <v>549</v>
      </c>
      <c r="B115" t="s">
        <v>550</v>
      </c>
      <c r="C115" t="s">
        <v>551</v>
      </c>
      <c r="D115" t="s">
        <v>552</v>
      </c>
      <c r="E115">
        <v>2017</v>
      </c>
      <c r="F115" t="s">
        <v>553</v>
      </c>
      <c r="H115" t="s">
        <v>38</v>
      </c>
      <c r="I115" t="s">
        <v>39</v>
      </c>
    </row>
    <row r="116" spans="1:12" x14ac:dyDescent="0.3">
      <c r="A116" t="s">
        <v>554</v>
      </c>
      <c r="B116" t="s">
        <v>555</v>
      </c>
      <c r="C116" t="s">
        <v>556</v>
      </c>
      <c r="D116" t="s">
        <v>557</v>
      </c>
      <c r="E116">
        <v>1992</v>
      </c>
      <c r="F116" t="s">
        <v>558</v>
      </c>
      <c r="G116" t="s">
        <v>65</v>
      </c>
      <c r="H116" t="s">
        <v>38</v>
      </c>
      <c r="I116" t="s">
        <v>66</v>
      </c>
    </row>
    <row r="117" spans="1:12" x14ac:dyDescent="0.3">
      <c r="A117" t="s">
        <v>559</v>
      </c>
      <c r="B117" t="s">
        <v>560</v>
      </c>
      <c r="C117" t="s">
        <v>561</v>
      </c>
      <c r="D117" t="s">
        <v>562</v>
      </c>
      <c r="E117">
        <v>1996</v>
      </c>
      <c r="F117" t="s">
        <v>563</v>
      </c>
      <c r="H117" t="s">
        <v>38</v>
      </c>
      <c r="I117" t="s">
        <v>39</v>
      </c>
    </row>
    <row r="118" spans="1:12" x14ac:dyDescent="0.3">
      <c r="A118" t="s">
        <v>564</v>
      </c>
      <c r="B118" t="s">
        <v>565</v>
      </c>
      <c r="C118" t="s">
        <v>561</v>
      </c>
      <c r="D118" t="s">
        <v>566</v>
      </c>
      <c r="E118">
        <v>2005</v>
      </c>
      <c r="F118" t="s">
        <v>567</v>
      </c>
      <c r="H118" t="s">
        <v>38</v>
      </c>
      <c r="I118" t="s">
        <v>39</v>
      </c>
    </row>
    <row r="119" spans="1:12" x14ac:dyDescent="0.3">
      <c r="A119" t="s">
        <v>568</v>
      </c>
      <c r="B119" t="s">
        <v>569</v>
      </c>
      <c r="C119" t="s">
        <v>570</v>
      </c>
      <c r="D119" t="s">
        <v>571</v>
      </c>
      <c r="E119">
        <v>2009</v>
      </c>
      <c r="F119" t="s">
        <v>572</v>
      </c>
      <c r="H119" t="s">
        <v>38</v>
      </c>
      <c r="I119" t="s">
        <v>39</v>
      </c>
    </row>
    <row r="120" spans="1:12" x14ac:dyDescent="0.3">
      <c r="A120" t="s">
        <v>573</v>
      </c>
      <c r="B120" t="s">
        <v>574</v>
      </c>
      <c r="C120" t="s">
        <v>575</v>
      </c>
      <c r="D120" t="s">
        <v>576</v>
      </c>
      <c r="E120">
        <v>2010</v>
      </c>
      <c r="H120" t="s">
        <v>18</v>
      </c>
    </row>
    <row r="121" spans="1:12" x14ac:dyDescent="0.3">
      <c r="A121" t="s">
        <v>577</v>
      </c>
      <c r="B121" t="s">
        <v>578</v>
      </c>
      <c r="C121" t="s">
        <v>579</v>
      </c>
      <c r="D121" t="s">
        <v>580</v>
      </c>
      <c r="E121">
        <v>2010</v>
      </c>
      <c r="F121" t="s">
        <v>581</v>
      </c>
      <c r="H121" t="s">
        <v>38</v>
      </c>
      <c r="I121" t="s">
        <v>39</v>
      </c>
    </row>
    <row r="122" spans="1:12" x14ac:dyDescent="0.3">
      <c r="A122" t="s">
        <v>582</v>
      </c>
      <c r="B122" t="s">
        <v>583</v>
      </c>
      <c r="C122" t="s">
        <v>584</v>
      </c>
      <c r="E122">
        <v>1976</v>
      </c>
      <c r="F122" t="s">
        <v>585</v>
      </c>
      <c r="G122" t="s">
        <v>586</v>
      </c>
      <c r="H122" t="s">
        <v>38</v>
      </c>
      <c r="I122" t="s">
        <v>66</v>
      </c>
      <c r="K122">
        <v>22</v>
      </c>
      <c r="L122">
        <v>16</v>
      </c>
    </row>
    <row r="123" spans="1:12" x14ac:dyDescent="0.3">
      <c r="A123" t="s">
        <v>587</v>
      </c>
      <c r="B123" t="s">
        <v>588</v>
      </c>
      <c r="C123" t="s">
        <v>589</v>
      </c>
      <c r="D123" t="s">
        <v>590</v>
      </c>
      <c r="E123">
        <v>2018</v>
      </c>
      <c r="F123" t="s">
        <v>591</v>
      </c>
      <c r="G123" t="s">
        <v>65</v>
      </c>
      <c r="H123" t="s">
        <v>38</v>
      </c>
      <c r="I123" t="s">
        <v>66</v>
      </c>
    </row>
    <row r="124" spans="1:12" x14ac:dyDescent="0.3">
      <c r="A124" t="s">
        <v>592</v>
      </c>
      <c r="B124" t="s">
        <v>593</v>
      </c>
      <c r="C124" t="s">
        <v>594</v>
      </c>
      <c r="D124" t="s">
        <v>595</v>
      </c>
      <c r="E124">
        <v>2012</v>
      </c>
      <c r="F124" t="s">
        <v>596</v>
      </c>
      <c r="G124" t="s">
        <v>65</v>
      </c>
      <c r="H124" t="s">
        <v>38</v>
      </c>
      <c r="I124" t="s">
        <v>66</v>
      </c>
    </row>
    <row r="125" spans="1:12" x14ac:dyDescent="0.3">
      <c r="A125" t="s">
        <v>597</v>
      </c>
      <c r="B125" t="s">
        <v>598</v>
      </c>
      <c r="C125" t="s">
        <v>599</v>
      </c>
      <c r="D125" t="s">
        <v>600</v>
      </c>
      <c r="E125">
        <v>2000</v>
      </c>
      <c r="G125" t="s">
        <v>65</v>
      </c>
      <c r="H125" t="s">
        <v>38</v>
      </c>
      <c r="I125" t="s">
        <v>66</v>
      </c>
    </row>
    <row r="126" spans="1:12" x14ac:dyDescent="0.3">
      <c r="A126" t="s">
        <v>601</v>
      </c>
      <c r="B126" t="s">
        <v>602</v>
      </c>
      <c r="C126" t="s">
        <v>561</v>
      </c>
      <c r="D126" t="s">
        <v>603</v>
      </c>
      <c r="E126">
        <v>2010</v>
      </c>
      <c r="F126" t="s">
        <v>604</v>
      </c>
      <c r="G126" t="s">
        <v>65</v>
      </c>
      <c r="H126" t="s">
        <v>38</v>
      </c>
      <c r="I126" t="s">
        <v>66</v>
      </c>
    </row>
    <row r="127" spans="1:12" x14ac:dyDescent="0.3">
      <c r="A127" t="s">
        <v>601</v>
      </c>
      <c r="B127" t="s">
        <v>605</v>
      </c>
      <c r="C127" t="s">
        <v>606</v>
      </c>
      <c r="D127" t="s">
        <v>607</v>
      </c>
      <c r="E127">
        <v>2010</v>
      </c>
      <c r="F127" t="s">
        <v>608</v>
      </c>
      <c r="G127" t="s">
        <v>65</v>
      </c>
      <c r="H127" t="s">
        <v>38</v>
      </c>
      <c r="I127" t="s">
        <v>66</v>
      </c>
    </row>
    <row r="128" spans="1:12" x14ac:dyDescent="0.3">
      <c r="A128" t="s">
        <v>601</v>
      </c>
      <c r="B128" t="s">
        <v>609</v>
      </c>
      <c r="C128" t="s">
        <v>340</v>
      </c>
      <c r="D128" t="s">
        <v>610</v>
      </c>
      <c r="E128">
        <v>2008</v>
      </c>
      <c r="F128" t="s">
        <v>611</v>
      </c>
      <c r="G128" t="s">
        <v>65</v>
      </c>
      <c r="H128" t="s">
        <v>38</v>
      </c>
      <c r="I128" t="s">
        <v>66</v>
      </c>
    </row>
    <row r="129" spans="1:14" x14ac:dyDescent="0.3">
      <c r="A129" t="s">
        <v>601</v>
      </c>
      <c r="B129" t="s">
        <v>612</v>
      </c>
      <c r="C129" t="s">
        <v>613</v>
      </c>
      <c r="D129" t="s">
        <v>614</v>
      </c>
      <c r="E129">
        <v>2007</v>
      </c>
      <c r="F129" t="s">
        <v>615</v>
      </c>
      <c r="G129" t="s">
        <v>65</v>
      </c>
      <c r="H129" t="s">
        <v>38</v>
      </c>
      <c r="I129" t="s">
        <v>66</v>
      </c>
    </row>
    <row r="130" spans="1:14" x14ac:dyDescent="0.3">
      <c r="A130" t="s">
        <v>601</v>
      </c>
      <c r="B130" t="s">
        <v>616</v>
      </c>
      <c r="C130" t="s">
        <v>164</v>
      </c>
      <c r="D130" t="s">
        <v>617</v>
      </c>
      <c r="E130">
        <v>2001</v>
      </c>
      <c r="F130" t="s">
        <v>618</v>
      </c>
      <c r="G130" t="s">
        <v>65</v>
      </c>
      <c r="H130" t="s">
        <v>38</v>
      </c>
      <c r="I130" t="s">
        <v>66</v>
      </c>
    </row>
    <row r="131" spans="1:14" x14ac:dyDescent="0.3">
      <c r="A131" t="s">
        <v>619</v>
      </c>
      <c r="B131" t="s">
        <v>620</v>
      </c>
      <c r="C131" t="s">
        <v>621</v>
      </c>
      <c r="D131" t="s">
        <v>622</v>
      </c>
      <c r="E131">
        <v>1998</v>
      </c>
      <c r="F131" t="s">
        <v>623</v>
      </c>
      <c r="G131" t="s">
        <v>65</v>
      </c>
      <c r="H131" t="s">
        <v>38</v>
      </c>
      <c r="I131" t="s">
        <v>66</v>
      </c>
    </row>
    <row r="132" spans="1:14" x14ac:dyDescent="0.3">
      <c r="A132" t="s">
        <v>624</v>
      </c>
      <c r="B132" t="s">
        <v>625</v>
      </c>
      <c r="C132" t="s">
        <v>211</v>
      </c>
      <c r="D132" t="s">
        <v>626</v>
      </c>
      <c r="E132">
        <v>2003</v>
      </c>
      <c r="G132" t="s">
        <v>65</v>
      </c>
      <c r="H132" t="s">
        <v>38</v>
      </c>
      <c r="I132" t="s">
        <v>66</v>
      </c>
    </row>
    <row r="133" spans="1:14" x14ac:dyDescent="0.3">
      <c r="A133" t="s">
        <v>624</v>
      </c>
      <c r="B133" t="s">
        <v>627</v>
      </c>
      <c r="C133" t="s">
        <v>628</v>
      </c>
      <c r="D133" t="s">
        <v>629</v>
      </c>
      <c r="E133">
        <v>2003</v>
      </c>
      <c r="F133" t="s">
        <v>630</v>
      </c>
      <c r="G133" t="s">
        <v>65</v>
      </c>
      <c r="H133" t="s">
        <v>38</v>
      </c>
      <c r="I133" t="s">
        <v>66</v>
      </c>
    </row>
    <row r="134" spans="1:14" x14ac:dyDescent="0.3">
      <c r="A134" t="s">
        <v>631</v>
      </c>
      <c r="B134" t="s">
        <v>632</v>
      </c>
      <c r="C134" t="s">
        <v>211</v>
      </c>
      <c r="D134" t="s">
        <v>633</v>
      </c>
      <c r="E134">
        <v>2004</v>
      </c>
      <c r="H134" t="s">
        <v>18</v>
      </c>
    </row>
    <row r="135" spans="1:14" x14ac:dyDescent="0.3">
      <c r="A135" t="s">
        <v>634</v>
      </c>
      <c r="B135" t="s">
        <v>635</v>
      </c>
      <c r="C135" t="s">
        <v>493</v>
      </c>
      <c r="D135" t="s">
        <v>636</v>
      </c>
      <c r="E135">
        <v>2001</v>
      </c>
      <c r="H135" t="s">
        <v>38</v>
      </c>
      <c r="I135" t="s">
        <v>39</v>
      </c>
    </row>
    <row r="136" spans="1:14" x14ac:dyDescent="0.3">
      <c r="A136" t="s">
        <v>637</v>
      </c>
      <c r="B136" t="s">
        <v>638</v>
      </c>
      <c r="C136" t="s">
        <v>425</v>
      </c>
      <c r="D136" t="s">
        <v>639</v>
      </c>
      <c r="E136">
        <v>2011</v>
      </c>
      <c r="F136" t="s">
        <v>640</v>
      </c>
      <c r="G136" t="s">
        <v>65</v>
      </c>
      <c r="H136" t="s">
        <v>38</v>
      </c>
      <c r="I136" t="s">
        <v>66</v>
      </c>
      <c r="J136" t="s">
        <v>67</v>
      </c>
    </row>
    <row r="137" spans="1:14" x14ac:dyDescent="0.3">
      <c r="A137" t="s">
        <v>641</v>
      </c>
      <c r="B137" t="s">
        <v>642</v>
      </c>
      <c r="C137" t="s">
        <v>643</v>
      </c>
      <c r="D137" t="s">
        <v>644</v>
      </c>
      <c r="E137">
        <v>2009</v>
      </c>
      <c r="H137" t="s">
        <v>18</v>
      </c>
    </row>
    <row r="138" spans="1:14" x14ac:dyDescent="0.3">
      <c r="A138" t="s">
        <v>645</v>
      </c>
      <c r="B138" t="s">
        <v>646</v>
      </c>
      <c r="C138" t="s">
        <v>647</v>
      </c>
      <c r="D138" t="s">
        <v>648</v>
      </c>
      <c r="E138">
        <v>2017</v>
      </c>
      <c r="F138" t="s">
        <v>649</v>
      </c>
      <c r="H138" t="s">
        <v>18</v>
      </c>
    </row>
    <row r="139" spans="1:14" x14ac:dyDescent="0.3">
      <c r="A139" t="s">
        <v>650</v>
      </c>
      <c r="B139" t="s">
        <v>651</v>
      </c>
      <c r="C139" t="s">
        <v>589</v>
      </c>
      <c r="D139" t="s">
        <v>652</v>
      </c>
      <c r="E139">
        <v>2000</v>
      </c>
      <c r="F139" t="s">
        <v>653</v>
      </c>
      <c r="H139" t="s">
        <v>38</v>
      </c>
      <c r="I139" t="s">
        <v>39</v>
      </c>
    </row>
    <row r="140" spans="1:14" x14ac:dyDescent="0.3">
      <c r="A140" t="s">
        <v>654</v>
      </c>
      <c r="B140" t="s">
        <v>655</v>
      </c>
      <c r="C140" t="s">
        <v>415</v>
      </c>
      <c r="D140" t="s">
        <v>656</v>
      </c>
      <c r="E140">
        <v>1993</v>
      </c>
      <c r="F140" t="s">
        <v>657</v>
      </c>
      <c r="H140" t="s">
        <v>18</v>
      </c>
    </row>
    <row r="141" spans="1:14" x14ac:dyDescent="0.3">
      <c r="A141" t="s">
        <v>658</v>
      </c>
      <c r="B141" t="s">
        <v>659</v>
      </c>
      <c r="C141" t="s">
        <v>62</v>
      </c>
      <c r="D141" t="s">
        <v>660</v>
      </c>
      <c r="E141">
        <v>2000</v>
      </c>
      <c r="F141" t="s">
        <v>661</v>
      </c>
      <c r="G141" t="s">
        <v>65</v>
      </c>
      <c r="H141" t="s">
        <v>38</v>
      </c>
      <c r="I141" t="s">
        <v>66</v>
      </c>
      <c r="J141" t="s">
        <v>67</v>
      </c>
    </row>
    <row r="142" spans="1:14" x14ac:dyDescent="0.3">
      <c r="A142" t="s">
        <v>662</v>
      </c>
      <c r="B142" t="s">
        <v>663</v>
      </c>
      <c r="C142" t="s">
        <v>488</v>
      </c>
      <c r="D142" t="s">
        <v>664</v>
      </c>
      <c r="E142">
        <v>2009</v>
      </c>
      <c r="F142" t="s">
        <v>665</v>
      </c>
      <c r="H142" t="s">
        <v>18</v>
      </c>
    </row>
    <row r="143" spans="1:14" x14ac:dyDescent="0.3">
      <c r="A143" t="s">
        <v>666</v>
      </c>
      <c r="B143" t="s">
        <v>667</v>
      </c>
      <c r="C143" t="s">
        <v>668</v>
      </c>
      <c r="D143" t="s">
        <v>669</v>
      </c>
      <c r="E143">
        <v>2004</v>
      </c>
      <c r="F143" t="s">
        <v>670</v>
      </c>
      <c r="G143" t="s">
        <v>65</v>
      </c>
      <c r="H143" t="s">
        <v>38</v>
      </c>
      <c r="I143" t="s">
        <v>66</v>
      </c>
      <c r="N143" t="s">
        <v>65</v>
      </c>
    </row>
    <row r="144" spans="1:14" x14ac:dyDescent="0.3">
      <c r="A144" t="s">
        <v>671</v>
      </c>
      <c r="B144" t="s">
        <v>672</v>
      </c>
      <c r="C144" t="s">
        <v>189</v>
      </c>
      <c r="D144" t="s">
        <v>673</v>
      </c>
      <c r="E144">
        <v>2017</v>
      </c>
      <c r="F144" t="s">
        <v>674</v>
      </c>
      <c r="H144" t="s">
        <v>38</v>
      </c>
      <c r="I144" t="s">
        <v>39</v>
      </c>
    </row>
    <row r="145" spans="1:12" x14ac:dyDescent="0.3">
      <c r="A145" t="s">
        <v>675</v>
      </c>
      <c r="B145" t="s">
        <v>676</v>
      </c>
      <c r="C145" t="s">
        <v>561</v>
      </c>
      <c r="D145" t="s">
        <v>677</v>
      </c>
      <c r="E145">
        <v>2004</v>
      </c>
      <c r="F145" t="s">
        <v>678</v>
      </c>
      <c r="H145" t="s">
        <v>38</v>
      </c>
      <c r="I145" t="s">
        <v>39</v>
      </c>
    </row>
    <row r="146" spans="1:12" x14ac:dyDescent="0.3">
      <c r="A146" t="s">
        <v>679</v>
      </c>
      <c r="B146" t="s">
        <v>680</v>
      </c>
      <c r="C146" t="s">
        <v>681</v>
      </c>
      <c r="D146" t="s">
        <v>682</v>
      </c>
      <c r="E146">
        <v>2009</v>
      </c>
      <c r="F146" t="s">
        <v>683</v>
      </c>
      <c r="H146" t="s">
        <v>38</v>
      </c>
      <c r="I146" t="s">
        <v>39</v>
      </c>
    </row>
    <row r="147" spans="1:12" x14ac:dyDescent="0.3">
      <c r="A147" t="s">
        <v>684</v>
      </c>
      <c r="B147" t="s">
        <v>685</v>
      </c>
      <c r="C147" t="s">
        <v>686</v>
      </c>
      <c r="D147" t="s">
        <v>687</v>
      </c>
      <c r="E147">
        <v>1995</v>
      </c>
      <c r="F147" t="s">
        <v>688</v>
      </c>
      <c r="H147" t="s">
        <v>38</v>
      </c>
      <c r="I147" t="s">
        <v>39</v>
      </c>
    </row>
    <row r="148" spans="1:12" x14ac:dyDescent="0.3">
      <c r="A148" t="s">
        <v>684</v>
      </c>
      <c r="B148" t="s">
        <v>689</v>
      </c>
      <c r="C148" t="s">
        <v>690</v>
      </c>
      <c r="E148">
        <v>1988</v>
      </c>
      <c r="F148" t="s">
        <v>691</v>
      </c>
      <c r="H148" t="s">
        <v>38</v>
      </c>
      <c r="I148" t="s">
        <v>39</v>
      </c>
    </row>
    <row r="149" spans="1:12" x14ac:dyDescent="0.3">
      <c r="A149" t="s">
        <v>692</v>
      </c>
      <c r="B149" t="s">
        <v>693</v>
      </c>
      <c r="C149" t="s">
        <v>159</v>
      </c>
      <c r="D149" t="s">
        <v>694</v>
      </c>
      <c r="E149">
        <v>1993</v>
      </c>
      <c r="F149" t="s">
        <v>695</v>
      </c>
      <c r="H149" t="s">
        <v>18</v>
      </c>
    </row>
    <row r="150" spans="1:12" x14ac:dyDescent="0.3">
      <c r="A150" t="s">
        <v>696</v>
      </c>
      <c r="B150" t="s">
        <v>697</v>
      </c>
      <c r="C150" t="s">
        <v>698</v>
      </c>
      <c r="D150" t="s">
        <v>699</v>
      </c>
      <c r="E150">
        <v>1997</v>
      </c>
      <c r="F150" t="s">
        <v>700</v>
      </c>
      <c r="H150" t="s">
        <v>38</v>
      </c>
      <c r="I150" t="s">
        <v>39</v>
      </c>
    </row>
    <row r="151" spans="1:12" x14ac:dyDescent="0.3">
      <c r="A151" t="s">
        <v>701</v>
      </c>
      <c r="B151" t="s">
        <v>702</v>
      </c>
      <c r="C151" t="s">
        <v>703</v>
      </c>
      <c r="D151" t="s">
        <v>704</v>
      </c>
      <c r="E151">
        <v>2001</v>
      </c>
      <c r="H151" t="s">
        <v>38</v>
      </c>
      <c r="I151" t="s">
        <v>39</v>
      </c>
    </row>
    <row r="152" spans="1:12" x14ac:dyDescent="0.3">
      <c r="A152" t="s">
        <v>705</v>
      </c>
      <c r="B152" t="s">
        <v>706</v>
      </c>
      <c r="C152" t="s">
        <v>589</v>
      </c>
      <c r="D152" t="s">
        <v>707</v>
      </c>
      <c r="E152">
        <v>2017</v>
      </c>
      <c r="F152" t="s">
        <v>708</v>
      </c>
      <c r="H152" t="s">
        <v>38</v>
      </c>
      <c r="I152" t="s">
        <v>66</v>
      </c>
      <c r="K152">
        <v>1</v>
      </c>
    </row>
    <row r="153" spans="1:12" x14ac:dyDescent="0.3">
      <c r="A153" t="s">
        <v>709</v>
      </c>
      <c r="B153" t="s">
        <v>710</v>
      </c>
      <c r="C153" t="s">
        <v>325</v>
      </c>
      <c r="D153" t="s">
        <v>711</v>
      </c>
      <c r="E153">
        <v>2017</v>
      </c>
      <c r="F153" t="s">
        <v>712</v>
      </c>
      <c r="G153" t="s">
        <v>65</v>
      </c>
      <c r="H153" t="s">
        <v>38</v>
      </c>
      <c r="I153" t="s">
        <v>66</v>
      </c>
    </row>
    <row r="154" spans="1:12" x14ac:dyDescent="0.3">
      <c r="A154" t="s">
        <v>713</v>
      </c>
      <c r="B154" t="s">
        <v>714</v>
      </c>
      <c r="C154" t="s">
        <v>715</v>
      </c>
      <c r="D154" t="s">
        <v>716</v>
      </c>
      <c r="E154">
        <v>2002</v>
      </c>
      <c r="F154" t="s">
        <v>717</v>
      </c>
      <c r="H154" t="s">
        <v>38</v>
      </c>
      <c r="I154" t="s">
        <v>39</v>
      </c>
    </row>
    <row r="155" spans="1:12" x14ac:dyDescent="0.3">
      <c r="A155" t="s">
        <v>718</v>
      </c>
      <c r="B155" t="s">
        <v>719</v>
      </c>
      <c r="C155" t="s">
        <v>720</v>
      </c>
      <c r="D155" t="s">
        <v>721</v>
      </c>
      <c r="E155">
        <v>1995</v>
      </c>
      <c r="F155" t="s">
        <v>722</v>
      </c>
      <c r="G155" t="s">
        <v>166</v>
      </c>
      <c r="H155" t="s">
        <v>38</v>
      </c>
      <c r="I155" t="s">
        <v>66</v>
      </c>
      <c r="K155">
        <v>7</v>
      </c>
      <c r="L155">
        <v>3</v>
      </c>
    </row>
    <row r="156" spans="1:12" x14ac:dyDescent="0.3">
      <c r="A156" t="s">
        <v>723</v>
      </c>
      <c r="B156" t="s">
        <v>724</v>
      </c>
      <c r="C156" t="s">
        <v>725</v>
      </c>
      <c r="D156" t="s">
        <v>726</v>
      </c>
      <c r="E156">
        <v>2016</v>
      </c>
      <c r="F156" t="s">
        <v>727</v>
      </c>
      <c r="H156" t="s">
        <v>38</v>
      </c>
      <c r="I156" t="s">
        <v>39</v>
      </c>
    </row>
    <row r="157" spans="1:12" x14ac:dyDescent="0.3">
      <c r="A157" t="s">
        <v>728</v>
      </c>
      <c r="B157" t="s">
        <v>729</v>
      </c>
      <c r="C157" t="s">
        <v>730</v>
      </c>
      <c r="D157" t="s">
        <v>731</v>
      </c>
      <c r="E157">
        <v>2006</v>
      </c>
      <c r="F157" t="s">
        <v>732</v>
      </c>
      <c r="H157" t="s">
        <v>38</v>
      </c>
      <c r="I157" t="s">
        <v>39</v>
      </c>
    </row>
    <row r="158" spans="1:12" x14ac:dyDescent="0.3">
      <c r="A158" t="s">
        <v>733</v>
      </c>
      <c r="B158" t="s">
        <v>734</v>
      </c>
      <c r="C158" t="s">
        <v>146</v>
      </c>
      <c r="D158" t="s">
        <v>735</v>
      </c>
      <c r="E158">
        <v>1986</v>
      </c>
      <c r="F158" t="s">
        <v>736</v>
      </c>
      <c r="H158" t="s">
        <v>18</v>
      </c>
    </row>
    <row r="159" spans="1:12" x14ac:dyDescent="0.3">
      <c r="A159" t="s">
        <v>737</v>
      </c>
      <c r="B159" t="s">
        <v>738</v>
      </c>
      <c r="C159" t="s">
        <v>739</v>
      </c>
      <c r="D159" t="s">
        <v>740</v>
      </c>
      <c r="E159">
        <v>2007</v>
      </c>
      <c r="F159" t="s">
        <v>741</v>
      </c>
      <c r="H159" t="s">
        <v>18</v>
      </c>
    </row>
    <row r="160" spans="1:12" x14ac:dyDescent="0.3">
      <c r="A160" t="s">
        <v>742</v>
      </c>
      <c r="B160" t="s">
        <v>743</v>
      </c>
      <c r="C160" t="s">
        <v>744</v>
      </c>
      <c r="D160" t="s">
        <v>745</v>
      </c>
      <c r="E160">
        <v>2005</v>
      </c>
      <c r="F160" t="s">
        <v>746</v>
      </c>
      <c r="H160" t="s">
        <v>38</v>
      </c>
      <c r="I160" t="s">
        <v>39</v>
      </c>
    </row>
    <row r="161" spans="1:14" x14ac:dyDescent="0.3">
      <c r="A161" t="s">
        <v>747</v>
      </c>
      <c r="B161" t="s">
        <v>748</v>
      </c>
      <c r="C161" t="s">
        <v>749</v>
      </c>
      <c r="D161" t="s">
        <v>750</v>
      </c>
      <c r="E161">
        <v>2005</v>
      </c>
      <c r="F161" t="s">
        <v>751</v>
      </c>
      <c r="G161" t="s">
        <v>65</v>
      </c>
      <c r="H161" t="s">
        <v>38</v>
      </c>
      <c r="I161" t="s">
        <v>66</v>
      </c>
      <c r="K161">
        <v>2</v>
      </c>
    </row>
    <row r="162" spans="1:14" x14ac:dyDescent="0.3">
      <c r="A162" t="s">
        <v>752</v>
      </c>
      <c r="B162" t="s">
        <v>753</v>
      </c>
      <c r="C162" t="s">
        <v>754</v>
      </c>
      <c r="E162">
        <v>1985</v>
      </c>
      <c r="F162" t="s">
        <v>755</v>
      </c>
      <c r="H162" t="s">
        <v>38</v>
      </c>
      <c r="I162" t="s">
        <v>39</v>
      </c>
    </row>
    <row r="163" spans="1:14" x14ac:dyDescent="0.3">
      <c r="A163" t="s">
        <v>756</v>
      </c>
      <c r="B163" t="s">
        <v>757</v>
      </c>
      <c r="C163" t="s">
        <v>758</v>
      </c>
      <c r="D163" t="s">
        <v>759</v>
      </c>
      <c r="E163">
        <v>2008</v>
      </c>
      <c r="F163" t="s">
        <v>760</v>
      </c>
      <c r="H163" t="s">
        <v>18</v>
      </c>
    </row>
    <row r="164" spans="1:14" x14ac:dyDescent="0.3">
      <c r="A164" t="s">
        <v>761</v>
      </c>
      <c r="B164" t="s">
        <v>762</v>
      </c>
      <c r="C164" t="s">
        <v>84</v>
      </c>
      <c r="D164" t="s">
        <v>763</v>
      </c>
      <c r="E164">
        <v>2005</v>
      </c>
      <c r="F164" t="s">
        <v>764</v>
      </c>
      <c r="H164" t="s">
        <v>38</v>
      </c>
      <c r="I164" t="s">
        <v>39</v>
      </c>
    </row>
    <row r="165" spans="1:14" x14ac:dyDescent="0.3">
      <c r="A165" t="s">
        <v>765</v>
      </c>
      <c r="B165" t="s">
        <v>766</v>
      </c>
      <c r="C165" t="s">
        <v>62</v>
      </c>
      <c r="D165" t="s">
        <v>767</v>
      </c>
      <c r="E165">
        <v>1998</v>
      </c>
      <c r="F165" t="s">
        <v>768</v>
      </c>
      <c r="G165" t="s">
        <v>65</v>
      </c>
      <c r="H165" t="s">
        <v>38</v>
      </c>
      <c r="I165" t="s">
        <v>66</v>
      </c>
      <c r="J165" t="s">
        <v>67</v>
      </c>
    </row>
    <row r="166" spans="1:14" x14ac:dyDescent="0.3">
      <c r="A166" t="s">
        <v>769</v>
      </c>
      <c r="B166" t="s">
        <v>770</v>
      </c>
      <c r="C166" t="s">
        <v>62</v>
      </c>
      <c r="D166" t="s">
        <v>771</v>
      </c>
      <c r="E166">
        <v>1997</v>
      </c>
      <c r="F166" t="s">
        <v>772</v>
      </c>
      <c r="G166" t="s">
        <v>65</v>
      </c>
      <c r="H166" t="s">
        <v>38</v>
      </c>
      <c r="I166" t="s">
        <v>66</v>
      </c>
      <c r="J166" t="s">
        <v>67</v>
      </c>
    </row>
    <row r="167" spans="1:14" x14ac:dyDescent="0.3">
      <c r="A167" t="s">
        <v>773</v>
      </c>
      <c r="B167" t="s">
        <v>774</v>
      </c>
      <c r="C167" t="s">
        <v>775</v>
      </c>
      <c r="D167" t="s">
        <v>776</v>
      </c>
      <c r="E167">
        <v>2011</v>
      </c>
      <c r="F167" t="s">
        <v>777</v>
      </c>
      <c r="H167" t="s">
        <v>18</v>
      </c>
    </row>
    <row r="168" spans="1:14" x14ac:dyDescent="0.3">
      <c r="A168" t="s">
        <v>778</v>
      </c>
      <c r="B168" t="s">
        <v>779</v>
      </c>
      <c r="C168" t="s">
        <v>211</v>
      </c>
      <c r="D168" t="s">
        <v>780</v>
      </c>
      <c r="E168">
        <v>2004</v>
      </c>
      <c r="H168" t="s">
        <v>38</v>
      </c>
      <c r="I168" t="s">
        <v>39</v>
      </c>
    </row>
    <row r="169" spans="1:14" x14ac:dyDescent="0.3">
      <c r="A169" t="s">
        <v>781</v>
      </c>
      <c r="B169" t="s">
        <v>782</v>
      </c>
      <c r="C169" t="s">
        <v>783</v>
      </c>
      <c r="D169" t="s">
        <v>784</v>
      </c>
      <c r="E169">
        <v>1992</v>
      </c>
      <c r="F169" t="s">
        <v>785</v>
      </c>
      <c r="G169" t="s">
        <v>65</v>
      </c>
      <c r="H169" t="s">
        <v>786</v>
      </c>
    </row>
    <row r="170" spans="1:14" x14ac:dyDescent="0.3">
      <c r="A170" t="s">
        <v>787</v>
      </c>
      <c r="B170" t="s">
        <v>788</v>
      </c>
      <c r="C170" t="s">
        <v>789</v>
      </c>
      <c r="D170" t="s">
        <v>790</v>
      </c>
      <c r="E170">
        <v>2010</v>
      </c>
      <c r="F170" t="s">
        <v>791</v>
      </c>
      <c r="H170" t="s">
        <v>18</v>
      </c>
    </row>
    <row r="171" spans="1:14" x14ac:dyDescent="0.3">
      <c r="A171" t="s">
        <v>792</v>
      </c>
      <c r="B171" t="s">
        <v>793</v>
      </c>
      <c r="C171" t="s">
        <v>789</v>
      </c>
      <c r="D171" t="s">
        <v>794</v>
      </c>
      <c r="E171">
        <v>2009</v>
      </c>
      <c r="F171" t="s">
        <v>795</v>
      </c>
      <c r="H171" t="s">
        <v>18</v>
      </c>
    </row>
    <row r="172" spans="1:14" x14ac:dyDescent="0.3">
      <c r="A172" t="s">
        <v>796</v>
      </c>
      <c r="B172" t="s">
        <v>797</v>
      </c>
      <c r="C172" t="s">
        <v>798</v>
      </c>
      <c r="D172" t="s">
        <v>799</v>
      </c>
      <c r="E172">
        <v>2009</v>
      </c>
      <c r="F172" t="s">
        <v>800</v>
      </c>
      <c r="H172" t="s">
        <v>38</v>
      </c>
      <c r="I172" t="s">
        <v>39</v>
      </c>
    </row>
    <row r="173" spans="1:14" x14ac:dyDescent="0.3">
      <c r="A173" t="s">
        <v>801</v>
      </c>
      <c r="B173" t="s">
        <v>802</v>
      </c>
      <c r="C173" t="s">
        <v>803</v>
      </c>
      <c r="D173" t="s">
        <v>804</v>
      </c>
      <c r="E173">
        <v>1992</v>
      </c>
      <c r="F173" t="s">
        <v>805</v>
      </c>
      <c r="G173" t="s">
        <v>586</v>
      </c>
      <c r="H173" t="s">
        <v>38</v>
      </c>
      <c r="I173" t="s">
        <v>66</v>
      </c>
      <c r="N173" t="s">
        <v>65</v>
      </c>
    </row>
    <row r="174" spans="1:14" x14ac:dyDescent="0.3">
      <c r="A174" t="s">
        <v>806</v>
      </c>
      <c r="B174" t="s">
        <v>807</v>
      </c>
      <c r="C174" t="s">
        <v>808</v>
      </c>
      <c r="D174" t="s">
        <v>809</v>
      </c>
      <c r="E174">
        <v>2008</v>
      </c>
      <c r="F174" t="s">
        <v>810</v>
      </c>
      <c r="H174" t="s">
        <v>38</v>
      </c>
      <c r="I174" t="s">
        <v>66</v>
      </c>
      <c r="K174">
        <v>0</v>
      </c>
    </row>
    <row r="175" spans="1:14" x14ac:dyDescent="0.3">
      <c r="A175" t="s">
        <v>811</v>
      </c>
      <c r="B175" t="s">
        <v>812</v>
      </c>
      <c r="C175" t="s">
        <v>813</v>
      </c>
      <c r="D175" t="s">
        <v>814</v>
      </c>
      <c r="E175">
        <v>2011</v>
      </c>
      <c r="F175" t="s">
        <v>815</v>
      </c>
      <c r="H175" t="s">
        <v>18</v>
      </c>
    </row>
    <row r="176" spans="1:14" x14ac:dyDescent="0.3">
      <c r="A176" t="s">
        <v>816</v>
      </c>
      <c r="B176" t="s">
        <v>817</v>
      </c>
      <c r="C176" t="s">
        <v>818</v>
      </c>
      <c r="D176" t="s">
        <v>819</v>
      </c>
      <c r="E176">
        <v>2017</v>
      </c>
      <c r="F176" t="s">
        <v>820</v>
      </c>
      <c r="H176" t="s">
        <v>18</v>
      </c>
    </row>
    <row r="177" spans="1:9" x14ac:dyDescent="0.3">
      <c r="A177" t="s">
        <v>821</v>
      </c>
      <c r="B177" t="s">
        <v>822</v>
      </c>
      <c r="C177" t="s">
        <v>526</v>
      </c>
      <c r="D177" t="s">
        <v>823</v>
      </c>
      <c r="E177">
        <v>1991</v>
      </c>
      <c r="F177" t="s">
        <v>824</v>
      </c>
      <c r="H177" t="s">
        <v>18</v>
      </c>
    </row>
    <row r="178" spans="1:9" x14ac:dyDescent="0.3">
      <c r="A178" t="s">
        <v>825</v>
      </c>
      <c r="B178" t="s">
        <v>826</v>
      </c>
      <c r="C178" t="s">
        <v>827</v>
      </c>
      <c r="D178" t="s">
        <v>828</v>
      </c>
      <c r="E178">
        <v>2017</v>
      </c>
      <c r="F178" t="s">
        <v>829</v>
      </c>
      <c r="H178" t="s">
        <v>38</v>
      </c>
      <c r="I178" t="s">
        <v>39</v>
      </c>
    </row>
    <row r="179" spans="1:9" x14ac:dyDescent="0.3">
      <c r="A179" t="s">
        <v>830</v>
      </c>
      <c r="B179" t="s">
        <v>831</v>
      </c>
      <c r="C179" t="s">
        <v>832</v>
      </c>
      <c r="D179" t="s">
        <v>833</v>
      </c>
      <c r="E179">
        <v>2012</v>
      </c>
      <c r="F179" t="s">
        <v>834</v>
      </c>
      <c r="H179" t="s">
        <v>38</v>
      </c>
      <c r="I179" t="s">
        <v>39</v>
      </c>
    </row>
    <row r="180" spans="1:9" x14ac:dyDescent="0.3">
      <c r="A180" t="s">
        <v>835</v>
      </c>
      <c r="B180" t="s">
        <v>836</v>
      </c>
      <c r="C180" t="s">
        <v>837</v>
      </c>
      <c r="D180" t="s">
        <v>838</v>
      </c>
      <c r="E180">
        <v>2010</v>
      </c>
      <c r="F180" t="s">
        <v>839</v>
      </c>
      <c r="H180" t="s">
        <v>38</v>
      </c>
      <c r="I180" t="s">
        <v>39</v>
      </c>
    </row>
    <row r="181" spans="1:9" x14ac:dyDescent="0.3">
      <c r="A181" t="s">
        <v>840</v>
      </c>
      <c r="B181" t="s">
        <v>841</v>
      </c>
      <c r="C181" t="s">
        <v>159</v>
      </c>
      <c r="D181" t="s">
        <v>842</v>
      </c>
      <c r="E181">
        <v>1993</v>
      </c>
      <c r="F181" t="s">
        <v>843</v>
      </c>
      <c r="H181" t="s">
        <v>18</v>
      </c>
    </row>
    <row r="182" spans="1:9" x14ac:dyDescent="0.3">
      <c r="A182" t="s">
        <v>844</v>
      </c>
      <c r="B182" t="s">
        <v>845</v>
      </c>
      <c r="C182" t="s">
        <v>846</v>
      </c>
      <c r="D182" t="s">
        <v>847</v>
      </c>
      <c r="E182">
        <v>1992</v>
      </c>
      <c r="F182" t="s">
        <v>848</v>
      </c>
      <c r="H182" t="s">
        <v>18</v>
      </c>
    </row>
    <row r="183" spans="1:9" x14ac:dyDescent="0.3">
      <c r="A183" t="s">
        <v>849</v>
      </c>
      <c r="B183" t="s">
        <v>850</v>
      </c>
      <c r="C183" t="s">
        <v>84</v>
      </c>
      <c r="D183" t="s">
        <v>851</v>
      </c>
      <c r="E183">
        <v>2009</v>
      </c>
      <c r="F183" t="s">
        <v>852</v>
      </c>
      <c r="H183" t="s">
        <v>38</v>
      </c>
      <c r="I183" t="s">
        <v>39</v>
      </c>
    </row>
    <row r="184" spans="1:9" x14ac:dyDescent="0.3">
      <c r="A184" t="s">
        <v>853</v>
      </c>
      <c r="B184" t="s">
        <v>854</v>
      </c>
      <c r="C184" t="s">
        <v>855</v>
      </c>
      <c r="D184" t="s">
        <v>856</v>
      </c>
      <c r="E184">
        <v>2007</v>
      </c>
      <c r="F184" t="s">
        <v>857</v>
      </c>
      <c r="H184" t="s">
        <v>38</v>
      </c>
      <c r="I184" t="s">
        <v>39</v>
      </c>
    </row>
    <row r="185" spans="1:9" x14ac:dyDescent="0.3">
      <c r="A185" t="s">
        <v>858</v>
      </c>
      <c r="B185" t="s">
        <v>859</v>
      </c>
      <c r="C185" t="s">
        <v>860</v>
      </c>
      <c r="D185" t="s">
        <v>861</v>
      </c>
      <c r="E185">
        <v>2014</v>
      </c>
      <c r="F185" t="s">
        <v>862</v>
      </c>
      <c r="H185" t="s">
        <v>18</v>
      </c>
    </row>
    <row r="186" spans="1:9" x14ac:dyDescent="0.3">
      <c r="A186" t="s">
        <v>863</v>
      </c>
      <c r="B186" t="s">
        <v>864</v>
      </c>
      <c r="C186" t="s">
        <v>865</v>
      </c>
      <c r="D186" t="s">
        <v>866</v>
      </c>
      <c r="E186">
        <v>2010</v>
      </c>
      <c r="H186" t="s">
        <v>38</v>
      </c>
      <c r="I186" t="s">
        <v>39</v>
      </c>
    </row>
    <row r="187" spans="1:9" x14ac:dyDescent="0.3">
      <c r="A187" t="s">
        <v>867</v>
      </c>
      <c r="B187" t="s">
        <v>868</v>
      </c>
      <c r="C187" t="s">
        <v>869</v>
      </c>
      <c r="D187" t="s">
        <v>870</v>
      </c>
      <c r="E187">
        <v>2010</v>
      </c>
      <c r="H187" t="s">
        <v>38</v>
      </c>
      <c r="I187" t="s">
        <v>39</v>
      </c>
    </row>
    <row r="188" spans="1:9" x14ac:dyDescent="0.3">
      <c r="A188" t="s">
        <v>871</v>
      </c>
      <c r="B188" t="s">
        <v>872</v>
      </c>
      <c r="C188" t="s">
        <v>873</v>
      </c>
      <c r="D188" t="s">
        <v>874</v>
      </c>
      <c r="E188">
        <v>2004</v>
      </c>
      <c r="H188" t="s">
        <v>18</v>
      </c>
    </row>
    <row r="189" spans="1:9" x14ac:dyDescent="0.3">
      <c r="A189" t="s">
        <v>875</v>
      </c>
      <c r="B189" t="s">
        <v>876</v>
      </c>
      <c r="C189" t="s">
        <v>99</v>
      </c>
      <c r="D189" t="s">
        <v>877</v>
      </c>
      <c r="E189">
        <v>2011</v>
      </c>
      <c r="F189" t="s">
        <v>878</v>
      </c>
      <c r="H189" t="s">
        <v>18</v>
      </c>
    </row>
    <row r="190" spans="1:9" x14ac:dyDescent="0.3">
      <c r="A190" t="s">
        <v>879</v>
      </c>
      <c r="B190" t="s">
        <v>880</v>
      </c>
      <c r="C190" t="s">
        <v>47</v>
      </c>
      <c r="D190" t="s">
        <v>881</v>
      </c>
      <c r="E190">
        <v>2005</v>
      </c>
      <c r="F190" t="s">
        <v>882</v>
      </c>
      <c r="H190" t="s">
        <v>18</v>
      </c>
    </row>
    <row r="191" spans="1:9" x14ac:dyDescent="0.3">
      <c r="A191" t="s">
        <v>883</v>
      </c>
      <c r="B191" t="s">
        <v>884</v>
      </c>
      <c r="C191" t="s">
        <v>16</v>
      </c>
      <c r="D191" t="s">
        <v>885</v>
      </c>
      <c r="E191">
        <v>2011</v>
      </c>
      <c r="F191" t="s">
        <v>886</v>
      </c>
      <c r="H191" t="s">
        <v>18</v>
      </c>
    </row>
    <row r="192" spans="1:9" x14ac:dyDescent="0.3">
      <c r="A192" t="s">
        <v>887</v>
      </c>
      <c r="B192" t="s">
        <v>888</v>
      </c>
      <c r="C192" t="s">
        <v>226</v>
      </c>
      <c r="D192" t="s">
        <v>889</v>
      </c>
      <c r="E192">
        <v>2017</v>
      </c>
      <c r="F192" t="s">
        <v>890</v>
      </c>
      <c r="H192" t="s">
        <v>38</v>
      </c>
      <c r="I192" t="s">
        <v>39</v>
      </c>
    </row>
    <row r="193" spans="1:11" x14ac:dyDescent="0.3">
      <c r="A193" t="s">
        <v>891</v>
      </c>
      <c r="B193" t="s">
        <v>892</v>
      </c>
      <c r="C193" t="s">
        <v>893</v>
      </c>
      <c r="D193" t="s">
        <v>894</v>
      </c>
      <c r="E193">
        <v>2015</v>
      </c>
      <c r="F193" t="s">
        <v>895</v>
      </c>
      <c r="H193" t="s">
        <v>38</v>
      </c>
      <c r="I193" t="s">
        <v>39</v>
      </c>
    </row>
    <row r="194" spans="1:11" x14ac:dyDescent="0.3">
      <c r="A194" t="s">
        <v>896</v>
      </c>
      <c r="B194" t="s">
        <v>897</v>
      </c>
      <c r="C194" t="s">
        <v>159</v>
      </c>
      <c r="D194" t="s">
        <v>898</v>
      </c>
      <c r="E194">
        <v>2017</v>
      </c>
      <c r="F194" t="s">
        <v>899</v>
      </c>
      <c r="H194" t="s">
        <v>18</v>
      </c>
    </row>
    <row r="195" spans="1:11" x14ac:dyDescent="0.3">
      <c r="A195" t="s">
        <v>900</v>
      </c>
      <c r="B195" t="s">
        <v>901</v>
      </c>
      <c r="C195" t="s">
        <v>84</v>
      </c>
      <c r="D195" t="s">
        <v>902</v>
      </c>
      <c r="E195">
        <v>2000</v>
      </c>
      <c r="F195" t="s">
        <v>903</v>
      </c>
      <c r="H195" t="s">
        <v>38</v>
      </c>
      <c r="I195" t="s">
        <v>39</v>
      </c>
    </row>
    <row r="196" spans="1:11" x14ac:dyDescent="0.3">
      <c r="A196" t="s">
        <v>904</v>
      </c>
      <c r="B196" t="s">
        <v>905</v>
      </c>
      <c r="C196" t="s">
        <v>16</v>
      </c>
      <c r="D196" t="s">
        <v>906</v>
      </c>
      <c r="E196">
        <v>2010</v>
      </c>
      <c r="F196" t="s">
        <v>907</v>
      </c>
      <c r="H196" t="s">
        <v>18</v>
      </c>
    </row>
    <row r="197" spans="1:11" x14ac:dyDescent="0.3">
      <c r="A197" t="s">
        <v>908</v>
      </c>
      <c r="B197" t="s">
        <v>909</v>
      </c>
      <c r="C197" t="s">
        <v>910</v>
      </c>
      <c r="D197" t="s">
        <v>911</v>
      </c>
      <c r="E197">
        <v>2013</v>
      </c>
      <c r="H197" t="s">
        <v>38</v>
      </c>
      <c r="I197" t="s">
        <v>39</v>
      </c>
    </row>
    <row r="198" spans="1:11" x14ac:dyDescent="0.3">
      <c r="A198" t="s">
        <v>912</v>
      </c>
      <c r="B198" t="s">
        <v>913</v>
      </c>
      <c r="C198" t="s">
        <v>345</v>
      </c>
      <c r="D198" t="s">
        <v>914</v>
      </c>
      <c r="E198">
        <v>2016</v>
      </c>
      <c r="F198" t="s">
        <v>915</v>
      </c>
      <c r="H198" t="s">
        <v>38</v>
      </c>
      <c r="I198" t="s">
        <v>39</v>
      </c>
    </row>
    <row r="199" spans="1:11" x14ac:dyDescent="0.3">
      <c r="A199" t="s">
        <v>916</v>
      </c>
      <c r="B199" t="s">
        <v>917</v>
      </c>
      <c r="C199" t="s">
        <v>84</v>
      </c>
      <c r="D199" t="s">
        <v>918</v>
      </c>
      <c r="E199">
        <v>2016</v>
      </c>
      <c r="F199" t="s">
        <v>919</v>
      </c>
      <c r="H199" t="s">
        <v>38</v>
      </c>
      <c r="I199" t="s">
        <v>39</v>
      </c>
    </row>
    <row r="200" spans="1:11" x14ac:dyDescent="0.3">
      <c r="A200" t="s">
        <v>920</v>
      </c>
      <c r="B200" t="s">
        <v>921</v>
      </c>
      <c r="C200" t="s">
        <v>47</v>
      </c>
      <c r="D200" t="s">
        <v>922</v>
      </c>
      <c r="E200">
        <v>2002</v>
      </c>
      <c r="F200" t="s">
        <v>923</v>
      </c>
      <c r="H200" t="s">
        <v>18</v>
      </c>
    </row>
    <row r="201" spans="1:11" x14ac:dyDescent="0.3">
      <c r="A201" t="s">
        <v>924</v>
      </c>
      <c r="B201" t="s">
        <v>925</v>
      </c>
      <c r="C201" t="s">
        <v>926</v>
      </c>
      <c r="D201" t="s">
        <v>927</v>
      </c>
      <c r="E201">
        <v>2010</v>
      </c>
      <c r="F201" t="s">
        <v>928</v>
      </c>
      <c r="H201" t="s">
        <v>38</v>
      </c>
      <c r="I201" t="s">
        <v>39</v>
      </c>
    </row>
    <row r="202" spans="1:11" x14ac:dyDescent="0.3">
      <c r="A202" t="s">
        <v>929</v>
      </c>
      <c r="B202" t="s">
        <v>930</v>
      </c>
      <c r="C202" t="s">
        <v>931</v>
      </c>
      <c r="D202" t="s">
        <v>932</v>
      </c>
      <c r="E202">
        <v>2009</v>
      </c>
      <c r="H202" t="s">
        <v>38</v>
      </c>
      <c r="I202" t="s">
        <v>39</v>
      </c>
    </row>
    <row r="203" spans="1:11" x14ac:dyDescent="0.3">
      <c r="A203" t="s">
        <v>929</v>
      </c>
      <c r="B203" t="s">
        <v>933</v>
      </c>
      <c r="C203" t="s">
        <v>934</v>
      </c>
      <c r="D203" t="s">
        <v>935</v>
      </c>
      <c r="E203">
        <v>2007</v>
      </c>
      <c r="F203" t="s">
        <v>936</v>
      </c>
      <c r="H203" t="s">
        <v>38</v>
      </c>
      <c r="I203" t="s">
        <v>39</v>
      </c>
    </row>
    <row r="204" spans="1:11" x14ac:dyDescent="0.3">
      <c r="A204" t="s">
        <v>937</v>
      </c>
      <c r="B204" t="s">
        <v>938</v>
      </c>
      <c r="C204" t="s">
        <v>84</v>
      </c>
      <c r="D204" t="s">
        <v>939</v>
      </c>
      <c r="E204">
        <v>1992</v>
      </c>
      <c r="F204" t="s">
        <v>940</v>
      </c>
      <c r="H204" t="s">
        <v>38</v>
      </c>
      <c r="I204" t="s">
        <v>39</v>
      </c>
    </row>
    <row r="205" spans="1:11" x14ac:dyDescent="0.3">
      <c r="A205" t="s">
        <v>941</v>
      </c>
      <c r="B205" t="s">
        <v>942</v>
      </c>
      <c r="C205" t="s">
        <v>943</v>
      </c>
      <c r="D205" t="s">
        <v>944</v>
      </c>
      <c r="E205">
        <v>1992</v>
      </c>
      <c r="F205" t="s">
        <v>945</v>
      </c>
      <c r="H205" t="s">
        <v>38</v>
      </c>
      <c r="I205" t="s">
        <v>39</v>
      </c>
    </row>
    <row r="206" spans="1:11" x14ac:dyDescent="0.3">
      <c r="A206" t="s">
        <v>946</v>
      </c>
      <c r="B206" t="s">
        <v>947</v>
      </c>
      <c r="C206" t="s">
        <v>948</v>
      </c>
      <c r="D206" t="s">
        <v>949</v>
      </c>
      <c r="E206">
        <v>2017</v>
      </c>
      <c r="F206" t="s">
        <v>950</v>
      </c>
      <c r="G206" t="s">
        <v>65</v>
      </c>
      <c r="H206" t="s">
        <v>38</v>
      </c>
      <c r="I206" t="s">
        <v>66</v>
      </c>
    </row>
    <row r="207" spans="1:11" x14ac:dyDescent="0.3">
      <c r="A207" t="s">
        <v>951</v>
      </c>
      <c r="B207" t="s">
        <v>952</v>
      </c>
      <c r="C207" t="s">
        <v>832</v>
      </c>
      <c r="D207" t="s">
        <v>953</v>
      </c>
      <c r="E207">
        <v>2014</v>
      </c>
      <c r="F207" t="s">
        <v>954</v>
      </c>
      <c r="H207" t="s">
        <v>18</v>
      </c>
    </row>
    <row r="208" spans="1:11" x14ac:dyDescent="0.3">
      <c r="A208" t="s">
        <v>955</v>
      </c>
      <c r="B208" t="s">
        <v>956</v>
      </c>
      <c r="C208" t="s">
        <v>164</v>
      </c>
      <c r="D208" t="s">
        <v>957</v>
      </c>
      <c r="E208">
        <v>2012</v>
      </c>
      <c r="F208" t="s">
        <v>958</v>
      </c>
      <c r="H208" t="s">
        <v>38</v>
      </c>
      <c r="I208" t="s">
        <v>66</v>
      </c>
      <c r="K208">
        <v>2</v>
      </c>
    </row>
    <row r="209" spans="1:12" x14ac:dyDescent="0.3">
      <c r="A209" t="s">
        <v>959</v>
      </c>
      <c r="B209" t="s">
        <v>960</v>
      </c>
      <c r="C209" t="s">
        <v>961</v>
      </c>
      <c r="D209" t="s">
        <v>962</v>
      </c>
      <c r="E209">
        <v>2014</v>
      </c>
      <c r="F209" t="s">
        <v>963</v>
      </c>
      <c r="H209" t="s">
        <v>38</v>
      </c>
      <c r="I209" t="s">
        <v>66</v>
      </c>
      <c r="K209">
        <v>2</v>
      </c>
    </row>
    <row r="210" spans="1:12" x14ac:dyDescent="0.3">
      <c r="A210" t="s">
        <v>964</v>
      </c>
      <c r="B210" t="s">
        <v>965</v>
      </c>
      <c r="C210" t="s">
        <v>966</v>
      </c>
      <c r="D210" t="s">
        <v>967</v>
      </c>
      <c r="E210">
        <v>2014</v>
      </c>
      <c r="F210" t="s">
        <v>968</v>
      </c>
      <c r="H210" t="s">
        <v>18</v>
      </c>
    </row>
    <row r="211" spans="1:12" x14ac:dyDescent="0.3">
      <c r="A211" t="s">
        <v>969</v>
      </c>
      <c r="B211" t="s">
        <v>970</v>
      </c>
      <c r="C211" t="s">
        <v>99</v>
      </c>
      <c r="D211" t="s">
        <v>971</v>
      </c>
      <c r="E211">
        <v>2014</v>
      </c>
      <c r="F211" t="s">
        <v>972</v>
      </c>
      <c r="H211" t="s">
        <v>18</v>
      </c>
    </row>
    <row r="212" spans="1:12" x14ac:dyDescent="0.3">
      <c r="A212" t="s">
        <v>973</v>
      </c>
      <c r="B212" t="s">
        <v>974</v>
      </c>
      <c r="C212" t="s">
        <v>758</v>
      </c>
      <c r="D212" t="s">
        <v>975</v>
      </c>
      <c r="E212">
        <v>2006</v>
      </c>
      <c r="F212" t="s">
        <v>976</v>
      </c>
      <c r="H212" t="s">
        <v>18</v>
      </c>
    </row>
    <row r="213" spans="1:12" x14ac:dyDescent="0.3">
      <c r="A213" t="s">
        <v>977</v>
      </c>
      <c r="B213" t="s">
        <v>978</v>
      </c>
      <c r="C213" t="s">
        <v>979</v>
      </c>
      <c r="D213" t="s">
        <v>980</v>
      </c>
      <c r="E213">
        <v>2016</v>
      </c>
      <c r="F213" t="s">
        <v>981</v>
      </c>
      <c r="H213" t="s">
        <v>38</v>
      </c>
      <c r="I213" t="s">
        <v>39</v>
      </c>
    </row>
    <row r="214" spans="1:12" x14ac:dyDescent="0.3">
      <c r="A214" t="s">
        <v>982</v>
      </c>
      <c r="B214" t="s">
        <v>983</v>
      </c>
      <c r="C214" t="s">
        <v>164</v>
      </c>
      <c r="D214" t="s">
        <v>984</v>
      </c>
      <c r="E214">
        <v>2013</v>
      </c>
      <c r="F214" t="s">
        <v>985</v>
      </c>
      <c r="G214" t="s">
        <v>166</v>
      </c>
      <c r="H214" t="s">
        <v>38</v>
      </c>
      <c r="I214" t="s">
        <v>66</v>
      </c>
      <c r="K214">
        <v>5</v>
      </c>
      <c r="L214">
        <v>6</v>
      </c>
    </row>
    <row r="215" spans="1:12" x14ac:dyDescent="0.3">
      <c r="A215" t="s">
        <v>986</v>
      </c>
      <c r="B215" t="s">
        <v>987</v>
      </c>
      <c r="C215" t="s">
        <v>226</v>
      </c>
      <c r="D215" t="s">
        <v>988</v>
      </c>
      <c r="E215">
        <v>2011</v>
      </c>
      <c r="F215" t="s">
        <v>989</v>
      </c>
      <c r="H215" t="s">
        <v>38</v>
      </c>
      <c r="I215" t="s">
        <v>39</v>
      </c>
    </row>
    <row r="216" spans="1:12" x14ac:dyDescent="0.3">
      <c r="A216" t="s">
        <v>990</v>
      </c>
      <c r="B216" t="s">
        <v>991</v>
      </c>
      <c r="C216" t="s">
        <v>934</v>
      </c>
      <c r="D216" t="s">
        <v>992</v>
      </c>
      <c r="E216">
        <v>2017</v>
      </c>
      <c r="F216" t="s">
        <v>993</v>
      </c>
      <c r="H216" t="s">
        <v>38</v>
      </c>
      <c r="I216" t="s">
        <v>39</v>
      </c>
    </row>
    <row r="217" spans="1:12" x14ac:dyDescent="0.3">
      <c r="A217" t="s">
        <v>994</v>
      </c>
      <c r="B217" t="s">
        <v>995</v>
      </c>
      <c r="C217" t="s">
        <v>996</v>
      </c>
      <c r="D217" t="s">
        <v>997</v>
      </c>
      <c r="E217">
        <v>2014</v>
      </c>
      <c r="F217" t="s">
        <v>998</v>
      </c>
      <c r="H217" t="s">
        <v>18</v>
      </c>
    </row>
    <row r="218" spans="1:12" x14ac:dyDescent="0.3">
      <c r="A218" t="s">
        <v>999</v>
      </c>
      <c r="B218" t="s">
        <v>1000</v>
      </c>
      <c r="C218" t="s">
        <v>1001</v>
      </c>
      <c r="D218" t="s">
        <v>1002</v>
      </c>
      <c r="E218">
        <v>2009</v>
      </c>
      <c r="F218" t="s">
        <v>1003</v>
      </c>
      <c r="H218" t="s">
        <v>38</v>
      </c>
      <c r="I218" t="s">
        <v>39</v>
      </c>
    </row>
    <row r="219" spans="1:12" x14ac:dyDescent="0.3">
      <c r="A219" t="s">
        <v>1004</v>
      </c>
      <c r="B219" t="s">
        <v>1005</v>
      </c>
      <c r="C219" t="s">
        <v>1006</v>
      </c>
      <c r="D219" t="s">
        <v>1007</v>
      </c>
      <c r="E219">
        <v>2017</v>
      </c>
      <c r="F219" t="s">
        <v>1008</v>
      </c>
      <c r="H219" t="s">
        <v>38</v>
      </c>
      <c r="I219" t="s">
        <v>39</v>
      </c>
    </row>
    <row r="220" spans="1:12" x14ac:dyDescent="0.3">
      <c r="A220" t="s">
        <v>1009</v>
      </c>
      <c r="B220" t="s">
        <v>1010</v>
      </c>
      <c r="C220" t="s">
        <v>1011</v>
      </c>
      <c r="D220" t="s">
        <v>1012</v>
      </c>
      <c r="E220">
        <v>2008</v>
      </c>
      <c r="F220" t="s">
        <v>1013</v>
      </c>
      <c r="G220" t="s">
        <v>65</v>
      </c>
      <c r="H220" t="s">
        <v>38</v>
      </c>
      <c r="I220" t="s">
        <v>66</v>
      </c>
      <c r="J220" t="s">
        <v>67</v>
      </c>
    </row>
    <row r="221" spans="1:12" x14ac:dyDescent="0.3">
      <c r="A221" t="s">
        <v>1014</v>
      </c>
      <c r="B221" t="s">
        <v>1015</v>
      </c>
      <c r="C221" t="s">
        <v>493</v>
      </c>
      <c r="D221" t="s">
        <v>1016</v>
      </c>
      <c r="E221">
        <v>2017</v>
      </c>
      <c r="F221" t="s">
        <v>1017</v>
      </c>
      <c r="H221" t="s">
        <v>38</v>
      </c>
      <c r="I221" t="s">
        <v>39</v>
      </c>
    </row>
    <row r="222" spans="1:12" x14ac:dyDescent="0.3">
      <c r="A222" t="s">
        <v>1018</v>
      </c>
      <c r="B222" t="s">
        <v>1019</v>
      </c>
      <c r="C222" t="s">
        <v>1020</v>
      </c>
      <c r="D222" t="s">
        <v>1021</v>
      </c>
      <c r="E222">
        <v>1995</v>
      </c>
      <c r="F222" t="s">
        <v>1022</v>
      </c>
      <c r="H222" t="s">
        <v>38</v>
      </c>
      <c r="I222" t="s">
        <v>66</v>
      </c>
      <c r="K222">
        <v>1</v>
      </c>
    </row>
    <row r="223" spans="1:12" x14ac:dyDescent="0.3">
      <c r="A223" t="s">
        <v>1023</v>
      </c>
      <c r="B223" t="s">
        <v>1024</v>
      </c>
      <c r="C223" t="s">
        <v>561</v>
      </c>
      <c r="D223" t="s">
        <v>1025</v>
      </c>
      <c r="E223">
        <v>2008</v>
      </c>
      <c r="F223" t="s">
        <v>1026</v>
      </c>
      <c r="H223" t="s">
        <v>38</v>
      </c>
      <c r="I223" t="s">
        <v>39</v>
      </c>
    </row>
    <row r="224" spans="1:12" x14ac:dyDescent="0.3">
      <c r="A224" t="s">
        <v>1027</v>
      </c>
      <c r="B224" t="s">
        <v>1028</v>
      </c>
      <c r="C224" t="s">
        <v>84</v>
      </c>
      <c r="D224" t="s">
        <v>1029</v>
      </c>
      <c r="E224">
        <v>2000</v>
      </c>
      <c r="F224" t="s">
        <v>1030</v>
      </c>
      <c r="H224" t="s">
        <v>38</v>
      </c>
      <c r="I224" t="s">
        <v>39</v>
      </c>
    </row>
    <row r="225" spans="1:11" x14ac:dyDescent="0.3">
      <c r="A225" t="s">
        <v>1031</v>
      </c>
      <c r="B225" t="s">
        <v>1032</v>
      </c>
      <c r="C225" t="s">
        <v>1033</v>
      </c>
      <c r="D225" t="s">
        <v>1034</v>
      </c>
      <c r="E225">
        <v>1998</v>
      </c>
      <c r="F225" t="s">
        <v>1035</v>
      </c>
      <c r="H225" t="s">
        <v>18</v>
      </c>
    </row>
    <row r="226" spans="1:11" x14ac:dyDescent="0.3">
      <c r="A226" t="s">
        <v>1036</v>
      </c>
      <c r="B226" t="s">
        <v>1037</v>
      </c>
      <c r="C226" t="s">
        <v>1033</v>
      </c>
      <c r="D226" t="s">
        <v>1038</v>
      </c>
      <c r="E226">
        <v>2002</v>
      </c>
      <c r="F226" t="s">
        <v>1039</v>
      </c>
      <c r="H226" t="s">
        <v>18</v>
      </c>
    </row>
    <row r="227" spans="1:11" x14ac:dyDescent="0.3">
      <c r="A227" t="s">
        <v>1040</v>
      </c>
      <c r="B227" t="s">
        <v>1041</v>
      </c>
      <c r="C227" t="s">
        <v>35</v>
      </c>
      <c r="D227" t="s">
        <v>1042</v>
      </c>
      <c r="E227">
        <v>2005</v>
      </c>
      <c r="F227" t="s">
        <v>1043</v>
      </c>
      <c r="H227" t="s">
        <v>38</v>
      </c>
      <c r="I227" t="s">
        <v>39</v>
      </c>
    </row>
    <row r="228" spans="1:11" x14ac:dyDescent="0.3">
      <c r="A228" t="s">
        <v>1044</v>
      </c>
      <c r="B228" t="s">
        <v>1045</v>
      </c>
      <c r="C228" t="s">
        <v>1046</v>
      </c>
      <c r="D228" t="s">
        <v>1047</v>
      </c>
      <c r="E228">
        <v>1993</v>
      </c>
      <c r="F228" t="s">
        <v>1048</v>
      </c>
      <c r="H228" t="s">
        <v>38</v>
      </c>
      <c r="I228" t="s">
        <v>39</v>
      </c>
    </row>
    <row r="229" spans="1:11" x14ac:dyDescent="0.3">
      <c r="A229" t="s">
        <v>1049</v>
      </c>
      <c r="B229" t="s">
        <v>1050</v>
      </c>
      <c r="C229" t="s">
        <v>99</v>
      </c>
      <c r="D229" t="s">
        <v>1051</v>
      </c>
      <c r="E229">
        <v>2010</v>
      </c>
      <c r="F229" t="s">
        <v>1052</v>
      </c>
      <c r="H229" t="s">
        <v>18</v>
      </c>
    </row>
    <row r="230" spans="1:11" x14ac:dyDescent="0.3">
      <c r="A230" t="s">
        <v>1053</v>
      </c>
      <c r="B230" t="s">
        <v>1054</v>
      </c>
      <c r="C230" t="s">
        <v>1055</v>
      </c>
      <c r="D230" t="s">
        <v>1056</v>
      </c>
      <c r="E230">
        <v>2002</v>
      </c>
      <c r="F230" t="s">
        <v>1057</v>
      </c>
      <c r="H230" t="s">
        <v>38</v>
      </c>
      <c r="I230" t="s">
        <v>39</v>
      </c>
    </row>
    <row r="231" spans="1:11" x14ac:dyDescent="0.3">
      <c r="A231" t="s">
        <v>1058</v>
      </c>
      <c r="B231" t="s">
        <v>1059</v>
      </c>
      <c r="C231" t="s">
        <v>1060</v>
      </c>
      <c r="D231" t="s">
        <v>1061</v>
      </c>
      <c r="E231">
        <v>2001</v>
      </c>
      <c r="F231" t="s">
        <v>1062</v>
      </c>
      <c r="H231" t="s">
        <v>18</v>
      </c>
    </row>
    <row r="232" spans="1:11" x14ac:dyDescent="0.3">
      <c r="A232" t="s">
        <v>1063</v>
      </c>
      <c r="B232" t="s">
        <v>1064</v>
      </c>
      <c r="C232" t="s">
        <v>1065</v>
      </c>
      <c r="D232" t="s">
        <v>1066</v>
      </c>
      <c r="E232">
        <v>1993</v>
      </c>
      <c r="F232" t="s">
        <v>1067</v>
      </c>
      <c r="H232" t="s">
        <v>38</v>
      </c>
      <c r="I232" t="s">
        <v>66</v>
      </c>
      <c r="K232">
        <v>0</v>
      </c>
    </row>
    <row r="233" spans="1:11" x14ac:dyDescent="0.3">
      <c r="A233" t="s">
        <v>1068</v>
      </c>
      <c r="B233" t="s">
        <v>1069</v>
      </c>
      <c r="C233" t="s">
        <v>235</v>
      </c>
      <c r="D233" t="s">
        <v>1070</v>
      </c>
      <c r="E233">
        <v>1995</v>
      </c>
      <c r="F233" t="s">
        <v>1071</v>
      </c>
      <c r="H233" t="s">
        <v>38</v>
      </c>
      <c r="I233" t="s">
        <v>39</v>
      </c>
    </row>
    <row r="234" spans="1:11" x14ac:dyDescent="0.3">
      <c r="A234" t="s">
        <v>1072</v>
      </c>
      <c r="B234" t="s">
        <v>1073</v>
      </c>
      <c r="C234" t="s">
        <v>1074</v>
      </c>
      <c r="D234" t="s">
        <v>1075</v>
      </c>
      <c r="E234">
        <v>2006</v>
      </c>
      <c r="F234" t="s">
        <v>1076</v>
      </c>
      <c r="H234" t="s">
        <v>38</v>
      </c>
      <c r="I234" t="s">
        <v>39</v>
      </c>
    </row>
    <row r="235" spans="1:11" x14ac:dyDescent="0.3">
      <c r="A235" t="s">
        <v>1077</v>
      </c>
      <c r="B235" t="s">
        <v>1078</v>
      </c>
      <c r="C235" t="s">
        <v>1079</v>
      </c>
      <c r="D235" t="s">
        <v>1080</v>
      </c>
      <c r="E235">
        <v>1997</v>
      </c>
      <c r="F235" t="s">
        <v>1081</v>
      </c>
      <c r="H235" t="s">
        <v>18</v>
      </c>
    </row>
    <row r="236" spans="1:11" x14ac:dyDescent="0.3">
      <c r="A236" t="s">
        <v>1082</v>
      </c>
      <c r="B236" t="s">
        <v>1083</v>
      </c>
      <c r="C236" t="s">
        <v>164</v>
      </c>
      <c r="D236" t="s">
        <v>1084</v>
      </c>
      <c r="E236">
        <v>2018</v>
      </c>
      <c r="F236" t="s">
        <v>1085</v>
      </c>
      <c r="G236" t="s">
        <v>65</v>
      </c>
      <c r="H236" t="s">
        <v>38</v>
      </c>
      <c r="I236" t="s">
        <v>66</v>
      </c>
    </row>
    <row r="237" spans="1:11" x14ac:dyDescent="0.3">
      <c r="A237" t="s">
        <v>1086</v>
      </c>
      <c r="B237" t="s">
        <v>1087</v>
      </c>
      <c r="C237" t="s">
        <v>1088</v>
      </c>
      <c r="D237" t="s">
        <v>1089</v>
      </c>
      <c r="E237">
        <v>2017</v>
      </c>
      <c r="F237" t="s">
        <v>1090</v>
      </c>
      <c r="H237" t="s">
        <v>38</v>
      </c>
      <c r="I237" t="s">
        <v>66</v>
      </c>
      <c r="K237">
        <v>1</v>
      </c>
    </row>
    <row r="238" spans="1:11" x14ac:dyDescent="0.3">
      <c r="A238" t="s">
        <v>1091</v>
      </c>
      <c r="B238" t="s">
        <v>1092</v>
      </c>
      <c r="C238" t="s">
        <v>561</v>
      </c>
      <c r="D238" t="s">
        <v>1093</v>
      </c>
      <c r="E238">
        <v>2009</v>
      </c>
      <c r="F238" t="s">
        <v>1094</v>
      </c>
      <c r="H238" t="s">
        <v>38</v>
      </c>
      <c r="I238" t="s">
        <v>39</v>
      </c>
    </row>
    <row r="239" spans="1:11" x14ac:dyDescent="0.3">
      <c r="A239" t="s">
        <v>1095</v>
      </c>
      <c r="B239" t="s">
        <v>1096</v>
      </c>
      <c r="C239" t="s">
        <v>62</v>
      </c>
      <c r="D239" t="s">
        <v>1097</v>
      </c>
      <c r="E239">
        <v>2012</v>
      </c>
      <c r="F239" t="s">
        <v>1098</v>
      </c>
      <c r="G239" t="s">
        <v>65</v>
      </c>
      <c r="H239" t="s">
        <v>38</v>
      </c>
      <c r="I239" t="s">
        <v>66</v>
      </c>
      <c r="J239" t="s">
        <v>67</v>
      </c>
    </row>
    <row r="240" spans="1:11" x14ac:dyDescent="0.3">
      <c r="A240" t="s">
        <v>1099</v>
      </c>
      <c r="B240" t="s">
        <v>1100</v>
      </c>
      <c r="C240" t="s">
        <v>380</v>
      </c>
      <c r="D240" t="s">
        <v>1101</v>
      </c>
      <c r="E240">
        <v>1997</v>
      </c>
      <c r="F240" t="s">
        <v>1102</v>
      </c>
      <c r="H240" t="s">
        <v>38</v>
      </c>
      <c r="I240" t="s">
        <v>39</v>
      </c>
    </row>
    <row r="241" spans="1:14" x14ac:dyDescent="0.3">
      <c r="A241" t="s">
        <v>1103</v>
      </c>
      <c r="B241" t="s">
        <v>1104</v>
      </c>
      <c r="C241" t="s">
        <v>493</v>
      </c>
      <c r="D241" t="s">
        <v>1105</v>
      </c>
      <c r="E241">
        <v>2010</v>
      </c>
      <c r="F241" t="s">
        <v>1106</v>
      </c>
      <c r="H241" t="s">
        <v>38</v>
      </c>
      <c r="I241" t="s">
        <v>39</v>
      </c>
    </row>
    <row r="242" spans="1:14" x14ac:dyDescent="0.3">
      <c r="A242" t="s">
        <v>1107</v>
      </c>
      <c r="B242" t="s">
        <v>1108</v>
      </c>
      <c r="C242" t="s">
        <v>1109</v>
      </c>
      <c r="D242" t="s">
        <v>1110</v>
      </c>
      <c r="E242">
        <v>1991</v>
      </c>
      <c r="F242" t="s">
        <v>1111</v>
      </c>
      <c r="H242" t="s">
        <v>38</v>
      </c>
      <c r="I242" t="s">
        <v>39</v>
      </c>
    </row>
    <row r="243" spans="1:14" x14ac:dyDescent="0.3">
      <c r="A243" t="s">
        <v>1112</v>
      </c>
      <c r="B243" t="s">
        <v>1113</v>
      </c>
      <c r="C243" t="s">
        <v>245</v>
      </c>
      <c r="D243" t="s">
        <v>1114</v>
      </c>
      <c r="E243">
        <v>2005</v>
      </c>
      <c r="F243" t="s">
        <v>1115</v>
      </c>
      <c r="H243" t="s">
        <v>38</v>
      </c>
      <c r="I243" t="s">
        <v>39</v>
      </c>
    </row>
    <row r="244" spans="1:14" x14ac:dyDescent="0.3">
      <c r="A244" t="s">
        <v>1116</v>
      </c>
      <c r="B244" t="s">
        <v>1117</v>
      </c>
      <c r="C244" t="s">
        <v>1118</v>
      </c>
      <c r="D244" t="s">
        <v>1119</v>
      </c>
      <c r="E244">
        <v>2011</v>
      </c>
      <c r="F244" t="s">
        <v>1120</v>
      </c>
      <c r="H244" t="s">
        <v>38</v>
      </c>
      <c r="I244" t="s">
        <v>39</v>
      </c>
    </row>
    <row r="245" spans="1:14" x14ac:dyDescent="0.3">
      <c r="A245" t="s">
        <v>1121</v>
      </c>
      <c r="B245" t="s">
        <v>1122</v>
      </c>
      <c r="C245" t="s">
        <v>159</v>
      </c>
      <c r="D245" t="s">
        <v>1123</v>
      </c>
      <c r="E245">
        <v>2003</v>
      </c>
      <c r="F245" t="s">
        <v>1124</v>
      </c>
      <c r="H245" t="s">
        <v>18</v>
      </c>
    </row>
    <row r="246" spans="1:14" x14ac:dyDescent="0.3">
      <c r="A246" t="s">
        <v>1125</v>
      </c>
      <c r="B246" t="s">
        <v>1126</v>
      </c>
      <c r="C246" t="s">
        <v>1127</v>
      </c>
      <c r="D246" t="s">
        <v>1128</v>
      </c>
      <c r="E246">
        <v>2007</v>
      </c>
      <c r="F246" t="s">
        <v>1129</v>
      </c>
      <c r="H246" t="s">
        <v>38</v>
      </c>
      <c r="I246" t="s">
        <v>39</v>
      </c>
    </row>
    <row r="247" spans="1:14" x14ac:dyDescent="0.3">
      <c r="A247" t="s">
        <v>1130</v>
      </c>
      <c r="B247" t="s">
        <v>1131</v>
      </c>
      <c r="C247" t="s">
        <v>1132</v>
      </c>
      <c r="D247" t="s">
        <v>1133</v>
      </c>
      <c r="E247">
        <v>2009</v>
      </c>
      <c r="F247" t="s">
        <v>1134</v>
      </c>
      <c r="H247" t="s">
        <v>38</v>
      </c>
      <c r="I247" t="s">
        <v>39</v>
      </c>
    </row>
    <row r="248" spans="1:14" x14ac:dyDescent="0.3">
      <c r="A248" t="s">
        <v>1130</v>
      </c>
      <c r="B248" t="s">
        <v>1135</v>
      </c>
      <c r="C248" t="s">
        <v>1136</v>
      </c>
      <c r="D248" t="s">
        <v>1137</v>
      </c>
      <c r="E248">
        <v>2004</v>
      </c>
      <c r="F248" t="s">
        <v>1138</v>
      </c>
      <c r="H248" t="s">
        <v>38</v>
      </c>
      <c r="I248" t="s">
        <v>39</v>
      </c>
    </row>
    <row r="249" spans="1:14" x14ac:dyDescent="0.3">
      <c r="A249" t="s">
        <v>1139</v>
      </c>
      <c r="B249" t="s">
        <v>1140</v>
      </c>
      <c r="C249" t="s">
        <v>1011</v>
      </c>
      <c r="D249" t="s">
        <v>1141</v>
      </c>
      <c r="E249">
        <v>2003</v>
      </c>
      <c r="F249" t="s">
        <v>1142</v>
      </c>
      <c r="H249" t="s">
        <v>38</v>
      </c>
      <c r="I249" t="s">
        <v>39</v>
      </c>
    </row>
    <row r="250" spans="1:14" x14ac:dyDescent="0.3">
      <c r="A250" t="s">
        <v>1143</v>
      </c>
      <c r="B250" t="s">
        <v>1144</v>
      </c>
      <c r="C250" t="s">
        <v>291</v>
      </c>
      <c r="D250" t="s">
        <v>1145</v>
      </c>
      <c r="E250">
        <v>2008</v>
      </c>
      <c r="F250" t="s">
        <v>1146</v>
      </c>
      <c r="H250" t="s">
        <v>38</v>
      </c>
      <c r="I250" t="s">
        <v>39</v>
      </c>
    </row>
    <row r="251" spans="1:14" x14ac:dyDescent="0.3">
      <c r="A251" t="s">
        <v>1147</v>
      </c>
      <c r="B251" t="s">
        <v>1148</v>
      </c>
      <c r="C251" t="s">
        <v>1149</v>
      </c>
      <c r="D251" t="s">
        <v>1150</v>
      </c>
      <c r="E251">
        <v>2005</v>
      </c>
      <c r="F251" t="s">
        <v>1151</v>
      </c>
      <c r="H251" t="s">
        <v>18</v>
      </c>
    </row>
    <row r="252" spans="1:14" x14ac:dyDescent="0.3">
      <c r="A252" t="s">
        <v>1152</v>
      </c>
      <c r="B252" t="s">
        <v>1153</v>
      </c>
      <c r="C252" t="s">
        <v>1055</v>
      </c>
      <c r="D252" t="s">
        <v>1154</v>
      </c>
      <c r="E252">
        <v>2015</v>
      </c>
      <c r="F252" t="s">
        <v>1155</v>
      </c>
      <c r="G252" t="s">
        <v>65</v>
      </c>
      <c r="H252" t="s">
        <v>38</v>
      </c>
      <c r="I252" t="s">
        <v>66</v>
      </c>
      <c r="J252" t="s">
        <v>67</v>
      </c>
    </row>
    <row r="253" spans="1:14" x14ac:dyDescent="0.3">
      <c r="A253" t="s">
        <v>1156</v>
      </c>
      <c r="B253" t="s">
        <v>1157</v>
      </c>
      <c r="C253" t="s">
        <v>1158</v>
      </c>
      <c r="D253" t="s">
        <v>1159</v>
      </c>
      <c r="E253">
        <v>2016</v>
      </c>
      <c r="F253" t="s">
        <v>1160</v>
      </c>
      <c r="H253" t="s">
        <v>38</v>
      </c>
      <c r="I253" t="s">
        <v>66</v>
      </c>
      <c r="K253">
        <v>1</v>
      </c>
      <c r="N253" t="s">
        <v>65</v>
      </c>
    </row>
    <row r="254" spans="1:14" x14ac:dyDescent="0.3">
      <c r="A254" t="s">
        <v>1161</v>
      </c>
      <c r="B254" t="s">
        <v>1162</v>
      </c>
      <c r="C254" t="s">
        <v>1163</v>
      </c>
      <c r="D254" t="s">
        <v>1164</v>
      </c>
      <c r="E254">
        <v>2016</v>
      </c>
      <c r="H254" t="s">
        <v>18</v>
      </c>
    </row>
    <row r="255" spans="1:14" x14ac:dyDescent="0.3">
      <c r="A255" t="s">
        <v>1165</v>
      </c>
      <c r="B255" t="s">
        <v>1166</v>
      </c>
      <c r="C255" t="s">
        <v>1167</v>
      </c>
      <c r="D255" t="s">
        <v>1168</v>
      </c>
      <c r="E255">
        <v>1998</v>
      </c>
      <c r="F255" t="s">
        <v>1169</v>
      </c>
      <c r="H255" t="s">
        <v>18</v>
      </c>
    </row>
    <row r="256" spans="1:14" x14ac:dyDescent="0.3">
      <c r="A256" t="s">
        <v>1170</v>
      </c>
      <c r="B256" t="s">
        <v>1171</v>
      </c>
      <c r="C256" t="s">
        <v>1172</v>
      </c>
      <c r="D256" t="s">
        <v>1173</v>
      </c>
      <c r="E256">
        <v>1998</v>
      </c>
      <c r="F256" t="s">
        <v>1174</v>
      </c>
      <c r="H256" t="s">
        <v>18</v>
      </c>
    </row>
    <row r="257" spans="1:9" x14ac:dyDescent="0.3">
      <c r="A257" t="s">
        <v>1170</v>
      </c>
      <c r="B257" t="s">
        <v>1175</v>
      </c>
      <c r="C257" t="s">
        <v>1176</v>
      </c>
      <c r="D257" t="s">
        <v>1177</v>
      </c>
      <c r="E257">
        <v>1997</v>
      </c>
      <c r="F257" t="s">
        <v>1178</v>
      </c>
      <c r="H257" t="s">
        <v>18</v>
      </c>
    </row>
    <row r="258" spans="1:9" x14ac:dyDescent="0.3">
      <c r="A258" t="s">
        <v>1179</v>
      </c>
      <c r="B258" t="s">
        <v>1180</v>
      </c>
      <c r="C258" t="s">
        <v>1181</v>
      </c>
      <c r="D258" t="s">
        <v>1182</v>
      </c>
      <c r="E258">
        <v>1992</v>
      </c>
      <c r="F258" t="s">
        <v>1183</v>
      </c>
      <c r="H258" t="s">
        <v>18</v>
      </c>
    </row>
    <row r="259" spans="1:9" x14ac:dyDescent="0.3">
      <c r="A259" t="s">
        <v>1184</v>
      </c>
      <c r="B259" t="s">
        <v>1185</v>
      </c>
      <c r="C259" t="s">
        <v>1186</v>
      </c>
      <c r="D259" t="s">
        <v>1187</v>
      </c>
      <c r="E259">
        <v>2017</v>
      </c>
      <c r="F259" t="s">
        <v>1188</v>
      </c>
      <c r="H259" t="s">
        <v>18</v>
      </c>
    </row>
    <row r="260" spans="1:9" x14ac:dyDescent="0.3">
      <c r="A260" t="s">
        <v>1189</v>
      </c>
      <c r="B260" t="s">
        <v>1190</v>
      </c>
      <c r="C260" t="s">
        <v>575</v>
      </c>
      <c r="D260" t="s">
        <v>1191</v>
      </c>
      <c r="E260">
        <v>2013</v>
      </c>
      <c r="H260" t="s">
        <v>18</v>
      </c>
    </row>
    <row r="261" spans="1:9" x14ac:dyDescent="0.3">
      <c r="A261" t="s">
        <v>1189</v>
      </c>
      <c r="B261" t="s">
        <v>1192</v>
      </c>
      <c r="C261" t="s">
        <v>1193</v>
      </c>
      <c r="D261" t="s">
        <v>1194</v>
      </c>
      <c r="E261">
        <v>2012</v>
      </c>
      <c r="H261" t="s">
        <v>18</v>
      </c>
    </row>
    <row r="262" spans="1:9" x14ac:dyDescent="0.3">
      <c r="A262" t="s">
        <v>1195</v>
      </c>
      <c r="B262" t="s">
        <v>1196</v>
      </c>
      <c r="C262" t="s">
        <v>99</v>
      </c>
      <c r="D262" t="s">
        <v>1197</v>
      </c>
      <c r="E262">
        <v>1999</v>
      </c>
      <c r="F262" t="s">
        <v>1198</v>
      </c>
      <c r="H262" t="s">
        <v>18</v>
      </c>
    </row>
    <row r="263" spans="1:9" x14ac:dyDescent="0.3">
      <c r="A263" t="s">
        <v>1199</v>
      </c>
      <c r="B263" t="s">
        <v>1200</v>
      </c>
      <c r="C263" t="s">
        <v>1201</v>
      </c>
      <c r="D263" t="s">
        <v>1202</v>
      </c>
      <c r="E263">
        <v>1996</v>
      </c>
      <c r="F263" t="s">
        <v>1203</v>
      </c>
      <c r="H263" t="s">
        <v>18</v>
      </c>
    </row>
    <row r="264" spans="1:9" x14ac:dyDescent="0.3">
      <c r="A264" t="s">
        <v>1204</v>
      </c>
      <c r="B264" t="s">
        <v>1205</v>
      </c>
      <c r="C264" t="s">
        <v>498</v>
      </c>
      <c r="D264" t="s">
        <v>1206</v>
      </c>
      <c r="E264">
        <v>2001</v>
      </c>
      <c r="F264" t="s">
        <v>1207</v>
      </c>
      <c r="H264" t="s">
        <v>18</v>
      </c>
    </row>
    <row r="265" spans="1:9" x14ac:dyDescent="0.3">
      <c r="A265" t="s">
        <v>1208</v>
      </c>
      <c r="B265" t="s">
        <v>1209</v>
      </c>
      <c r="C265" t="s">
        <v>1210</v>
      </c>
      <c r="D265" t="s">
        <v>1211</v>
      </c>
      <c r="E265">
        <v>2003</v>
      </c>
      <c r="F265" t="s">
        <v>1212</v>
      </c>
      <c r="H265" t="s">
        <v>18</v>
      </c>
    </row>
    <row r="266" spans="1:9" x14ac:dyDescent="0.3">
      <c r="A266" t="s">
        <v>1213</v>
      </c>
      <c r="B266" t="s">
        <v>1214</v>
      </c>
      <c r="C266" t="s">
        <v>1215</v>
      </c>
      <c r="D266" t="s">
        <v>1216</v>
      </c>
      <c r="E266">
        <v>2002</v>
      </c>
      <c r="F266" t="s">
        <v>1217</v>
      </c>
      <c r="H266" t="s">
        <v>38</v>
      </c>
      <c r="I266" t="s">
        <v>39</v>
      </c>
    </row>
    <row r="267" spans="1:9" x14ac:dyDescent="0.3">
      <c r="A267" t="s">
        <v>1218</v>
      </c>
      <c r="B267" t="s">
        <v>1219</v>
      </c>
      <c r="C267" t="s">
        <v>1215</v>
      </c>
      <c r="D267" t="s">
        <v>1220</v>
      </c>
      <c r="E267">
        <v>2002</v>
      </c>
      <c r="F267" t="s">
        <v>1221</v>
      </c>
      <c r="H267" t="s">
        <v>38</v>
      </c>
      <c r="I267" t="s">
        <v>39</v>
      </c>
    </row>
    <row r="268" spans="1:9" x14ac:dyDescent="0.3">
      <c r="A268" t="s">
        <v>1222</v>
      </c>
      <c r="B268" t="s">
        <v>1223</v>
      </c>
      <c r="C268" t="s">
        <v>1224</v>
      </c>
      <c r="D268" t="s">
        <v>1225</v>
      </c>
      <c r="E268">
        <v>2008</v>
      </c>
      <c r="F268" t="s">
        <v>1226</v>
      </c>
      <c r="H268" t="s">
        <v>38</v>
      </c>
      <c r="I268" t="s">
        <v>39</v>
      </c>
    </row>
    <row r="269" spans="1:9" x14ac:dyDescent="0.3">
      <c r="A269" t="s">
        <v>1227</v>
      </c>
      <c r="B269" t="s">
        <v>1228</v>
      </c>
      <c r="C269" t="s">
        <v>832</v>
      </c>
      <c r="D269" t="s">
        <v>1229</v>
      </c>
      <c r="E269">
        <v>2010</v>
      </c>
      <c r="F269" t="s">
        <v>1230</v>
      </c>
      <c r="G269" t="s">
        <v>65</v>
      </c>
    </row>
    <row r="270" spans="1:9" x14ac:dyDescent="0.3">
      <c r="A270" t="s">
        <v>1231</v>
      </c>
      <c r="B270" t="s">
        <v>1232</v>
      </c>
      <c r="C270" t="s">
        <v>1233</v>
      </c>
      <c r="D270" t="s">
        <v>1234</v>
      </c>
      <c r="E270">
        <v>2007</v>
      </c>
      <c r="F270" t="s">
        <v>1235</v>
      </c>
      <c r="H270" t="s">
        <v>38</v>
      </c>
      <c r="I270" t="s">
        <v>39</v>
      </c>
    </row>
    <row r="271" spans="1:9" x14ac:dyDescent="0.3">
      <c r="A271" t="s">
        <v>1231</v>
      </c>
      <c r="B271" t="s">
        <v>1236</v>
      </c>
      <c r="C271" t="s">
        <v>1237</v>
      </c>
      <c r="D271" t="s">
        <v>1238</v>
      </c>
      <c r="E271">
        <v>2003</v>
      </c>
      <c r="H271" t="s">
        <v>38</v>
      </c>
      <c r="I271" t="s">
        <v>39</v>
      </c>
    </row>
    <row r="272" spans="1:9" x14ac:dyDescent="0.3">
      <c r="A272" t="s">
        <v>1239</v>
      </c>
      <c r="B272" t="s">
        <v>1240</v>
      </c>
      <c r="C272" t="s">
        <v>1241</v>
      </c>
      <c r="D272" t="s">
        <v>1242</v>
      </c>
      <c r="E272">
        <v>1993</v>
      </c>
      <c r="F272" t="s">
        <v>1243</v>
      </c>
      <c r="H272" t="s">
        <v>18</v>
      </c>
    </row>
    <row r="273" spans="1:11" x14ac:dyDescent="0.3">
      <c r="A273" t="s">
        <v>1244</v>
      </c>
      <c r="B273" t="s">
        <v>1245</v>
      </c>
      <c r="C273" t="s">
        <v>1246</v>
      </c>
      <c r="D273" t="s">
        <v>1247</v>
      </c>
      <c r="E273">
        <v>1998</v>
      </c>
      <c r="H273" t="s">
        <v>38</v>
      </c>
      <c r="I273" t="s">
        <v>39</v>
      </c>
    </row>
    <row r="274" spans="1:11" x14ac:dyDescent="0.3">
      <c r="A274" t="s">
        <v>1248</v>
      </c>
      <c r="B274" t="s">
        <v>1249</v>
      </c>
      <c r="C274" t="s">
        <v>425</v>
      </c>
      <c r="D274" t="s">
        <v>1250</v>
      </c>
      <c r="E274">
        <v>1995</v>
      </c>
      <c r="F274" t="s">
        <v>1251</v>
      </c>
      <c r="G274" t="s">
        <v>65</v>
      </c>
      <c r="H274" t="s">
        <v>38</v>
      </c>
      <c r="I274" t="s">
        <v>66</v>
      </c>
    </row>
    <row r="275" spans="1:11" x14ac:dyDescent="0.3">
      <c r="A275" t="s">
        <v>1252</v>
      </c>
      <c r="B275" t="s">
        <v>1253</v>
      </c>
      <c r="C275" t="s">
        <v>758</v>
      </c>
      <c r="D275" t="s">
        <v>1254</v>
      </c>
      <c r="E275">
        <v>2017</v>
      </c>
      <c r="F275" t="s">
        <v>1255</v>
      </c>
      <c r="H275" t="s">
        <v>18</v>
      </c>
    </row>
    <row r="276" spans="1:11" x14ac:dyDescent="0.3">
      <c r="A276" t="s">
        <v>1256</v>
      </c>
      <c r="B276" t="s">
        <v>1257</v>
      </c>
      <c r="C276" t="s">
        <v>1258</v>
      </c>
      <c r="D276" t="s">
        <v>1259</v>
      </c>
      <c r="E276">
        <v>2014</v>
      </c>
      <c r="F276" t="s">
        <v>1260</v>
      </c>
      <c r="H276" t="s">
        <v>38</v>
      </c>
      <c r="I276" t="s">
        <v>39</v>
      </c>
    </row>
    <row r="277" spans="1:11" x14ac:dyDescent="0.3">
      <c r="A277" t="s">
        <v>1261</v>
      </c>
      <c r="B277" t="s">
        <v>1262</v>
      </c>
      <c r="C277" t="s">
        <v>1263</v>
      </c>
      <c r="D277" t="s">
        <v>1264</v>
      </c>
      <c r="E277">
        <v>2011</v>
      </c>
      <c r="F277" t="s">
        <v>1265</v>
      </c>
      <c r="H277" t="s">
        <v>38</v>
      </c>
      <c r="I277" t="s">
        <v>66</v>
      </c>
      <c r="K277">
        <v>1</v>
      </c>
    </row>
    <row r="278" spans="1:11" x14ac:dyDescent="0.3">
      <c r="A278" t="s">
        <v>1266</v>
      </c>
      <c r="B278" t="s">
        <v>1267</v>
      </c>
      <c r="C278" t="s">
        <v>350</v>
      </c>
      <c r="D278" t="s">
        <v>1268</v>
      </c>
      <c r="E278">
        <v>2010</v>
      </c>
      <c r="F278" t="s">
        <v>1269</v>
      </c>
      <c r="H278" t="s">
        <v>38</v>
      </c>
      <c r="I278" t="s">
        <v>66</v>
      </c>
      <c r="K278">
        <v>1</v>
      </c>
    </row>
    <row r="279" spans="1:11" x14ac:dyDescent="0.3">
      <c r="A279" t="s">
        <v>1270</v>
      </c>
      <c r="B279" t="s">
        <v>1271</v>
      </c>
      <c r="C279" t="s">
        <v>594</v>
      </c>
      <c r="D279" t="s">
        <v>1272</v>
      </c>
      <c r="E279">
        <v>2016</v>
      </c>
      <c r="F279" t="s">
        <v>1273</v>
      </c>
      <c r="H279" t="s">
        <v>38</v>
      </c>
      <c r="I279" t="s">
        <v>39</v>
      </c>
    </row>
    <row r="280" spans="1:11" x14ac:dyDescent="0.3">
      <c r="A280" t="s">
        <v>1274</v>
      </c>
      <c r="B280" t="s">
        <v>1275</v>
      </c>
      <c r="C280" t="s">
        <v>1033</v>
      </c>
      <c r="D280" t="s">
        <v>1276</v>
      </c>
      <c r="E280">
        <v>2017</v>
      </c>
      <c r="F280" t="s">
        <v>1277</v>
      </c>
      <c r="H280" t="s">
        <v>18</v>
      </c>
    </row>
    <row r="281" spans="1:11" x14ac:dyDescent="0.3">
      <c r="A281" t="s">
        <v>1278</v>
      </c>
      <c r="B281" t="s">
        <v>1279</v>
      </c>
      <c r="C281" t="s">
        <v>1280</v>
      </c>
      <c r="D281" t="s">
        <v>1281</v>
      </c>
      <c r="E281">
        <v>2017</v>
      </c>
      <c r="F281" t="s">
        <v>1282</v>
      </c>
      <c r="G281" t="s">
        <v>65</v>
      </c>
      <c r="H281" t="s">
        <v>38</v>
      </c>
      <c r="I281" t="s">
        <v>66</v>
      </c>
    </row>
    <row r="282" spans="1:11" x14ac:dyDescent="0.3">
      <c r="A282" t="s">
        <v>1283</v>
      </c>
      <c r="B282" t="s">
        <v>1284</v>
      </c>
      <c r="C282" t="s">
        <v>126</v>
      </c>
      <c r="D282" t="s">
        <v>1285</v>
      </c>
      <c r="E282">
        <v>2006</v>
      </c>
      <c r="F282" t="s">
        <v>1286</v>
      </c>
      <c r="G282" t="s">
        <v>65</v>
      </c>
      <c r="H282" t="s">
        <v>38</v>
      </c>
      <c r="I282" t="s">
        <v>66</v>
      </c>
    </row>
    <row r="283" spans="1:11" x14ac:dyDescent="0.3">
      <c r="A283" t="s">
        <v>1283</v>
      </c>
      <c r="B283" t="s">
        <v>1287</v>
      </c>
      <c r="C283" t="s">
        <v>164</v>
      </c>
      <c r="D283" t="s">
        <v>1288</v>
      </c>
      <c r="E283">
        <v>2005</v>
      </c>
      <c r="F283" t="s">
        <v>1289</v>
      </c>
      <c r="G283" t="s">
        <v>65</v>
      </c>
      <c r="H283" t="s">
        <v>38</v>
      </c>
      <c r="I283" t="s">
        <v>66</v>
      </c>
    </row>
    <row r="284" spans="1:11" x14ac:dyDescent="0.3">
      <c r="A284" t="s">
        <v>1283</v>
      </c>
      <c r="B284" t="s">
        <v>1290</v>
      </c>
      <c r="C284" t="s">
        <v>375</v>
      </c>
      <c r="D284" t="s">
        <v>1291</v>
      </c>
      <c r="E284">
        <v>2003</v>
      </c>
      <c r="F284" t="s">
        <v>1292</v>
      </c>
      <c r="G284" t="s">
        <v>65</v>
      </c>
      <c r="H284" t="s">
        <v>38</v>
      </c>
      <c r="I284" t="s">
        <v>66</v>
      </c>
    </row>
    <row r="285" spans="1:11" x14ac:dyDescent="0.3">
      <c r="A285" t="s">
        <v>1293</v>
      </c>
      <c r="B285" t="s">
        <v>1294</v>
      </c>
      <c r="C285" t="s">
        <v>146</v>
      </c>
      <c r="D285" t="s">
        <v>1295</v>
      </c>
      <c r="E285">
        <v>2001</v>
      </c>
      <c r="F285" t="s">
        <v>1296</v>
      </c>
      <c r="H285" t="s">
        <v>18</v>
      </c>
    </row>
    <row r="286" spans="1:11" x14ac:dyDescent="0.3">
      <c r="A286" t="s">
        <v>1297</v>
      </c>
      <c r="B286" t="s">
        <v>1298</v>
      </c>
      <c r="C286" t="s">
        <v>1299</v>
      </c>
      <c r="D286" t="s">
        <v>1300</v>
      </c>
      <c r="E286">
        <v>2012</v>
      </c>
      <c r="F286" t="s">
        <v>1301</v>
      </c>
      <c r="H286" t="s">
        <v>38</v>
      </c>
      <c r="I286" t="s">
        <v>39</v>
      </c>
    </row>
    <row r="287" spans="1:11" x14ac:dyDescent="0.3">
      <c r="A287" t="s">
        <v>1297</v>
      </c>
      <c r="B287" t="s">
        <v>1302</v>
      </c>
      <c r="C287" t="s">
        <v>1299</v>
      </c>
      <c r="D287" t="s">
        <v>1303</v>
      </c>
      <c r="E287">
        <v>2007</v>
      </c>
      <c r="F287" t="s">
        <v>1304</v>
      </c>
      <c r="H287" t="s">
        <v>38</v>
      </c>
      <c r="I287" t="s">
        <v>39</v>
      </c>
    </row>
    <row r="288" spans="1:11" x14ac:dyDescent="0.3">
      <c r="A288" t="s">
        <v>1305</v>
      </c>
      <c r="B288" t="s">
        <v>1306</v>
      </c>
      <c r="C288" t="s">
        <v>1307</v>
      </c>
      <c r="D288" t="s">
        <v>1308</v>
      </c>
      <c r="E288">
        <v>2014</v>
      </c>
      <c r="F288" t="s">
        <v>1309</v>
      </c>
      <c r="H288" t="s">
        <v>38</v>
      </c>
      <c r="I288" t="s">
        <v>39</v>
      </c>
    </row>
    <row r="289" spans="1:9" x14ac:dyDescent="0.3">
      <c r="A289" t="s">
        <v>1310</v>
      </c>
      <c r="B289" t="s">
        <v>1311</v>
      </c>
      <c r="C289" t="s">
        <v>380</v>
      </c>
      <c r="E289">
        <v>1983</v>
      </c>
      <c r="F289" t="s">
        <v>1312</v>
      </c>
      <c r="H289" t="s">
        <v>38</v>
      </c>
      <c r="I289" t="s">
        <v>39</v>
      </c>
    </row>
    <row r="290" spans="1:9" x14ac:dyDescent="0.3">
      <c r="A290" t="s">
        <v>1313</v>
      </c>
      <c r="B290" t="s">
        <v>1314</v>
      </c>
      <c r="C290" t="s">
        <v>758</v>
      </c>
      <c r="D290" t="s">
        <v>1315</v>
      </c>
      <c r="E290">
        <v>2006</v>
      </c>
      <c r="F290" t="s">
        <v>1316</v>
      </c>
      <c r="H290" t="s">
        <v>18</v>
      </c>
    </row>
    <row r="291" spans="1:9" x14ac:dyDescent="0.3">
      <c r="A291" t="s">
        <v>1317</v>
      </c>
      <c r="B291" t="s">
        <v>1318</v>
      </c>
      <c r="C291" t="s">
        <v>325</v>
      </c>
      <c r="D291" t="s">
        <v>1319</v>
      </c>
      <c r="E291">
        <v>2009</v>
      </c>
      <c r="F291" t="s">
        <v>1320</v>
      </c>
      <c r="G291" t="s">
        <v>65</v>
      </c>
      <c r="H291" t="s">
        <v>38</v>
      </c>
      <c r="I291" t="s">
        <v>66</v>
      </c>
    </row>
    <row r="292" spans="1:9" x14ac:dyDescent="0.3">
      <c r="A292" t="s">
        <v>1321</v>
      </c>
      <c r="B292" t="s">
        <v>1322</v>
      </c>
      <c r="C292" t="s">
        <v>189</v>
      </c>
      <c r="D292" t="s">
        <v>1323</v>
      </c>
      <c r="E292">
        <v>2009</v>
      </c>
      <c r="F292" t="s">
        <v>1324</v>
      </c>
      <c r="H292" t="s">
        <v>38</v>
      </c>
      <c r="I292" t="s">
        <v>39</v>
      </c>
    </row>
    <row r="293" spans="1:9" x14ac:dyDescent="0.3">
      <c r="A293" t="s">
        <v>1325</v>
      </c>
      <c r="B293" t="s">
        <v>1326</v>
      </c>
      <c r="C293" t="s">
        <v>35</v>
      </c>
      <c r="D293" t="s">
        <v>1327</v>
      </c>
      <c r="E293">
        <v>2002</v>
      </c>
      <c r="F293" t="s">
        <v>1328</v>
      </c>
      <c r="H293" t="s">
        <v>38</v>
      </c>
      <c r="I293" t="s">
        <v>39</v>
      </c>
    </row>
    <row r="294" spans="1:9" x14ac:dyDescent="0.3">
      <c r="A294" t="s">
        <v>1329</v>
      </c>
      <c r="B294" t="s">
        <v>1330</v>
      </c>
      <c r="C294" t="s">
        <v>1331</v>
      </c>
      <c r="D294" t="s">
        <v>1332</v>
      </c>
      <c r="E294">
        <v>2000</v>
      </c>
      <c r="F294" t="s">
        <v>1333</v>
      </c>
      <c r="H294" t="s">
        <v>38</v>
      </c>
      <c r="I294" t="s">
        <v>39</v>
      </c>
    </row>
    <row r="295" spans="1:9" x14ac:dyDescent="0.3">
      <c r="A295" t="s">
        <v>1334</v>
      </c>
      <c r="B295" t="s">
        <v>1335</v>
      </c>
      <c r="C295" t="s">
        <v>1336</v>
      </c>
      <c r="D295" t="s">
        <v>1337</v>
      </c>
      <c r="E295">
        <v>2010</v>
      </c>
      <c r="F295" t="s">
        <v>1338</v>
      </c>
      <c r="H295" t="s">
        <v>38</v>
      </c>
      <c r="I295" t="s">
        <v>39</v>
      </c>
    </row>
    <row r="296" spans="1:9" x14ac:dyDescent="0.3">
      <c r="A296" t="s">
        <v>1339</v>
      </c>
      <c r="B296" t="s">
        <v>1340</v>
      </c>
      <c r="C296" t="s">
        <v>1341</v>
      </c>
      <c r="D296" t="s">
        <v>1342</v>
      </c>
      <c r="E296">
        <v>2015</v>
      </c>
      <c r="F296" t="s">
        <v>1343</v>
      </c>
      <c r="H296" t="s">
        <v>38</v>
      </c>
      <c r="I296" t="s">
        <v>39</v>
      </c>
    </row>
    <row r="297" spans="1:9" x14ac:dyDescent="0.3">
      <c r="A297" t="s">
        <v>1339</v>
      </c>
      <c r="B297" t="s">
        <v>1344</v>
      </c>
      <c r="C297" t="s">
        <v>1345</v>
      </c>
      <c r="D297" t="s">
        <v>1346</v>
      </c>
      <c r="E297">
        <v>2013</v>
      </c>
      <c r="F297" t="s">
        <v>1347</v>
      </c>
      <c r="H297" t="s">
        <v>38</v>
      </c>
      <c r="I297" t="s">
        <v>39</v>
      </c>
    </row>
    <row r="298" spans="1:9" x14ac:dyDescent="0.3">
      <c r="A298" t="s">
        <v>1339</v>
      </c>
      <c r="B298" t="s">
        <v>1348</v>
      </c>
      <c r="C298" t="s">
        <v>1011</v>
      </c>
      <c r="D298" t="s">
        <v>1349</v>
      </c>
      <c r="E298">
        <v>2007</v>
      </c>
      <c r="F298" t="s">
        <v>1350</v>
      </c>
      <c r="H298" t="s">
        <v>38</v>
      </c>
      <c r="I298" t="s">
        <v>39</v>
      </c>
    </row>
    <row r="299" spans="1:9" x14ac:dyDescent="0.3">
      <c r="A299" t="s">
        <v>1351</v>
      </c>
      <c r="B299" t="s">
        <v>1352</v>
      </c>
      <c r="C299" t="s">
        <v>1345</v>
      </c>
      <c r="D299" t="s">
        <v>1353</v>
      </c>
      <c r="E299">
        <v>2007</v>
      </c>
      <c r="F299" t="s">
        <v>1354</v>
      </c>
      <c r="H299" t="s">
        <v>38</v>
      </c>
      <c r="I299" t="s">
        <v>39</v>
      </c>
    </row>
    <row r="300" spans="1:9" x14ac:dyDescent="0.3">
      <c r="A300" t="s">
        <v>1355</v>
      </c>
      <c r="B300" t="s">
        <v>1356</v>
      </c>
      <c r="C300" t="s">
        <v>1357</v>
      </c>
      <c r="D300" t="s">
        <v>1358</v>
      </c>
      <c r="E300">
        <v>2017</v>
      </c>
      <c r="F300" t="s">
        <v>1359</v>
      </c>
      <c r="H300" t="s">
        <v>18</v>
      </c>
    </row>
    <row r="301" spans="1:9" x14ac:dyDescent="0.3">
      <c r="A301" t="s">
        <v>1360</v>
      </c>
      <c r="B301" t="s">
        <v>1361</v>
      </c>
      <c r="C301" t="s">
        <v>340</v>
      </c>
      <c r="D301" t="s">
        <v>1362</v>
      </c>
      <c r="E301">
        <v>2010</v>
      </c>
      <c r="F301" t="s">
        <v>1363</v>
      </c>
      <c r="H301" t="s">
        <v>18</v>
      </c>
    </row>
    <row r="302" spans="1:9" x14ac:dyDescent="0.3">
      <c r="A302" t="s">
        <v>1364</v>
      </c>
      <c r="B302" t="s">
        <v>1365</v>
      </c>
      <c r="C302" t="s">
        <v>1366</v>
      </c>
      <c r="D302" t="s">
        <v>1367</v>
      </c>
      <c r="E302">
        <v>1997</v>
      </c>
      <c r="F302" t="s">
        <v>1368</v>
      </c>
      <c r="H302" t="s">
        <v>18</v>
      </c>
    </row>
    <row r="303" spans="1:9" x14ac:dyDescent="0.3">
      <c r="A303" t="s">
        <v>1369</v>
      </c>
      <c r="B303" t="s">
        <v>1370</v>
      </c>
      <c r="C303" t="s">
        <v>1371</v>
      </c>
      <c r="D303" t="s">
        <v>1372</v>
      </c>
      <c r="E303">
        <v>2014</v>
      </c>
      <c r="F303" t="s">
        <v>1373</v>
      </c>
      <c r="H303" t="s">
        <v>18</v>
      </c>
    </row>
    <row r="304" spans="1:9" x14ac:dyDescent="0.3">
      <c r="A304" t="s">
        <v>1374</v>
      </c>
      <c r="B304" t="s">
        <v>1375</v>
      </c>
      <c r="C304" t="s">
        <v>1376</v>
      </c>
      <c r="D304" t="s">
        <v>1377</v>
      </c>
      <c r="E304">
        <v>2015</v>
      </c>
      <c r="F304" t="s">
        <v>1378</v>
      </c>
      <c r="H304" t="s">
        <v>18</v>
      </c>
    </row>
    <row r="305" spans="1:11" x14ac:dyDescent="0.3">
      <c r="A305" t="s">
        <v>1379</v>
      </c>
      <c r="B305" t="s">
        <v>1380</v>
      </c>
      <c r="C305" t="s">
        <v>360</v>
      </c>
      <c r="D305" t="s">
        <v>1381</v>
      </c>
      <c r="E305">
        <v>1997</v>
      </c>
      <c r="F305" t="s">
        <v>1382</v>
      </c>
      <c r="H305" t="s">
        <v>38</v>
      </c>
      <c r="I305" t="s">
        <v>39</v>
      </c>
    </row>
    <row r="306" spans="1:11" x14ac:dyDescent="0.3">
      <c r="A306" t="s">
        <v>1383</v>
      </c>
      <c r="B306" t="s">
        <v>1384</v>
      </c>
      <c r="C306" t="s">
        <v>47</v>
      </c>
      <c r="D306" t="s">
        <v>1385</v>
      </c>
      <c r="E306">
        <v>1991</v>
      </c>
      <c r="F306" t="s">
        <v>1386</v>
      </c>
      <c r="H306" t="s">
        <v>18</v>
      </c>
    </row>
    <row r="307" spans="1:11" x14ac:dyDescent="0.3">
      <c r="A307" t="s">
        <v>1387</v>
      </c>
      <c r="B307" t="s">
        <v>1388</v>
      </c>
      <c r="C307" t="s">
        <v>521</v>
      </c>
      <c r="D307" t="s">
        <v>1389</v>
      </c>
      <c r="E307">
        <v>1990</v>
      </c>
      <c r="F307" t="s">
        <v>1390</v>
      </c>
      <c r="H307" t="s">
        <v>38</v>
      </c>
      <c r="I307" t="s">
        <v>39</v>
      </c>
    </row>
    <row r="308" spans="1:11" x14ac:dyDescent="0.3">
      <c r="A308" t="s">
        <v>1391</v>
      </c>
      <c r="B308" t="s">
        <v>1392</v>
      </c>
      <c r="C308" t="s">
        <v>1393</v>
      </c>
      <c r="D308" t="s">
        <v>1394</v>
      </c>
      <c r="E308">
        <v>2002</v>
      </c>
      <c r="F308" t="s">
        <v>1395</v>
      </c>
      <c r="H308" t="s">
        <v>18</v>
      </c>
    </row>
    <row r="309" spans="1:11" x14ac:dyDescent="0.3">
      <c r="A309" t="s">
        <v>1396</v>
      </c>
      <c r="B309" t="s">
        <v>1397</v>
      </c>
      <c r="C309" t="s">
        <v>934</v>
      </c>
      <c r="D309" t="s">
        <v>1398</v>
      </c>
      <c r="E309">
        <v>2011</v>
      </c>
      <c r="F309" t="s">
        <v>1399</v>
      </c>
      <c r="H309" t="s">
        <v>38</v>
      </c>
      <c r="I309" t="s">
        <v>39</v>
      </c>
    </row>
    <row r="310" spans="1:11" x14ac:dyDescent="0.3">
      <c r="A310" t="s">
        <v>1400</v>
      </c>
      <c r="B310" t="s">
        <v>1401</v>
      </c>
      <c r="C310" t="s">
        <v>1402</v>
      </c>
      <c r="D310" t="s">
        <v>1403</v>
      </c>
      <c r="E310">
        <v>2001</v>
      </c>
      <c r="H310" t="s">
        <v>38</v>
      </c>
      <c r="I310" t="s">
        <v>39</v>
      </c>
    </row>
    <row r="311" spans="1:11" x14ac:dyDescent="0.3">
      <c r="A311" t="s">
        <v>1404</v>
      </c>
      <c r="B311" t="s">
        <v>1405</v>
      </c>
      <c r="C311" t="s">
        <v>104</v>
      </c>
      <c r="D311" t="s">
        <v>1406</v>
      </c>
      <c r="E311">
        <v>2011</v>
      </c>
      <c r="F311" t="s">
        <v>1407</v>
      </c>
      <c r="H311" t="s">
        <v>18</v>
      </c>
    </row>
    <row r="312" spans="1:11" x14ac:dyDescent="0.3">
      <c r="A312" t="s">
        <v>1408</v>
      </c>
      <c r="B312" t="s">
        <v>1409</v>
      </c>
      <c r="C312" t="s">
        <v>235</v>
      </c>
      <c r="D312" t="s">
        <v>1410</v>
      </c>
      <c r="E312">
        <v>2004</v>
      </c>
      <c r="F312" t="s">
        <v>1411</v>
      </c>
      <c r="H312" t="s">
        <v>38</v>
      </c>
      <c r="I312" t="s">
        <v>39</v>
      </c>
    </row>
    <row r="313" spans="1:11" x14ac:dyDescent="0.3">
      <c r="A313" t="s">
        <v>1412</v>
      </c>
      <c r="B313" t="s">
        <v>1413</v>
      </c>
      <c r="C313" t="s">
        <v>226</v>
      </c>
      <c r="D313" t="s">
        <v>1414</v>
      </c>
      <c r="E313">
        <v>2014</v>
      </c>
      <c r="F313" t="s">
        <v>1415</v>
      </c>
      <c r="H313" t="s">
        <v>38</v>
      </c>
      <c r="I313" t="s">
        <v>39</v>
      </c>
    </row>
    <row r="314" spans="1:11" x14ac:dyDescent="0.3">
      <c r="A314" t="s">
        <v>1416</v>
      </c>
      <c r="B314" t="s">
        <v>1417</v>
      </c>
      <c r="C314" t="s">
        <v>690</v>
      </c>
      <c r="D314" t="s">
        <v>1418</v>
      </c>
      <c r="E314">
        <v>2006</v>
      </c>
      <c r="F314" t="s">
        <v>1419</v>
      </c>
      <c r="H314" t="s">
        <v>38</v>
      </c>
      <c r="I314" t="s">
        <v>39</v>
      </c>
    </row>
    <row r="315" spans="1:11" x14ac:dyDescent="0.3">
      <c r="A315" t="s">
        <v>1420</v>
      </c>
      <c r="B315" t="s">
        <v>1421</v>
      </c>
      <c r="C315" t="s">
        <v>1402</v>
      </c>
      <c r="D315" t="s">
        <v>1422</v>
      </c>
      <c r="E315">
        <v>2002</v>
      </c>
      <c r="H315" t="s">
        <v>38</v>
      </c>
      <c r="I315" t="s">
        <v>39</v>
      </c>
    </row>
    <row r="316" spans="1:11" x14ac:dyDescent="0.3">
      <c r="A316" t="s">
        <v>1423</v>
      </c>
      <c r="B316" t="s">
        <v>1424</v>
      </c>
      <c r="C316" t="s">
        <v>934</v>
      </c>
      <c r="D316" t="s">
        <v>1425</v>
      </c>
      <c r="E316">
        <v>2010</v>
      </c>
      <c r="F316" t="s">
        <v>1426</v>
      </c>
      <c r="H316" t="s">
        <v>38</v>
      </c>
      <c r="I316" t="s">
        <v>39</v>
      </c>
    </row>
    <row r="317" spans="1:11" x14ac:dyDescent="0.3">
      <c r="A317" t="s">
        <v>1427</v>
      </c>
      <c r="B317" t="s">
        <v>1428</v>
      </c>
      <c r="C317" t="s">
        <v>325</v>
      </c>
      <c r="D317" t="s">
        <v>1429</v>
      </c>
      <c r="E317">
        <v>1997</v>
      </c>
      <c r="H317" t="s">
        <v>38</v>
      </c>
      <c r="I317" t="s">
        <v>66</v>
      </c>
      <c r="K317">
        <v>1</v>
      </c>
    </row>
    <row r="318" spans="1:11" x14ac:dyDescent="0.3">
      <c r="A318" t="s">
        <v>1430</v>
      </c>
      <c r="B318" t="s">
        <v>1431</v>
      </c>
      <c r="C318" t="s">
        <v>1432</v>
      </c>
      <c r="D318" t="s">
        <v>1433</v>
      </c>
      <c r="E318">
        <v>1996</v>
      </c>
      <c r="H318" t="s">
        <v>38</v>
      </c>
      <c r="I318" t="s">
        <v>39</v>
      </c>
    </row>
    <row r="319" spans="1:11" x14ac:dyDescent="0.3">
      <c r="A319" t="s">
        <v>1434</v>
      </c>
      <c r="B319" t="s">
        <v>1435</v>
      </c>
      <c r="C319" t="s">
        <v>380</v>
      </c>
      <c r="D319" t="s">
        <v>1436</v>
      </c>
      <c r="E319">
        <v>1998</v>
      </c>
      <c r="F319" t="s">
        <v>1437</v>
      </c>
      <c r="H319" t="s">
        <v>38</v>
      </c>
      <c r="I319" t="s">
        <v>39</v>
      </c>
    </row>
    <row r="320" spans="1:11" x14ac:dyDescent="0.3">
      <c r="A320" t="s">
        <v>1438</v>
      </c>
      <c r="B320" t="s">
        <v>1439</v>
      </c>
      <c r="C320" t="s">
        <v>1440</v>
      </c>
      <c r="D320" t="s">
        <v>1441</v>
      </c>
      <c r="E320">
        <v>1997</v>
      </c>
      <c r="F320" t="s">
        <v>1442</v>
      </c>
      <c r="G320" t="s">
        <v>65</v>
      </c>
      <c r="H320" t="s">
        <v>38</v>
      </c>
      <c r="I320" t="s">
        <v>66</v>
      </c>
      <c r="J320" t="s">
        <v>67</v>
      </c>
    </row>
    <row r="321" spans="1:11" x14ac:dyDescent="0.3">
      <c r="A321" t="s">
        <v>1443</v>
      </c>
      <c r="B321" t="s">
        <v>1444</v>
      </c>
      <c r="C321" t="s">
        <v>1445</v>
      </c>
      <c r="D321" t="s">
        <v>1446</v>
      </c>
      <c r="E321">
        <v>2014</v>
      </c>
      <c r="F321" t="s">
        <v>1447</v>
      </c>
      <c r="G321" t="s">
        <v>65</v>
      </c>
      <c r="H321" t="s">
        <v>38</v>
      </c>
      <c r="I321" t="s">
        <v>66</v>
      </c>
    </row>
    <row r="322" spans="1:11" x14ac:dyDescent="0.3">
      <c r="A322" t="s">
        <v>1448</v>
      </c>
      <c r="B322" t="s">
        <v>1449</v>
      </c>
      <c r="C322" t="s">
        <v>681</v>
      </c>
      <c r="D322" t="s">
        <v>1450</v>
      </c>
      <c r="E322">
        <v>2017</v>
      </c>
      <c r="F322" t="s">
        <v>1451</v>
      </c>
      <c r="G322" t="s">
        <v>65</v>
      </c>
      <c r="H322" t="s">
        <v>38</v>
      </c>
      <c r="I322" t="s">
        <v>66</v>
      </c>
    </row>
    <row r="323" spans="1:11" x14ac:dyDescent="0.3">
      <c r="A323" t="s">
        <v>1452</v>
      </c>
      <c r="B323" t="s">
        <v>1453</v>
      </c>
      <c r="C323" t="s">
        <v>803</v>
      </c>
      <c r="E323">
        <v>1966</v>
      </c>
      <c r="F323" t="s">
        <v>1454</v>
      </c>
      <c r="H323" t="s">
        <v>38</v>
      </c>
      <c r="I323" t="s">
        <v>66</v>
      </c>
      <c r="K323">
        <v>2</v>
      </c>
    </row>
    <row r="324" spans="1:11" x14ac:dyDescent="0.3">
      <c r="A324" t="s">
        <v>1455</v>
      </c>
      <c r="B324" t="s">
        <v>1456</v>
      </c>
      <c r="C324" t="s">
        <v>1457</v>
      </c>
      <c r="D324" t="s">
        <v>1458</v>
      </c>
      <c r="E324">
        <v>2016</v>
      </c>
      <c r="F324" t="s">
        <v>1459</v>
      </c>
      <c r="H324" t="s">
        <v>18</v>
      </c>
    </row>
    <row r="325" spans="1:11" x14ac:dyDescent="0.3">
      <c r="A325" t="s">
        <v>1455</v>
      </c>
      <c r="B325" t="s">
        <v>1460</v>
      </c>
      <c r="C325" t="s">
        <v>1461</v>
      </c>
      <c r="D325" t="s">
        <v>1462</v>
      </c>
      <c r="E325">
        <v>2008</v>
      </c>
      <c r="F325" t="s">
        <v>1463</v>
      </c>
      <c r="H325" t="s">
        <v>18</v>
      </c>
    </row>
    <row r="326" spans="1:11" x14ac:dyDescent="0.3">
      <c r="A326" t="s">
        <v>1464</v>
      </c>
      <c r="B326" t="s">
        <v>1465</v>
      </c>
      <c r="C326" t="s">
        <v>1466</v>
      </c>
      <c r="D326" t="s">
        <v>1467</v>
      </c>
      <c r="E326">
        <v>1993</v>
      </c>
      <c r="H326" t="s">
        <v>18</v>
      </c>
    </row>
    <row r="327" spans="1:11" x14ac:dyDescent="0.3">
      <c r="A327" t="s">
        <v>1468</v>
      </c>
      <c r="B327" t="s">
        <v>1469</v>
      </c>
      <c r="C327" t="s">
        <v>1466</v>
      </c>
      <c r="D327" t="s">
        <v>1470</v>
      </c>
      <c r="E327">
        <v>1994</v>
      </c>
      <c r="H327" t="s">
        <v>18</v>
      </c>
    </row>
    <row r="328" spans="1:11" x14ac:dyDescent="0.3">
      <c r="A328" t="s">
        <v>1471</v>
      </c>
      <c r="B328" t="s">
        <v>1472</v>
      </c>
      <c r="C328" t="s">
        <v>1473</v>
      </c>
      <c r="D328" t="s">
        <v>1474</v>
      </c>
      <c r="E328">
        <v>2006</v>
      </c>
      <c r="F328" t="s">
        <v>1475</v>
      </c>
      <c r="H328" t="s">
        <v>18</v>
      </c>
    </row>
    <row r="329" spans="1:11" x14ac:dyDescent="0.3">
      <c r="A329" t="s">
        <v>1476</v>
      </c>
      <c r="B329" t="s">
        <v>1477</v>
      </c>
      <c r="C329" t="s">
        <v>164</v>
      </c>
      <c r="D329" t="s">
        <v>1478</v>
      </c>
      <c r="E329">
        <v>2014</v>
      </c>
      <c r="F329" t="s">
        <v>1479</v>
      </c>
      <c r="H329" t="s">
        <v>38</v>
      </c>
      <c r="I329" t="s">
        <v>66</v>
      </c>
      <c r="K329">
        <v>1</v>
      </c>
    </row>
    <row r="330" spans="1:11" x14ac:dyDescent="0.3">
      <c r="A330" t="s">
        <v>1480</v>
      </c>
      <c r="B330" t="s">
        <v>1481</v>
      </c>
      <c r="C330" t="s">
        <v>1482</v>
      </c>
      <c r="D330" t="s">
        <v>1483</v>
      </c>
      <c r="E330">
        <v>1997</v>
      </c>
      <c r="H330" t="s">
        <v>38</v>
      </c>
      <c r="I330" t="s">
        <v>39</v>
      </c>
    </row>
    <row r="331" spans="1:11" x14ac:dyDescent="0.3">
      <c r="A331" t="s">
        <v>1484</v>
      </c>
      <c r="B331" t="s">
        <v>1485</v>
      </c>
      <c r="C331" t="s">
        <v>1486</v>
      </c>
      <c r="D331" t="s">
        <v>1487</v>
      </c>
      <c r="E331">
        <v>2013</v>
      </c>
      <c r="F331" t="s">
        <v>1488</v>
      </c>
      <c r="H331" t="s">
        <v>18</v>
      </c>
    </row>
    <row r="332" spans="1:11" x14ac:dyDescent="0.3">
      <c r="A332" t="s">
        <v>1489</v>
      </c>
      <c r="B332" t="s">
        <v>1490</v>
      </c>
      <c r="C332" t="s">
        <v>451</v>
      </c>
      <c r="D332" t="s">
        <v>1491</v>
      </c>
      <c r="E332">
        <v>2000</v>
      </c>
      <c r="F332" t="s">
        <v>1492</v>
      </c>
      <c r="H332" t="s">
        <v>38</v>
      </c>
      <c r="I332" t="s">
        <v>39</v>
      </c>
    </row>
    <row r="333" spans="1:11" x14ac:dyDescent="0.3">
      <c r="A333" t="s">
        <v>1493</v>
      </c>
      <c r="B333" t="s">
        <v>1494</v>
      </c>
      <c r="C333" t="s">
        <v>1495</v>
      </c>
      <c r="D333" t="s">
        <v>1496</v>
      </c>
      <c r="E333">
        <v>1998</v>
      </c>
      <c r="F333" t="s">
        <v>1497</v>
      </c>
      <c r="G333" t="s">
        <v>65</v>
      </c>
      <c r="H333" t="s">
        <v>38</v>
      </c>
      <c r="I333" t="s">
        <v>66</v>
      </c>
    </row>
    <row r="334" spans="1:11" x14ac:dyDescent="0.3">
      <c r="A334" t="s">
        <v>1498</v>
      </c>
      <c r="B334" t="s">
        <v>1499</v>
      </c>
      <c r="C334" t="s">
        <v>1500</v>
      </c>
      <c r="D334" t="s">
        <v>1501</v>
      </c>
      <c r="E334">
        <v>2012</v>
      </c>
      <c r="F334" t="s">
        <v>1502</v>
      </c>
      <c r="H334" t="s">
        <v>38</v>
      </c>
      <c r="I334" t="s">
        <v>39</v>
      </c>
    </row>
    <row r="335" spans="1:11" x14ac:dyDescent="0.3">
      <c r="A335" t="s">
        <v>1503</v>
      </c>
      <c r="B335" t="s">
        <v>1504</v>
      </c>
      <c r="C335" t="s">
        <v>1505</v>
      </c>
      <c r="D335" t="s">
        <v>1506</v>
      </c>
      <c r="E335">
        <v>2014</v>
      </c>
      <c r="F335" t="s">
        <v>1507</v>
      </c>
      <c r="G335" t="s">
        <v>65</v>
      </c>
      <c r="H335" t="s">
        <v>38</v>
      </c>
      <c r="I335" t="s">
        <v>66</v>
      </c>
    </row>
    <row r="336" spans="1:11" x14ac:dyDescent="0.3">
      <c r="A336" t="s">
        <v>1508</v>
      </c>
      <c r="B336" t="s">
        <v>1509</v>
      </c>
      <c r="C336" t="s">
        <v>159</v>
      </c>
      <c r="D336" t="s">
        <v>1510</v>
      </c>
      <c r="E336">
        <v>2015</v>
      </c>
      <c r="F336" t="s">
        <v>1511</v>
      </c>
      <c r="H336" t="s">
        <v>18</v>
      </c>
    </row>
    <row r="337" spans="1:11" x14ac:dyDescent="0.3">
      <c r="A337" t="s">
        <v>1512</v>
      </c>
      <c r="B337" t="s">
        <v>1513</v>
      </c>
      <c r="C337" t="s">
        <v>340</v>
      </c>
      <c r="D337" t="s">
        <v>1514</v>
      </c>
      <c r="E337">
        <v>2014</v>
      </c>
      <c r="F337" t="s">
        <v>1515</v>
      </c>
      <c r="H337" t="s">
        <v>18</v>
      </c>
    </row>
    <row r="338" spans="1:11" x14ac:dyDescent="0.3">
      <c r="A338" t="s">
        <v>1516</v>
      </c>
      <c r="B338" t="s">
        <v>1517</v>
      </c>
      <c r="C338" t="s">
        <v>1518</v>
      </c>
      <c r="D338" t="s">
        <v>1519</v>
      </c>
      <c r="E338">
        <v>2016</v>
      </c>
      <c r="F338" t="s">
        <v>1520</v>
      </c>
      <c r="H338" t="s">
        <v>38</v>
      </c>
      <c r="I338" t="s">
        <v>39</v>
      </c>
    </row>
    <row r="339" spans="1:11" x14ac:dyDescent="0.3">
      <c r="A339" t="s">
        <v>1516</v>
      </c>
      <c r="B339" t="s">
        <v>1521</v>
      </c>
      <c r="C339" t="s">
        <v>1522</v>
      </c>
      <c r="D339" t="s">
        <v>1523</v>
      </c>
      <c r="E339">
        <v>2013</v>
      </c>
      <c r="F339" t="s">
        <v>1524</v>
      </c>
      <c r="H339" t="s">
        <v>38</v>
      </c>
      <c r="I339" t="s">
        <v>39</v>
      </c>
    </row>
    <row r="340" spans="1:11" x14ac:dyDescent="0.3">
      <c r="A340" t="s">
        <v>1516</v>
      </c>
      <c r="B340" t="s">
        <v>1525</v>
      </c>
      <c r="C340" t="s">
        <v>1526</v>
      </c>
      <c r="D340" t="s">
        <v>1527</v>
      </c>
      <c r="E340">
        <v>2011</v>
      </c>
      <c r="F340" t="s">
        <v>1528</v>
      </c>
      <c r="H340" t="s">
        <v>38</v>
      </c>
      <c r="I340" t="s">
        <v>39</v>
      </c>
    </row>
    <row r="341" spans="1:11" x14ac:dyDescent="0.3">
      <c r="A341" t="s">
        <v>1529</v>
      </c>
      <c r="B341" t="s">
        <v>1530</v>
      </c>
      <c r="C341" t="s">
        <v>52</v>
      </c>
      <c r="D341" t="s">
        <v>1531</v>
      </c>
      <c r="E341">
        <v>2013</v>
      </c>
      <c r="F341" t="s">
        <v>1532</v>
      </c>
      <c r="H341" t="s">
        <v>38</v>
      </c>
      <c r="I341" t="s">
        <v>39</v>
      </c>
    </row>
    <row r="342" spans="1:11" x14ac:dyDescent="0.3">
      <c r="A342" t="s">
        <v>1533</v>
      </c>
      <c r="B342" t="s">
        <v>1534</v>
      </c>
      <c r="C342" t="s">
        <v>164</v>
      </c>
      <c r="D342" t="s">
        <v>1535</v>
      </c>
      <c r="E342">
        <v>2005</v>
      </c>
      <c r="F342" t="s">
        <v>1536</v>
      </c>
      <c r="H342" t="s">
        <v>38</v>
      </c>
      <c r="I342" t="s">
        <v>66</v>
      </c>
      <c r="K342">
        <v>1</v>
      </c>
    </row>
    <row r="343" spans="1:11" x14ac:dyDescent="0.3">
      <c r="A343" t="s">
        <v>1537</v>
      </c>
      <c r="B343" t="s">
        <v>1538</v>
      </c>
      <c r="C343" t="s">
        <v>84</v>
      </c>
      <c r="D343" t="s">
        <v>1539</v>
      </c>
      <c r="E343">
        <v>2014</v>
      </c>
      <c r="F343" t="s">
        <v>1540</v>
      </c>
      <c r="H343" t="s">
        <v>38</v>
      </c>
      <c r="I343" t="s">
        <v>39</v>
      </c>
    </row>
    <row r="344" spans="1:11" x14ac:dyDescent="0.3">
      <c r="A344" t="s">
        <v>1541</v>
      </c>
      <c r="B344" t="s">
        <v>1542</v>
      </c>
      <c r="C344" t="s">
        <v>1543</v>
      </c>
      <c r="D344" t="s">
        <v>1544</v>
      </c>
      <c r="E344">
        <v>2008</v>
      </c>
      <c r="G344" t="s">
        <v>65</v>
      </c>
      <c r="H344" t="s">
        <v>38</v>
      </c>
      <c r="I344" t="s">
        <v>66</v>
      </c>
    </row>
    <row r="345" spans="1:11" x14ac:dyDescent="0.3">
      <c r="A345" t="s">
        <v>1545</v>
      </c>
      <c r="B345" t="s">
        <v>1546</v>
      </c>
      <c r="C345" t="s">
        <v>681</v>
      </c>
      <c r="D345" t="s">
        <v>1547</v>
      </c>
      <c r="E345">
        <v>2015</v>
      </c>
      <c r="F345" t="s">
        <v>1548</v>
      </c>
      <c r="H345" t="s">
        <v>38</v>
      </c>
      <c r="I345" t="s">
        <v>39</v>
      </c>
    </row>
    <row r="346" spans="1:11" x14ac:dyDescent="0.3">
      <c r="A346" t="s">
        <v>1549</v>
      </c>
      <c r="B346" t="s">
        <v>1550</v>
      </c>
      <c r="C346" t="s">
        <v>1551</v>
      </c>
      <c r="D346" t="s">
        <v>1552</v>
      </c>
      <c r="E346">
        <v>2013</v>
      </c>
      <c r="F346" t="s">
        <v>1553</v>
      </c>
      <c r="H346" t="s">
        <v>38</v>
      </c>
      <c r="I346" t="s">
        <v>39</v>
      </c>
    </row>
    <row r="347" spans="1:11" x14ac:dyDescent="0.3">
      <c r="A347" t="s">
        <v>1554</v>
      </c>
      <c r="B347" t="s">
        <v>1555</v>
      </c>
      <c r="C347" t="s">
        <v>84</v>
      </c>
      <c r="D347" t="s">
        <v>1556</v>
      </c>
      <c r="E347">
        <v>1994</v>
      </c>
      <c r="F347" t="s">
        <v>1557</v>
      </c>
      <c r="H347" t="s">
        <v>38</v>
      </c>
      <c r="I347" t="s">
        <v>39</v>
      </c>
    </row>
    <row r="348" spans="1:11" x14ac:dyDescent="0.3">
      <c r="A348" t="s">
        <v>1558</v>
      </c>
      <c r="B348" t="s">
        <v>1559</v>
      </c>
      <c r="C348" t="s">
        <v>827</v>
      </c>
      <c r="D348" t="s">
        <v>1560</v>
      </c>
      <c r="E348">
        <v>2012</v>
      </c>
      <c r="F348" t="s">
        <v>1561</v>
      </c>
      <c r="H348" t="s">
        <v>38</v>
      </c>
      <c r="I348" t="s">
        <v>39</v>
      </c>
    </row>
    <row r="349" spans="1:11" x14ac:dyDescent="0.3">
      <c r="A349" t="s">
        <v>1562</v>
      </c>
      <c r="B349" t="s">
        <v>1563</v>
      </c>
      <c r="C349" t="s">
        <v>1564</v>
      </c>
      <c r="D349" t="s">
        <v>1565</v>
      </c>
      <c r="E349">
        <v>2002</v>
      </c>
      <c r="F349" t="s">
        <v>1566</v>
      </c>
      <c r="H349" t="s">
        <v>18</v>
      </c>
    </row>
    <row r="350" spans="1:11" x14ac:dyDescent="0.3">
      <c r="A350" t="s">
        <v>1567</v>
      </c>
      <c r="B350" t="s">
        <v>1568</v>
      </c>
      <c r="C350" t="s">
        <v>1569</v>
      </c>
      <c r="D350" t="s">
        <v>1570</v>
      </c>
      <c r="E350">
        <v>2015</v>
      </c>
      <c r="F350" t="s">
        <v>1571</v>
      </c>
      <c r="H350" t="s">
        <v>38</v>
      </c>
      <c r="I350" t="s">
        <v>39</v>
      </c>
    </row>
    <row r="351" spans="1:11" x14ac:dyDescent="0.3">
      <c r="A351" t="s">
        <v>1572</v>
      </c>
      <c r="B351" t="s">
        <v>1573</v>
      </c>
      <c r="C351" t="s">
        <v>1574</v>
      </c>
      <c r="D351" t="s">
        <v>1575</v>
      </c>
      <c r="E351">
        <v>1999</v>
      </c>
      <c r="H351" t="s">
        <v>38</v>
      </c>
      <c r="I351" t="s">
        <v>39</v>
      </c>
    </row>
    <row r="352" spans="1:11" x14ac:dyDescent="0.3">
      <c r="A352" t="s">
        <v>1576</v>
      </c>
      <c r="B352" t="s">
        <v>1577</v>
      </c>
      <c r="C352" t="s">
        <v>189</v>
      </c>
      <c r="D352" t="s">
        <v>1578</v>
      </c>
      <c r="E352">
        <v>1999</v>
      </c>
      <c r="F352" t="s">
        <v>1579</v>
      </c>
      <c r="H352" t="s">
        <v>38</v>
      </c>
      <c r="I352" t="s">
        <v>39</v>
      </c>
    </row>
    <row r="353" spans="1:9" x14ac:dyDescent="0.3">
      <c r="A353" t="s">
        <v>1580</v>
      </c>
      <c r="B353" t="s">
        <v>1581</v>
      </c>
      <c r="C353" t="s">
        <v>1582</v>
      </c>
      <c r="D353" t="s">
        <v>1583</v>
      </c>
      <c r="E353">
        <v>2001</v>
      </c>
      <c r="H353" t="s">
        <v>38</v>
      </c>
      <c r="I353" t="s">
        <v>39</v>
      </c>
    </row>
    <row r="354" spans="1:9" x14ac:dyDescent="0.3">
      <c r="A354" t="s">
        <v>1584</v>
      </c>
      <c r="B354" t="s">
        <v>1585</v>
      </c>
      <c r="C354" t="s">
        <v>1582</v>
      </c>
      <c r="D354" t="s">
        <v>1586</v>
      </c>
      <c r="E354">
        <v>2003</v>
      </c>
      <c r="F354" t="s">
        <v>1587</v>
      </c>
      <c r="H354" t="s">
        <v>18</v>
      </c>
    </row>
    <row r="355" spans="1:9" x14ac:dyDescent="0.3">
      <c r="A355" t="s">
        <v>1588</v>
      </c>
      <c r="B355" t="s">
        <v>1589</v>
      </c>
      <c r="C355" t="s">
        <v>291</v>
      </c>
      <c r="D355" t="s">
        <v>1590</v>
      </c>
      <c r="E355">
        <v>2017</v>
      </c>
      <c r="F355" t="s">
        <v>1591</v>
      </c>
      <c r="H355" t="s">
        <v>18</v>
      </c>
    </row>
    <row r="356" spans="1:9" x14ac:dyDescent="0.3">
      <c r="A356" t="s">
        <v>1592</v>
      </c>
      <c r="B356" t="s">
        <v>1593</v>
      </c>
      <c r="C356" t="s">
        <v>84</v>
      </c>
      <c r="D356" t="s">
        <v>1594</v>
      </c>
      <c r="E356">
        <v>2010</v>
      </c>
      <c r="F356" t="s">
        <v>1595</v>
      </c>
      <c r="H356" t="s">
        <v>38</v>
      </c>
      <c r="I356" t="s">
        <v>39</v>
      </c>
    </row>
    <row r="357" spans="1:9" x14ac:dyDescent="0.3">
      <c r="A357" t="s">
        <v>1596</v>
      </c>
      <c r="B357" t="s">
        <v>1597</v>
      </c>
      <c r="C357" t="s">
        <v>1598</v>
      </c>
      <c r="D357" t="s">
        <v>1599</v>
      </c>
      <c r="E357">
        <v>2013</v>
      </c>
      <c r="F357" t="s">
        <v>1600</v>
      </c>
      <c r="H357" t="s">
        <v>38</v>
      </c>
      <c r="I357" t="s">
        <v>39</v>
      </c>
    </row>
    <row r="358" spans="1:9" x14ac:dyDescent="0.3">
      <c r="A358" t="s">
        <v>1601</v>
      </c>
      <c r="B358" t="s">
        <v>1602</v>
      </c>
      <c r="C358" t="s">
        <v>1299</v>
      </c>
      <c r="D358" t="s">
        <v>1603</v>
      </c>
      <c r="E358">
        <v>2016</v>
      </c>
      <c r="F358" t="s">
        <v>1604</v>
      </c>
      <c r="H358" t="s">
        <v>18</v>
      </c>
    </row>
    <row r="359" spans="1:9" x14ac:dyDescent="0.3">
      <c r="A359" t="s">
        <v>1605</v>
      </c>
      <c r="B359" t="s">
        <v>1606</v>
      </c>
      <c r="C359" t="s">
        <v>1607</v>
      </c>
      <c r="D359" t="s">
        <v>1608</v>
      </c>
      <c r="E359">
        <v>2009</v>
      </c>
      <c r="F359" t="s">
        <v>1609</v>
      </c>
      <c r="H359" t="s">
        <v>38</v>
      </c>
      <c r="I359" t="s">
        <v>39</v>
      </c>
    </row>
    <row r="360" spans="1:9" x14ac:dyDescent="0.3">
      <c r="A360" t="s">
        <v>1610</v>
      </c>
      <c r="B360" t="s">
        <v>1611</v>
      </c>
      <c r="C360" t="s">
        <v>1612</v>
      </c>
      <c r="D360" t="s">
        <v>1613</v>
      </c>
      <c r="E360">
        <v>1998</v>
      </c>
      <c r="H360" t="s">
        <v>38</v>
      </c>
      <c r="I360" t="s">
        <v>39</v>
      </c>
    </row>
    <row r="361" spans="1:9" x14ac:dyDescent="0.3">
      <c r="A361" t="s">
        <v>1614</v>
      </c>
      <c r="B361" t="s">
        <v>1615</v>
      </c>
      <c r="C361" t="s">
        <v>47</v>
      </c>
      <c r="D361" t="s">
        <v>1616</v>
      </c>
      <c r="E361">
        <v>2004</v>
      </c>
      <c r="F361" t="s">
        <v>1617</v>
      </c>
      <c r="H361" t="s">
        <v>18</v>
      </c>
    </row>
    <row r="362" spans="1:9" x14ac:dyDescent="0.3">
      <c r="A362" t="s">
        <v>1618</v>
      </c>
      <c r="B362" t="s">
        <v>1619</v>
      </c>
      <c r="C362" t="s">
        <v>1620</v>
      </c>
      <c r="D362" t="s">
        <v>1621</v>
      </c>
      <c r="E362">
        <v>2009</v>
      </c>
      <c r="F362" t="s">
        <v>1622</v>
      </c>
      <c r="H362" t="s">
        <v>18</v>
      </c>
    </row>
    <row r="363" spans="1:9" x14ac:dyDescent="0.3">
      <c r="A363" t="s">
        <v>1623</v>
      </c>
      <c r="B363" t="s">
        <v>1624</v>
      </c>
      <c r="C363" t="s">
        <v>1341</v>
      </c>
      <c r="D363" t="s">
        <v>1625</v>
      </c>
      <c r="E363">
        <v>2015</v>
      </c>
      <c r="F363" t="s">
        <v>1626</v>
      </c>
      <c r="H363" t="s">
        <v>38</v>
      </c>
      <c r="I363" t="s">
        <v>39</v>
      </c>
    </row>
    <row r="364" spans="1:9" x14ac:dyDescent="0.3">
      <c r="A364" t="s">
        <v>1623</v>
      </c>
      <c r="B364" t="s">
        <v>1627</v>
      </c>
      <c r="C364" t="s">
        <v>1628</v>
      </c>
      <c r="D364" t="s">
        <v>1629</v>
      </c>
      <c r="E364">
        <v>2010</v>
      </c>
      <c r="F364" t="s">
        <v>1630</v>
      </c>
      <c r="H364" t="s">
        <v>38</v>
      </c>
      <c r="I364" t="s">
        <v>39</v>
      </c>
    </row>
    <row r="365" spans="1:9" x14ac:dyDescent="0.3">
      <c r="A365" t="s">
        <v>1631</v>
      </c>
      <c r="B365" t="s">
        <v>1632</v>
      </c>
      <c r="C365" t="s">
        <v>1299</v>
      </c>
      <c r="D365" t="s">
        <v>1633</v>
      </c>
      <c r="E365">
        <v>2008</v>
      </c>
      <c r="F365" t="s">
        <v>1634</v>
      </c>
      <c r="H365" t="s">
        <v>38</v>
      </c>
      <c r="I365" t="s">
        <v>39</v>
      </c>
    </row>
    <row r="366" spans="1:9" x14ac:dyDescent="0.3">
      <c r="A366" t="s">
        <v>1635</v>
      </c>
      <c r="B366" t="s">
        <v>1636</v>
      </c>
      <c r="C366" t="s">
        <v>1637</v>
      </c>
      <c r="D366" t="s">
        <v>1638</v>
      </c>
      <c r="E366">
        <v>2010</v>
      </c>
      <c r="F366" t="s">
        <v>1639</v>
      </c>
      <c r="H366" t="s">
        <v>18</v>
      </c>
    </row>
    <row r="367" spans="1:9" x14ac:dyDescent="0.3">
      <c r="A367" t="s">
        <v>1640</v>
      </c>
      <c r="B367" t="s">
        <v>1641</v>
      </c>
      <c r="C367" t="s">
        <v>1074</v>
      </c>
      <c r="D367" t="s">
        <v>1642</v>
      </c>
      <c r="E367">
        <v>2005</v>
      </c>
      <c r="F367" t="s">
        <v>1643</v>
      </c>
      <c r="H367" t="s">
        <v>38</v>
      </c>
      <c r="I367" t="s">
        <v>39</v>
      </c>
    </row>
    <row r="368" spans="1:9" x14ac:dyDescent="0.3">
      <c r="A368" t="s">
        <v>1644</v>
      </c>
      <c r="B368" t="s">
        <v>1645</v>
      </c>
      <c r="C368" t="s">
        <v>1646</v>
      </c>
      <c r="D368" t="s">
        <v>1647</v>
      </c>
      <c r="E368">
        <v>2001</v>
      </c>
      <c r="H368" t="s">
        <v>18</v>
      </c>
    </row>
    <row r="369" spans="1:11" x14ac:dyDescent="0.3">
      <c r="A369" t="s">
        <v>1648</v>
      </c>
      <c r="B369" t="s">
        <v>1649</v>
      </c>
      <c r="C369" t="s">
        <v>798</v>
      </c>
      <c r="D369" t="s">
        <v>1650</v>
      </c>
      <c r="E369">
        <v>1999</v>
      </c>
      <c r="F369" t="s">
        <v>1651</v>
      </c>
      <c r="H369" t="s">
        <v>38</v>
      </c>
      <c r="I369" t="s">
        <v>39</v>
      </c>
    </row>
    <row r="370" spans="1:11" x14ac:dyDescent="0.3">
      <c r="A370" t="s">
        <v>1652</v>
      </c>
      <c r="B370" t="s">
        <v>1653</v>
      </c>
      <c r="C370" t="s">
        <v>798</v>
      </c>
      <c r="D370" t="s">
        <v>1654</v>
      </c>
      <c r="E370">
        <v>1996</v>
      </c>
      <c r="F370" t="s">
        <v>1655</v>
      </c>
      <c r="H370" t="s">
        <v>38</v>
      </c>
      <c r="I370" t="s">
        <v>39</v>
      </c>
    </row>
    <row r="371" spans="1:11" x14ac:dyDescent="0.3">
      <c r="A371" t="s">
        <v>1656</v>
      </c>
      <c r="B371" t="s">
        <v>1657</v>
      </c>
      <c r="C371" t="s">
        <v>1658</v>
      </c>
      <c r="D371" t="s">
        <v>1659</v>
      </c>
      <c r="E371">
        <v>1995</v>
      </c>
      <c r="H371" t="s">
        <v>38</v>
      </c>
      <c r="I371" t="s">
        <v>39</v>
      </c>
    </row>
    <row r="372" spans="1:11" x14ac:dyDescent="0.3">
      <c r="A372" t="s">
        <v>1660</v>
      </c>
      <c r="B372" t="s">
        <v>1661</v>
      </c>
      <c r="C372" t="s">
        <v>1662</v>
      </c>
      <c r="D372" t="s">
        <v>1663</v>
      </c>
      <c r="E372">
        <v>1992</v>
      </c>
      <c r="F372" t="s">
        <v>1664</v>
      </c>
      <c r="H372" t="s">
        <v>38</v>
      </c>
      <c r="I372" t="s">
        <v>39</v>
      </c>
    </row>
    <row r="373" spans="1:11" x14ac:dyDescent="0.3">
      <c r="A373" t="s">
        <v>1665</v>
      </c>
      <c r="B373" t="s">
        <v>1666</v>
      </c>
      <c r="C373" t="s">
        <v>464</v>
      </c>
      <c r="D373" t="s">
        <v>1667</v>
      </c>
      <c r="E373">
        <v>2009</v>
      </c>
      <c r="F373" t="s">
        <v>1668</v>
      </c>
      <c r="G373" t="s">
        <v>65</v>
      </c>
      <c r="H373" t="s">
        <v>38</v>
      </c>
      <c r="I373" t="s">
        <v>66</v>
      </c>
    </row>
    <row r="374" spans="1:11" x14ac:dyDescent="0.3">
      <c r="A374" t="s">
        <v>1669</v>
      </c>
      <c r="B374" t="s">
        <v>1670</v>
      </c>
      <c r="C374" t="s">
        <v>464</v>
      </c>
      <c r="D374" t="s">
        <v>1671</v>
      </c>
      <c r="E374">
        <v>2008</v>
      </c>
      <c r="F374" t="s">
        <v>1672</v>
      </c>
      <c r="G374" t="s">
        <v>65</v>
      </c>
      <c r="H374" t="s">
        <v>38</v>
      </c>
      <c r="I374" t="s">
        <v>66</v>
      </c>
    </row>
    <row r="375" spans="1:11" x14ac:dyDescent="0.3">
      <c r="A375" t="s">
        <v>1673</v>
      </c>
      <c r="B375" t="s">
        <v>1674</v>
      </c>
      <c r="C375" t="s">
        <v>464</v>
      </c>
      <c r="D375" t="s">
        <v>1675</v>
      </c>
      <c r="E375">
        <v>2009</v>
      </c>
      <c r="F375" t="s">
        <v>1676</v>
      </c>
      <c r="H375" t="s">
        <v>38</v>
      </c>
      <c r="I375" t="s">
        <v>66</v>
      </c>
      <c r="K375">
        <v>0</v>
      </c>
    </row>
    <row r="376" spans="1:11" x14ac:dyDescent="0.3">
      <c r="A376" t="s">
        <v>1677</v>
      </c>
      <c r="B376" t="s">
        <v>1678</v>
      </c>
      <c r="C376" t="s">
        <v>1679</v>
      </c>
      <c r="D376" t="s">
        <v>1680</v>
      </c>
      <c r="E376">
        <v>2006</v>
      </c>
      <c r="F376" t="s">
        <v>1681</v>
      </c>
      <c r="H376" t="s">
        <v>18</v>
      </c>
    </row>
    <row r="377" spans="1:11" x14ac:dyDescent="0.3">
      <c r="A377" t="s">
        <v>1682</v>
      </c>
      <c r="B377" t="s">
        <v>1683</v>
      </c>
      <c r="C377" t="s">
        <v>473</v>
      </c>
      <c r="D377" t="s">
        <v>1684</v>
      </c>
      <c r="E377">
        <v>2006</v>
      </c>
      <c r="F377" t="s">
        <v>1685</v>
      </c>
      <c r="H377" t="s">
        <v>18</v>
      </c>
    </row>
    <row r="378" spans="1:11" x14ac:dyDescent="0.3">
      <c r="A378" t="s">
        <v>1686</v>
      </c>
      <c r="B378" t="s">
        <v>1687</v>
      </c>
      <c r="C378" t="s">
        <v>1688</v>
      </c>
      <c r="D378" t="s">
        <v>1689</v>
      </c>
      <c r="E378">
        <v>2017</v>
      </c>
      <c r="F378" t="s">
        <v>1690</v>
      </c>
      <c r="H378" t="s">
        <v>18</v>
      </c>
    </row>
    <row r="379" spans="1:11" x14ac:dyDescent="0.3">
      <c r="A379" t="s">
        <v>1691</v>
      </c>
      <c r="B379" t="s">
        <v>1692</v>
      </c>
      <c r="C379" t="s">
        <v>375</v>
      </c>
      <c r="D379" t="s">
        <v>1693</v>
      </c>
      <c r="E379">
        <v>2003</v>
      </c>
      <c r="F379" t="s">
        <v>1694</v>
      </c>
      <c r="H379" t="s">
        <v>38</v>
      </c>
      <c r="I379" t="s">
        <v>66</v>
      </c>
      <c r="K379">
        <v>1</v>
      </c>
    </row>
    <row r="380" spans="1:11" x14ac:dyDescent="0.3">
      <c r="A380" t="s">
        <v>1695</v>
      </c>
      <c r="B380" t="s">
        <v>1696</v>
      </c>
      <c r="C380" t="s">
        <v>189</v>
      </c>
      <c r="E380">
        <v>2012</v>
      </c>
      <c r="F380" t="s">
        <v>1697</v>
      </c>
      <c r="H380" t="s">
        <v>38</v>
      </c>
      <c r="I380" t="s">
        <v>39</v>
      </c>
    </row>
    <row r="381" spans="1:11" x14ac:dyDescent="0.3">
      <c r="A381" t="s">
        <v>1698</v>
      </c>
      <c r="B381" t="s">
        <v>1699</v>
      </c>
      <c r="C381" t="s">
        <v>99</v>
      </c>
      <c r="D381" t="s">
        <v>1700</v>
      </c>
      <c r="E381">
        <v>1994</v>
      </c>
      <c r="H381" t="s">
        <v>18</v>
      </c>
    </row>
    <row r="382" spans="1:11" x14ac:dyDescent="0.3">
      <c r="A382" t="s">
        <v>1701</v>
      </c>
      <c r="B382" t="s">
        <v>1702</v>
      </c>
      <c r="C382" t="s">
        <v>1703</v>
      </c>
      <c r="D382" t="s">
        <v>1704</v>
      </c>
      <c r="E382">
        <v>2016</v>
      </c>
      <c r="F382" t="s">
        <v>1705</v>
      </c>
      <c r="H382" t="s">
        <v>18</v>
      </c>
    </row>
    <row r="383" spans="1:11" x14ac:dyDescent="0.3">
      <c r="A383" t="s">
        <v>1706</v>
      </c>
      <c r="B383" t="s">
        <v>1707</v>
      </c>
      <c r="C383" t="s">
        <v>1703</v>
      </c>
      <c r="D383" t="s">
        <v>1708</v>
      </c>
      <c r="E383">
        <v>1993</v>
      </c>
      <c r="H383" t="s">
        <v>18</v>
      </c>
    </row>
    <row r="384" spans="1:11" x14ac:dyDescent="0.3">
      <c r="A384" t="s">
        <v>1709</v>
      </c>
      <c r="B384" t="s">
        <v>1710</v>
      </c>
      <c r="C384" t="s">
        <v>174</v>
      </c>
      <c r="D384" t="s">
        <v>1711</v>
      </c>
      <c r="E384">
        <v>2012</v>
      </c>
      <c r="F384" t="s">
        <v>1712</v>
      </c>
      <c r="H384" t="s">
        <v>18</v>
      </c>
    </row>
    <row r="385" spans="1:10" x14ac:dyDescent="0.3">
      <c r="A385" t="s">
        <v>1713</v>
      </c>
      <c r="B385" t="s">
        <v>1714</v>
      </c>
      <c r="C385" t="s">
        <v>291</v>
      </c>
      <c r="D385" t="s">
        <v>1715</v>
      </c>
      <c r="E385">
        <v>2015</v>
      </c>
      <c r="F385" t="s">
        <v>1716</v>
      </c>
      <c r="H385" t="s">
        <v>18</v>
      </c>
    </row>
    <row r="386" spans="1:10" x14ac:dyDescent="0.3">
      <c r="A386" t="s">
        <v>1717</v>
      </c>
      <c r="B386" t="s">
        <v>1718</v>
      </c>
      <c r="C386" t="s">
        <v>827</v>
      </c>
      <c r="D386" t="s">
        <v>1719</v>
      </c>
      <c r="E386">
        <v>2016</v>
      </c>
      <c r="F386" t="s">
        <v>1720</v>
      </c>
      <c r="H386" t="s">
        <v>18</v>
      </c>
    </row>
    <row r="387" spans="1:10" x14ac:dyDescent="0.3">
      <c r="A387" t="s">
        <v>1721</v>
      </c>
      <c r="B387" t="s">
        <v>1722</v>
      </c>
      <c r="C387" t="s">
        <v>1723</v>
      </c>
      <c r="D387" t="s">
        <v>1724</v>
      </c>
      <c r="E387">
        <v>1996</v>
      </c>
      <c r="F387" t="s">
        <v>1725</v>
      </c>
      <c r="H387" t="s">
        <v>38</v>
      </c>
      <c r="I387" t="s">
        <v>39</v>
      </c>
    </row>
    <row r="388" spans="1:10" x14ac:dyDescent="0.3">
      <c r="A388" t="s">
        <v>1726</v>
      </c>
      <c r="B388" t="s">
        <v>1727</v>
      </c>
      <c r="C388" t="s">
        <v>375</v>
      </c>
      <c r="D388" t="s">
        <v>1728</v>
      </c>
      <c r="E388">
        <v>2016</v>
      </c>
      <c r="F388" t="s">
        <v>1729</v>
      </c>
      <c r="G388" t="s">
        <v>65</v>
      </c>
      <c r="H388" t="s">
        <v>38</v>
      </c>
      <c r="I388" t="s">
        <v>66</v>
      </c>
    </row>
    <row r="389" spans="1:10" x14ac:dyDescent="0.3">
      <c r="A389" t="s">
        <v>1730</v>
      </c>
      <c r="B389" t="s">
        <v>1731</v>
      </c>
      <c r="C389" t="s">
        <v>1732</v>
      </c>
      <c r="D389" t="s">
        <v>1733</v>
      </c>
      <c r="E389">
        <v>1996</v>
      </c>
      <c r="F389" t="s">
        <v>1734</v>
      </c>
      <c r="H389" t="s">
        <v>18</v>
      </c>
    </row>
    <row r="390" spans="1:10" x14ac:dyDescent="0.3">
      <c r="A390" t="s">
        <v>1735</v>
      </c>
      <c r="B390" t="s">
        <v>1736</v>
      </c>
      <c r="C390" t="s">
        <v>1060</v>
      </c>
      <c r="D390" t="s">
        <v>1737</v>
      </c>
      <c r="E390">
        <v>2003</v>
      </c>
      <c r="G390" t="s">
        <v>65</v>
      </c>
      <c r="H390" t="s">
        <v>38</v>
      </c>
      <c r="I390" t="s">
        <v>66</v>
      </c>
      <c r="J390" t="s">
        <v>67</v>
      </c>
    </row>
    <row r="391" spans="1:10" x14ac:dyDescent="0.3">
      <c r="A391" t="s">
        <v>1738</v>
      </c>
      <c r="B391" t="s">
        <v>1739</v>
      </c>
      <c r="C391" t="s">
        <v>325</v>
      </c>
      <c r="D391" t="s">
        <v>1740</v>
      </c>
      <c r="E391">
        <v>2004</v>
      </c>
      <c r="F391" t="s">
        <v>1741</v>
      </c>
      <c r="G391" t="s">
        <v>65</v>
      </c>
      <c r="H391" t="s">
        <v>38</v>
      </c>
      <c r="I391" t="s">
        <v>66</v>
      </c>
    </row>
    <row r="392" spans="1:10" x14ac:dyDescent="0.3">
      <c r="A392" t="s">
        <v>1742</v>
      </c>
      <c r="B392" t="s">
        <v>1743</v>
      </c>
      <c r="C392" t="s">
        <v>1744</v>
      </c>
      <c r="D392" t="s">
        <v>1745</v>
      </c>
      <c r="E392">
        <v>2009</v>
      </c>
      <c r="F392" t="s">
        <v>1746</v>
      </c>
      <c r="H392" t="s">
        <v>38</v>
      </c>
      <c r="I392" t="s">
        <v>39</v>
      </c>
    </row>
    <row r="393" spans="1:10" x14ac:dyDescent="0.3">
      <c r="A393" t="s">
        <v>1747</v>
      </c>
      <c r="B393" t="s">
        <v>1748</v>
      </c>
      <c r="C393" t="s">
        <v>245</v>
      </c>
      <c r="D393" t="s">
        <v>1749</v>
      </c>
      <c r="E393">
        <v>1998</v>
      </c>
      <c r="F393" t="s">
        <v>1750</v>
      </c>
      <c r="H393" t="s">
        <v>38</v>
      </c>
      <c r="I393" t="s">
        <v>39</v>
      </c>
    </row>
    <row r="394" spans="1:10" x14ac:dyDescent="0.3">
      <c r="A394" t="s">
        <v>1751</v>
      </c>
      <c r="B394" t="s">
        <v>1752</v>
      </c>
      <c r="C394" t="s">
        <v>1753</v>
      </c>
      <c r="D394" t="s">
        <v>1754</v>
      </c>
      <c r="E394">
        <v>2014</v>
      </c>
      <c r="F394" t="s">
        <v>1755</v>
      </c>
      <c r="H394" t="s">
        <v>18</v>
      </c>
    </row>
    <row r="395" spans="1:10" x14ac:dyDescent="0.3">
      <c r="A395" t="s">
        <v>1756</v>
      </c>
      <c r="B395" t="s">
        <v>1757</v>
      </c>
      <c r="C395" t="s">
        <v>1127</v>
      </c>
      <c r="E395">
        <v>2006</v>
      </c>
      <c r="H395" t="s">
        <v>38</v>
      </c>
      <c r="I395" t="s">
        <v>39</v>
      </c>
    </row>
    <row r="396" spans="1:10" x14ac:dyDescent="0.3">
      <c r="A396" t="s">
        <v>1758</v>
      </c>
      <c r="B396" t="s">
        <v>1759</v>
      </c>
      <c r="C396" t="s">
        <v>84</v>
      </c>
      <c r="D396" t="s">
        <v>1760</v>
      </c>
      <c r="E396">
        <v>2011</v>
      </c>
      <c r="F396" t="s">
        <v>1761</v>
      </c>
      <c r="H396" t="s">
        <v>38</v>
      </c>
      <c r="I396" t="s">
        <v>39</v>
      </c>
    </row>
    <row r="397" spans="1:10" x14ac:dyDescent="0.3">
      <c r="A397" t="s">
        <v>1762</v>
      </c>
      <c r="B397" t="s">
        <v>1763</v>
      </c>
      <c r="C397" t="s">
        <v>589</v>
      </c>
      <c r="D397" t="s">
        <v>1764</v>
      </c>
      <c r="E397">
        <v>2012</v>
      </c>
      <c r="F397" t="s">
        <v>1765</v>
      </c>
      <c r="H397" t="s">
        <v>18</v>
      </c>
    </row>
    <row r="398" spans="1:10" x14ac:dyDescent="0.3">
      <c r="A398" t="s">
        <v>1766</v>
      </c>
      <c r="B398" t="s">
        <v>1767</v>
      </c>
      <c r="C398" t="s">
        <v>1768</v>
      </c>
      <c r="D398" t="s">
        <v>1769</v>
      </c>
      <c r="E398">
        <v>2008</v>
      </c>
      <c r="F398" t="s">
        <v>1770</v>
      </c>
      <c r="H398" t="s">
        <v>38</v>
      </c>
      <c r="I398" t="s">
        <v>39</v>
      </c>
    </row>
    <row r="399" spans="1:10" x14ac:dyDescent="0.3">
      <c r="A399" t="s">
        <v>1771</v>
      </c>
      <c r="B399" t="s">
        <v>1772</v>
      </c>
      <c r="C399" t="s">
        <v>84</v>
      </c>
      <c r="D399" t="s">
        <v>1773</v>
      </c>
      <c r="E399">
        <v>2011</v>
      </c>
      <c r="F399" t="s">
        <v>1774</v>
      </c>
      <c r="H399" t="s">
        <v>38</v>
      </c>
      <c r="I399" t="s">
        <v>39</v>
      </c>
    </row>
    <row r="400" spans="1:10" x14ac:dyDescent="0.3">
      <c r="A400" t="s">
        <v>1775</v>
      </c>
      <c r="B400" t="s">
        <v>1776</v>
      </c>
      <c r="C400" t="s">
        <v>1777</v>
      </c>
      <c r="D400" t="s">
        <v>1778</v>
      </c>
      <c r="E400">
        <v>2005</v>
      </c>
      <c r="F400" t="s">
        <v>1779</v>
      </c>
      <c r="H400" t="s">
        <v>18</v>
      </c>
    </row>
    <row r="401" spans="1:12" x14ac:dyDescent="0.3">
      <c r="A401" t="s">
        <v>1780</v>
      </c>
      <c r="B401" t="s">
        <v>1781</v>
      </c>
      <c r="C401" t="s">
        <v>1782</v>
      </c>
      <c r="D401" t="s">
        <v>1783</v>
      </c>
      <c r="E401">
        <v>1992</v>
      </c>
      <c r="H401" t="s">
        <v>18</v>
      </c>
    </row>
    <row r="402" spans="1:12" x14ac:dyDescent="0.3">
      <c r="A402" t="s">
        <v>1784</v>
      </c>
      <c r="B402" t="s">
        <v>1785</v>
      </c>
      <c r="C402" t="s">
        <v>350</v>
      </c>
      <c r="D402" t="s">
        <v>1786</v>
      </c>
      <c r="E402">
        <v>2012</v>
      </c>
      <c r="F402" t="s">
        <v>1787</v>
      </c>
      <c r="G402" t="s">
        <v>166</v>
      </c>
      <c r="H402" t="s">
        <v>38</v>
      </c>
      <c r="I402" t="s">
        <v>66</v>
      </c>
      <c r="K402">
        <v>1</v>
      </c>
    </row>
    <row r="403" spans="1:12" x14ac:dyDescent="0.3">
      <c r="A403" t="s">
        <v>1788</v>
      </c>
      <c r="B403" t="s">
        <v>1789</v>
      </c>
      <c r="C403" t="s">
        <v>575</v>
      </c>
      <c r="D403" t="s">
        <v>1790</v>
      </c>
      <c r="E403">
        <v>1996</v>
      </c>
      <c r="H403" t="s">
        <v>18</v>
      </c>
    </row>
    <row r="404" spans="1:12" x14ac:dyDescent="0.3">
      <c r="A404" t="s">
        <v>1791</v>
      </c>
      <c r="B404" t="s">
        <v>1792</v>
      </c>
      <c r="C404" t="s">
        <v>1186</v>
      </c>
      <c r="D404" t="s">
        <v>1793</v>
      </c>
      <c r="E404">
        <v>2014</v>
      </c>
      <c r="F404" t="s">
        <v>1794</v>
      </c>
      <c r="H404" t="s">
        <v>18</v>
      </c>
    </row>
    <row r="405" spans="1:12" x14ac:dyDescent="0.3">
      <c r="A405" t="s">
        <v>1795</v>
      </c>
      <c r="B405" t="s">
        <v>1796</v>
      </c>
      <c r="C405" t="s">
        <v>1797</v>
      </c>
      <c r="D405" t="s">
        <v>1798</v>
      </c>
      <c r="E405">
        <v>1999</v>
      </c>
      <c r="F405" t="s">
        <v>1799</v>
      </c>
      <c r="H405" t="s">
        <v>18</v>
      </c>
    </row>
    <row r="406" spans="1:12" x14ac:dyDescent="0.3">
      <c r="A406" t="s">
        <v>1800</v>
      </c>
      <c r="B406" t="s">
        <v>1801</v>
      </c>
      <c r="C406" t="s">
        <v>575</v>
      </c>
      <c r="D406" t="s">
        <v>1802</v>
      </c>
      <c r="E406">
        <v>1996</v>
      </c>
      <c r="H406" t="s">
        <v>18</v>
      </c>
    </row>
    <row r="407" spans="1:12" x14ac:dyDescent="0.3">
      <c r="A407" t="s">
        <v>1803</v>
      </c>
      <c r="B407" t="s">
        <v>1804</v>
      </c>
      <c r="C407" t="s">
        <v>1805</v>
      </c>
      <c r="D407" t="s">
        <v>1806</v>
      </c>
      <c r="E407">
        <v>1998</v>
      </c>
      <c r="F407" t="s">
        <v>1807</v>
      </c>
      <c r="H407" t="s">
        <v>18</v>
      </c>
    </row>
    <row r="408" spans="1:12" x14ac:dyDescent="0.3">
      <c r="A408" t="s">
        <v>1808</v>
      </c>
      <c r="B408" t="s">
        <v>1809</v>
      </c>
      <c r="C408" t="s">
        <v>1118</v>
      </c>
      <c r="D408" t="s">
        <v>1810</v>
      </c>
      <c r="E408">
        <v>1999</v>
      </c>
      <c r="F408" t="s">
        <v>1811</v>
      </c>
      <c r="G408" t="s">
        <v>65</v>
      </c>
      <c r="H408" t="s">
        <v>38</v>
      </c>
      <c r="I408" t="s">
        <v>66</v>
      </c>
    </row>
    <row r="409" spans="1:12" x14ac:dyDescent="0.3">
      <c r="A409" t="s">
        <v>1812</v>
      </c>
      <c r="B409" t="s">
        <v>1813</v>
      </c>
      <c r="C409" t="s">
        <v>1814</v>
      </c>
      <c r="D409" t="s">
        <v>1815</v>
      </c>
      <c r="E409">
        <v>2008</v>
      </c>
      <c r="F409" t="s">
        <v>1816</v>
      </c>
      <c r="H409" t="s">
        <v>18</v>
      </c>
    </row>
    <row r="410" spans="1:12" x14ac:dyDescent="0.3">
      <c r="A410" t="s">
        <v>1817</v>
      </c>
      <c r="B410" t="s">
        <v>1818</v>
      </c>
      <c r="C410" t="s">
        <v>1819</v>
      </c>
      <c r="D410" t="s">
        <v>1820</v>
      </c>
      <c r="E410">
        <v>2014</v>
      </c>
      <c r="F410" t="s">
        <v>1821</v>
      </c>
      <c r="G410" t="s">
        <v>65</v>
      </c>
      <c r="H410" t="s">
        <v>38</v>
      </c>
      <c r="I410" t="s">
        <v>66</v>
      </c>
      <c r="K410">
        <v>2</v>
      </c>
      <c r="L410">
        <v>6</v>
      </c>
    </row>
    <row r="411" spans="1:12" x14ac:dyDescent="0.3">
      <c r="A411" t="s">
        <v>1822</v>
      </c>
      <c r="B411" t="s">
        <v>1823</v>
      </c>
      <c r="C411" t="s">
        <v>1805</v>
      </c>
      <c r="D411" t="s">
        <v>1824</v>
      </c>
      <c r="E411">
        <v>2000</v>
      </c>
      <c r="H411" t="s">
        <v>18</v>
      </c>
    </row>
    <row r="412" spans="1:12" x14ac:dyDescent="0.3">
      <c r="A412" t="s">
        <v>1825</v>
      </c>
      <c r="B412" t="s">
        <v>1826</v>
      </c>
      <c r="C412" t="s">
        <v>159</v>
      </c>
      <c r="D412" t="s">
        <v>1827</v>
      </c>
      <c r="E412">
        <v>2016</v>
      </c>
      <c r="F412" t="s">
        <v>1828</v>
      </c>
      <c r="H412" t="s">
        <v>18</v>
      </c>
    </row>
    <row r="413" spans="1:12" x14ac:dyDescent="0.3">
      <c r="A413" t="s">
        <v>1829</v>
      </c>
      <c r="B413" t="s">
        <v>1830</v>
      </c>
      <c r="C413" t="s">
        <v>589</v>
      </c>
      <c r="D413" t="s">
        <v>1831</v>
      </c>
      <c r="E413">
        <v>2013</v>
      </c>
      <c r="F413" t="s">
        <v>1832</v>
      </c>
      <c r="H413" t="s">
        <v>38</v>
      </c>
      <c r="I413" t="s">
        <v>39</v>
      </c>
    </row>
    <row r="414" spans="1:12" x14ac:dyDescent="0.3">
      <c r="A414" t="s">
        <v>1833</v>
      </c>
      <c r="B414" t="s">
        <v>1834</v>
      </c>
      <c r="C414" t="s">
        <v>291</v>
      </c>
      <c r="D414" t="s">
        <v>1835</v>
      </c>
      <c r="E414">
        <v>2007</v>
      </c>
      <c r="F414" t="s">
        <v>1836</v>
      </c>
      <c r="H414" t="s">
        <v>18</v>
      </c>
    </row>
    <row r="415" spans="1:12" x14ac:dyDescent="0.3">
      <c r="A415" t="s">
        <v>1837</v>
      </c>
      <c r="B415" t="s">
        <v>1838</v>
      </c>
      <c r="C415" t="s">
        <v>1839</v>
      </c>
      <c r="D415" t="s">
        <v>1840</v>
      </c>
      <c r="E415">
        <v>2017</v>
      </c>
      <c r="F415" t="s">
        <v>1841</v>
      </c>
      <c r="H415" t="s">
        <v>38</v>
      </c>
      <c r="I415" t="s">
        <v>39</v>
      </c>
    </row>
    <row r="416" spans="1:12" x14ac:dyDescent="0.3">
      <c r="A416" t="s">
        <v>1842</v>
      </c>
      <c r="B416" t="s">
        <v>1843</v>
      </c>
      <c r="C416" t="s">
        <v>35</v>
      </c>
      <c r="D416" t="s">
        <v>1844</v>
      </c>
      <c r="E416">
        <v>2007</v>
      </c>
      <c r="F416" t="s">
        <v>1845</v>
      </c>
      <c r="H416" t="s">
        <v>38</v>
      </c>
      <c r="I416" t="s">
        <v>39</v>
      </c>
    </row>
    <row r="417" spans="1:14" x14ac:dyDescent="0.3">
      <c r="A417" t="s">
        <v>1846</v>
      </c>
      <c r="B417" t="s">
        <v>1847</v>
      </c>
      <c r="C417" t="s">
        <v>35</v>
      </c>
      <c r="D417" t="s">
        <v>1848</v>
      </c>
      <c r="E417">
        <v>2006</v>
      </c>
      <c r="F417" t="s">
        <v>1849</v>
      </c>
      <c r="H417" t="s">
        <v>38</v>
      </c>
      <c r="I417" t="s">
        <v>39</v>
      </c>
    </row>
    <row r="418" spans="1:14" x14ac:dyDescent="0.3">
      <c r="A418" t="s">
        <v>1850</v>
      </c>
      <c r="B418" t="s">
        <v>1851</v>
      </c>
      <c r="C418" t="s">
        <v>1852</v>
      </c>
      <c r="D418" t="s">
        <v>1853</v>
      </c>
      <c r="E418">
        <v>2010</v>
      </c>
      <c r="F418" t="s">
        <v>1854</v>
      </c>
      <c r="G418" t="s">
        <v>65</v>
      </c>
      <c r="H418" t="s">
        <v>38</v>
      </c>
      <c r="I418" t="s">
        <v>66</v>
      </c>
    </row>
    <row r="419" spans="1:14" x14ac:dyDescent="0.3">
      <c r="A419" t="s">
        <v>1855</v>
      </c>
      <c r="B419" t="s">
        <v>1856</v>
      </c>
      <c r="C419" t="s">
        <v>1857</v>
      </c>
      <c r="D419" t="s">
        <v>1858</v>
      </c>
      <c r="E419">
        <v>2005</v>
      </c>
      <c r="F419" t="s">
        <v>1859</v>
      </c>
      <c r="H419" t="s">
        <v>38</v>
      </c>
      <c r="I419" t="s">
        <v>39</v>
      </c>
    </row>
    <row r="420" spans="1:14" x14ac:dyDescent="0.3">
      <c r="A420" t="s">
        <v>1860</v>
      </c>
      <c r="B420" t="s">
        <v>1861</v>
      </c>
      <c r="C420" t="s">
        <v>1862</v>
      </c>
      <c r="D420" t="s">
        <v>1863</v>
      </c>
      <c r="E420">
        <v>2010</v>
      </c>
      <c r="F420" t="s">
        <v>1864</v>
      </c>
      <c r="H420" t="s">
        <v>38</v>
      </c>
      <c r="I420" t="s">
        <v>39</v>
      </c>
    </row>
    <row r="421" spans="1:14" x14ac:dyDescent="0.3">
      <c r="A421" t="s">
        <v>1865</v>
      </c>
      <c r="B421" t="s">
        <v>1866</v>
      </c>
      <c r="C421" t="s">
        <v>948</v>
      </c>
      <c r="D421" t="s">
        <v>1867</v>
      </c>
      <c r="E421">
        <v>2009</v>
      </c>
      <c r="F421" t="s">
        <v>1868</v>
      </c>
      <c r="H421" t="s">
        <v>18</v>
      </c>
    </row>
    <row r="422" spans="1:14" x14ac:dyDescent="0.3">
      <c r="A422" t="s">
        <v>1869</v>
      </c>
      <c r="B422" t="s">
        <v>1870</v>
      </c>
      <c r="C422" t="s">
        <v>216</v>
      </c>
      <c r="D422" t="s">
        <v>1871</v>
      </c>
      <c r="E422">
        <v>1994</v>
      </c>
      <c r="F422" t="s">
        <v>1872</v>
      </c>
      <c r="G422" t="s">
        <v>65</v>
      </c>
      <c r="H422" t="s">
        <v>38</v>
      </c>
      <c r="I422" t="s">
        <v>66</v>
      </c>
      <c r="N422" t="s">
        <v>65</v>
      </c>
    </row>
    <row r="423" spans="1:14" x14ac:dyDescent="0.3">
      <c r="A423" t="s">
        <v>1873</v>
      </c>
      <c r="B423" t="s">
        <v>1874</v>
      </c>
      <c r="C423" t="s">
        <v>1011</v>
      </c>
      <c r="D423" t="s">
        <v>1875</v>
      </c>
      <c r="E423">
        <v>1990</v>
      </c>
      <c r="F423" t="s">
        <v>1876</v>
      </c>
      <c r="H423" t="s">
        <v>38</v>
      </c>
      <c r="I423" t="s">
        <v>39</v>
      </c>
    </row>
    <row r="424" spans="1:14" x14ac:dyDescent="0.3">
      <c r="A424" t="s">
        <v>1877</v>
      </c>
      <c r="B424" t="s">
        <v>1878</v>
      </c>
      <c r="C424" t="s">
        <v>159</v>
      </c>
      <c r="D424" t="s">
        <v>1879</v>
      </c>
      <c r="E424">
        <v>2004</v>
      </c>
      <c r="F424" t="s">
        <v>1880</v>
      </c>
      <c r="H424" t="s">
        <v>18</v>
      </c>
    </row>
    <row r="425" spans="1:14" x14ac:dyDescent="0.3">
      <c r="A425" t="s">
        <v>1881</v>
      </c>
      <c r="B425" t="s">
        <v>1882</v>
      </c>
      <c r="C425" t="s">
        <v>216</v>
      </c>
      <c r="D425" t="s">
        <v>1883</v>
      </c>
      <c r="E425">
        <v>2015</v>
      </c>
      <c r="F425" t="s">
        <v>1884</v>
      </c>
      <c r="G425" t="s">
        <v>65</v>
      </c>
      <c r="H425" t="s">
        <v>38</v>
      </c>
      <c r="I425" t="s">
        <v>66</v>
      </c>
    </row>
    <row r="426" spans="1:14" x14ac:dyDescent="0.3">
      <c r="A426" t="s">
        <v>1885</v>
      </c>
      <c r="B426" t="s">
        <v>1886</v>
      </c>
      <c r="C426" t="s">
        <v>846</v>
      </c>
      <c r="D426" t="s">
        <v>1887</v>
      </c>
      <c r="E426">
        <v>2002</v>
      </c>
      <c r="F426" t="s">
        <v>1888</v>
      </c>
      <c r="H426" t="s">
        <v>38</v>
      </c>
      <c r="I426" t="s">
        <v>39</v>
      </c>
    </row>
    <row r="427" spans="1:14" x14ac:dyDescent="0.3">
      <c r="A427" t="s">
        <v>1889</v>
      </c>
      <c r="B427" t="s">
        <v>1890</v>
      </c>
      <c r="C427" t="s">
        <v>291</v>
      </c>
      <c r="D427" t="s">
        <v>1891</v>
      </c>
      <c r="E427">
        <v>2017</v>
      </c>
      <c r="F427" t="s">
        <v>1892</v>
      </c>
      <c r="H427" t="s">
        <v>18</v>
      </c>
    </row>
    <row r="428" spans="1:14" x14ac:dyDescent="0.3">
      <c r="A428" t="s">
        <v>1893</v>
      </c>
      <c r="B428" t="s">
        <v>1894</v>
      </c>
      <c r="C428" t="s">
        <v>1895</v>
      </c>
      <c r="D428" t="s">
        <v>1896</v>
      </c>
      <c r="E428">
        <v>2013</v>
      </c>
      <c r="F428" t="s">
        <v>1897</v>
      </c>
      <c r="G428" t="s">
        <v>65</v>
      </c>
      <c r="H428" t="s">
        <v>38</v>
      </c>
      <c r="I428" t="s">
        <v>66</v>
      </c>
    </row>
    <row r="429" spans="1:14" x14ac:dyDescent="0.3">
      <c r="A429" t="s">
        <v>1898</v>
      </c>
      <c r="B429" t="s">
        <v>1899</v>
      </c>
      <c r="C429" t="s">
        <v>1900</v>
      </c>
      <c r="D429" t="s">
        <v>1901</v>
      </c>
      <c r="E429">
        <v>2014</v>
      </c>
      <c r="F429" t="s">
        <v>1902</v>
      </c>
      <c r="H429" t="s">
        <v>38</v>
      </c>
      <c r="I429" t="s">
        <v>39</v>
      </c>
    </row>
    <row r="430" spans="1:14" x14ac:dyDescent="0.3">
      <c r="A430" t="s">
        <v>1903</v>
      </c>
      <c r="B430" t="s">
        <v>1904</v>
      </c>
      <c r="C430" t="s">
        <v>1905</v>
      </c>
      <c r="D430" t="s">
        <v>1906</v>
      </c>
      <c r="E430">
        <v>1994</v>
      </c>
      <c r="F430" t="s">
        <v>1907</v>
      </c>
      <c r="H430" t="s">
        <v>38</v>
      </c>
      <c r="I430" t="s">
        <v>39</v>
      </c>
    </row>
    <row r="431" spans="1:14" x14ac:dyDescent="0.3">
      <c r="A431" t="s">
        <v>1908</v>
      </c>
      <c r="B431" t="s">
        <v>1909</v>
      </c>
      <c r="C431" t="s">
        <v>1910</v>
      </c>
      <c r="D431" t="s">
        <v>1911</v>
      </c>
      <c r="E431">
        <v>2001</v>
      </c>
      <c r="F431" t="s">
        <v>1912</v>
      </c>
      <c r="H431" t="s">
        <v>38</v>
      </c>
      <c r="I431" t="s">
        <v>66</v>
      </c>
      <c r="K431">
        <v>1</v>
      </c>
    </row>
    <row r="432" spans="1:14" x14ac:dyDescent="0.3">
      <c r="A432" t="s">
        <v>1913</v>
      </c>
      <c r="B432" t="s">
        <v>1914</v>
      </c>
      <c r="C432" t="s">
        <v>216</v>
      </c>
      <c r="D432" t="s">
        <v>1915</v>
      </c>
      <c r="E432">
        <v>2015</v>
      </c>
      <c r="F432" t="s">
        <v>1916</v>
      </c>
      <c r="G432" t="s">
        <v>65</v>
      </c>
      <c r="H432" t="s">
        <v>38</v>
      </c>
      <c r="I432" t="s">
        <v>66</v>
      </c>
    </row>
    <row r="433" spans="1:11" x14ac:dyDescent="0.3">
      <c r="A433" t="s">
        <v>1917</v>
      </c>
      <c r="B433" t="s">
        <v>1918</v>
      </c>
      <c r="C433" t="s">
        <v>758</v>
      </c>
      <c r="D433" t="s">
        <v>1919</v>
      </c>
      <c r="E433">
        <v>2009</v>
      </c>
      <c r="F433" t="s">
        <v>1920</v>
      </c>
      <c r="H433" t="s">
        <v>18</v>
      </c>
    </row>
    <row r="434" spans="1:11" x14ac:dyDescent="0.3">
      <c r="A434" t="s">
        <v>1921</v>
      </c>
      <c r="B434" t="s">
        <v>1922</v>
      </c>
      <c r="C434" t="s">
        <v>1923</v>
      </c>
      <c r="D434" t="s">
        <v>1924</v>
      </c>
      <c r="E434">
        <v>2004</v>
      </c>
      <c r="F434" t="s">
        <v>1925</v>
      </c>
      <c r="H434" t="s">
        <v>38</v>
      </c>
      <c r="I434" t="s">
        <v>39</v>
      </c>
    </row>
    <row r="435" spans="1:11" x14ac:dyDescent="0.3">
      <c r="A435" t="s">
        <v>1926</v>
      </c>
      <c r="B435" t="s">
        <v>1927</v>
      </c>
      <c r="C435" t="s">
        <v>948</v>
      </c>
      <c r="D435" t="s">
        <v>1928</v>
      </c>
      <c r="E435">
        <v>2015</v>
      </c>
      <c r="F435" t="s">
        <v>1929</v>
      </c>
      <c r="G435" t="s">
        <v>65</v>
      </c>
      <c r="H435" t="s">
        <v>38</v>
      </c>
      <c r="I435" t="s">
        <v>66</v>
      </c>
    </row>
    <row r="436" spans="1:11" x14ac:dyDescent="0.3">
      <c r="A436" t="s">
        <v>1930</v>
      </c>
      <c r="B436" t="s">
        <v>1931</v>
      </c>
      <c r="C436" t="s">
        <v>966</v>
      </c>
      <c r="D436" t="s">
        <v>1932</v>
      </c>
      <c r="E436">
        <v>2000</v>
      </c>
      <c r="H436" t="s">
        <v>18</v>
      </c>
    </row>
    <row r="437" spans="1:11" x14ac:dyDescent="0.3">
      <c r="A437" t="s">
        <v>1933</v>
      </c>
      <c r="B437" t="s">
        <v>1934</v>
      </c>
      <c r="C437" t="s">
        <v>1935</v>
      </c>
      <c r="D437" t="s">
        <v>1936</v>
      </c>
      <c r="E437">
        <v>2012</v>
      </c>
      <c r="F437" t="s">
        <v>1937</v>
      </c>
      <c r="H437" t="s">
        <v>38</v>
      </c>
      <c r="I437" t="s">
        <v>39</v>
      </c>
    </row>
    <row r="438" spans="1:11" x14ac:dyDescent="0.3">
      <c r="A438" t="s">
        <v>1938</v>
      </c>
      <c r="B438" t="s">
        <v>1939</v>
      </c>
      <c r="C438" t="s">
        <v>1940</v>
      </c>
      <c r="D438" t="s">
        <v>1941</v>
      </c>
      <c r="E438">
        <v>2014</v>
      </c>
      <c r="F438" t="s">
        <v>1942</v>
      </c>
      <c r="H438" t="s">
        <v>38</v>
      </c>
      <c r="I438" t="s">
        <v>39</v>
      </c>
    </row>
    <row r="439" spans="1:11" x14ac:dyDescent="0.3">
      <c r="A439" t="s">
        <v>1943</v>
      </c>
      <c r="B439" t="s">
        <v>1944</v>
      </c>
      <c r="C439" t="s">
        <v>250</v>
      </c>
      <c r="D439" t="s">
        <v>1945</v>
      </c>
      <c r="E439">
        <v>2013</v>
      </c>
      <c r="F439" t="s">
        <v>1946</v>
      </c>
      <c r="H439" t="s">
        <v>18</v>
      </c>
    </row>
    <row r="440" spans="1:11" x14ac:dyDescent="0.3">
      <c r="A440" t="s">
        <v>1947</v>
      </c>
      <c r="B440" t="s">
        <v>1948</v>
      </c>
      <c r="C440" t="s">
        <v>1949</v>
      </c>
      <c r="D440" t="s">
        <v>1950</v>
      </c>
      <c r="E440">
        <v>2011</v>
      </c>
      <c r="F440" t="s">
        <v>1951</v>
      </c>
      <c r="H440" t="s">
        <v>18</v>
      </c>
    </row>
    <row r="441" spans="1:11" x14ac:dyDescent="0.3">
      <c r="A441" t="s">
        <v>1952</v>
      </c>
      <c r="B441" t="s">
        <v>1953</v>
      </c>
      <c r="C441" t="s">
        <v>832</v>
      </c>
      <c r="D441" t="s">
        <v>1954</v>
      </c>
      <c r="E441">
        <v>2015</v>
      </c>
      <c r="F441" t="s">
        <v>1955</v>
      </c>
      <c r="H441" t="s">
        <v>38</v>
      </c>
      <c r="I441" t="s">
        <v>66</v>
      </c>
      <c r="K441">
        <v>2</v>
      </c>
    </row>
    <row r="442" spans="1:11" x14ac:dyDescent="0.3">
      <c r="A442" t="s">
        <v>1956</v>
      </c>
      <c r="B442" t="s">
        <v>1957</v>
      </c>
      <c r="C442" t="s">
        <v>84</v>
      </c>
      <c r="D442" t="s">
        <v>1958</v>
      </c>
      <c r="E442">
        <v>2001</v>
      </c>
      <c r="F442" t="s">
        <v>1959</v>
      </c>
      <c r="H442" t="s">
        <v>38</v>
      </c>
      <c r="I442" t="s">
        <v>39</v>
      </c>
    </row>
    <row r="443" spans="1:11" x14ac:dyDescent="0.3">
      <c r="A443" t="s">
        <v>1960</v>
      </c>
      <c r="B443" t="s">
        <v>1961</v>
      </c>
      <c r="C443" t="s">
        <v>84</v>
      </c>
      <c r="D443" t="s">
        <v>1962</v>
      </c>
      <c r="E443">
        <v>2004</v>
      </c>
      <c r="F443" t="s">
        <v>1963</v>
      </c>
      <c r="H443" t="s">
        <v>38</v>
      </c>
      <c r="I443" t="s">
        <v>39</v>
      </c>
    </row>
    <row r="444" spans="1:11" x14ac:dyDescent="0.3">
      <c r="A444" t="s">
        <v>1964</v>
      </c>
      <c r="B444" t="s">
        <v>1965</v>
      </c>
      <c r="C444" t="s">
        <v>1966</v>
      </c>
      <c r="D444" t="s">
        <v>1967</v>
      </c>
      <c r="E444">
        <v>2003</v>
      </c>
      <c r="F444" t="s">
        <v>1968</v>
      </c>
      <c r="G444" t="s">
        <v>65</v>
      </c>
      <c r="H444" t="s">
        <v>38</v>
      </c>
      <c r="I444" t="s">
        <v>66</v>
      </c>
    </row>
    <row r="445" spans="1:11" x14ac:dyDescent="0.3">
      <c r="A445" t="s">
        <v>1969</v>
      </c>
      <c r="B445" t="s">
        <v>1970</v>
      </c>
      <c r="C445" t="s">
        <v>1805</v>
      </c>
      <c r="D445" t="s">
        <v>1971</v>
      </c>
      <c r="E445">
        <v>2003</v>
      </c>
      <c r="F445" t="s">
        <v>1972</v>
      </c>
      <c r="H445" t="s">
        <v>18</v>
      </c>
    </row>
    <row r="446" spans="1:11" x14ac:dyDescent="0.3">
      <c r="A446" t="s">
        <v>1973</v>
      </c>
      <c r="B446" t="s">
        <v>1974</v>
      </c>
      <c r="C446" t="s">
        <v>1975</v>
      </c>
      <c r="D446" t="s">
        <v>1976</v>
      </c>
      <c r="E446">
        <v>2015</v>
      </c>
      <c r="H446" t="s">
        <v>18</v>
      </c>
    </row>
    <row r="447" spans="1:11" x14ac:dyDescent="0.3">
      <c r="A447" t="s">
        <v>1977</v>
      </c>
      <c r="B447" t="s">
        <v>1978</v>
      </c>
      <c r="C447" t="s">
        <v>1979</v>
      </c>
      <c r="D447" t="s">
        <v>1980</v>
      </c>
      <c r="E447">
        <v>2009</v>
      </c>
      <c r="F447" t="s">
        <v>1981</v>
      </c>
      <c r="H447" t="s">
        <v>18</v>
      </c>
    </row>
    <row r="448" spans="1:11" x14ac:dyDescent="0.3">
      <c r="A448" t="s">
        <v>1982</v>
      </c>
      <c r="B448" t="s">
        <v>1983</v>
      </c>
      <c r="C448" t="s">
        <v>1299</v>
      </c>
      <c r="D448" t="s">
        <v>1984</v>
      </c>
      <c r="E448">
        <v>1998</v>
      </c>
      <c r="F448" t="s">
        <v>1985</v>
      </c>
      <c r="H448" t="s">
        <v>38</v>
      </c>
      <c r="I448" t="s">
        <v>39</v>
      </c>
    </row>
    <row r="449" spans="1:9" x14ac:dyDescent="0.3">
      <c r="A449" t="s">
        <v>1986</v>
      </c>
      <c r="B449" t="s">
        <v>1987</v>
      </c>
      <c r="C449" t="s">
        <v>690</v>
      </c>
      <c r="D449" t="s">
        <v>1988</v>
      </c>
      <c r="E449">
        <v>1998</v>
      </c>
      <c r="F449" t="s">
        <v>1989</v>
      </c>
      <c r="H449" t="s">
        <v>38</v>
      </c>
      <c r="I449" t="s">
        <v>39</v>
      </c>
    </row>
    <row r="450" spans="1:9" x14ac:dyDescent="0.3">
      <c r="A450" t="s">
        <v>1990</v>
      </c>
      <c r="B450" t="s">
        <v>1991</v>
      </c>
      <c r="C450" t="s">
        <v>1992</v>
      </c>
      <c r="D450" t="s">
        <v>1993</v>
      </c>
      <c r="E450">
        <v>2017</v>
      </c>
      <c r="F450" t="s">
        <v>1994</v>
      </c>
      <c r="G450" t="s">
        <v>65</v>
      </c>
      <c r="H450" t="s">
        <v>38</v>
      </c>
      <c r="I450" t="s">
        <v>66</v>
      </c>
    </row>
    <row r="451" spans="1:9" x14ac:dyDescent="0.3">
      <c r="A451" t="s">
        <v>1995</v>
      </c>
      <c r="B451" t="s">
        <v>1996</v>
      </c>
      <c r="C451" t="s">
        <v>340</v>
      </c>
      <c r="D451" t="s">
        <v>1997</v>
      </c>
      <c r="E451">
        <v>2003</v>
      </c>
      <c r="F451" t="s">
        <v>1998</v>
      </c>
      <c r="H451" t="s">
        <v>18</v>
      </c>
    </row>
    <row r="452" spans="1:9" x14ac:dyDescent="0.3">
      <c r="A452" t="s">
        <v>1999</v>
      </c>
      <c r="B452" t="s">
        <v>2000</v>
      </c>
      <c r="C452" t="s">
        <v>47</v>
      </c>
      <c r="D452" t="s">
        <v>2001</v>
      </c>
      <c r="E452">
        <v>1993</v>
      </c>
      <c r="F452" t="s">
        <v>2002</v>
      </c>
      <c r="H452" t="s">
        <v>18</v>
      </c>
    </row>
    <row r="453" spans="1:9" x14ac:dyDescent="0.3">
      <c r="A453" t="s">
        <v>2003</v>
      </c>
      <c r="B453" t="s">
        <v>2004</v>
      </c>
      <c r="C453" t="s">
        <v>2005</v>
      </c>
      <c r="D453" t="s">
        <v>2006</v>
      </c>
      <c r="E453">
        <v>1994</v>
      </c>
      <c r="F453" t="s">
        <v>2007</v>
      </c>
      <c r="H453" t="s">
        <v>38</v>
      </c>
      <c r="I453" t="s">
        <v>39</v>
      </c>
    </row>
    <row r="454" spans="1:9" x14ac:dyDescent="0.3">
      <c r="A454" t="s">
        <v>2008</v>
      </c>
      <c r="B454" t="s">
        <v>2009</v>
      </c>
      <c r="C454" t="s">
        <v>2010</v>
      </c>
      <c r="D454" t="s">
        <v>2011</v>
      </c>
      <c r="E454">
        <v>2014</v>
      </c>
      <c r="F454" t="s">
        <v>2012</v>
      </c>
      <c r="H454" t="s">
        <v>38</v>
      </c>
      <c r="I454" t="s">
        <v>39</v>
      </c>
    </row>
    <row r="455" spans="1:9" x14ac:dyDescent="0.3">
      <c r="A455" t="s">
        <v>2013</v>
      </c>
      <c r="B455" t="s">
        <v>2014</v>
      </c>
      <c r="C455" t="s">
        <v>2015</v>
      </c>
      <c r="D455" t="s">
        <v>2016</v>
      </c>
      <c r="E455">
        <v>1994</v>
      </c>
      <c r="F455" t="s">
        <v>2017</v>
      </c>
      <c r="G455" t="s">
        <v>65</v>
      </c>
      <c r="H455" t="s">
        <v>38</v>
      </c>
      <c r="I455" t="s">
        <v>66</v>
      </c>
    </row>
    <row r="456" spans="1:9" x14ac:dyDescent="0.3">
      <c r="A456" t="s">
        <v>2018</v>
      </c>
      <c r="B456" t="s">
        <v>2019</v>
      </c>
      <c r="C456" t="s">
        <v>1620</v>
      </c>
      <c r="D456" t="s">
        <v>2020</v>
      </c>
      <c r="E456">
        <v>2011</v>
      </c>
      <c r="F456" t="s">
        <v>2021</v>
      </c>
      <c r="H456" t="s">
        <v>18</v>
      </c>
    </row>
    <row r="457" spans="1:9" x14ac:dyDescent="0.3">
      <c r="A457" t="s">
        <v>2022</v>
      </c>
      <c r="B457" t="s">
        <v>2023</v>
      </c>
      <c r="C457" t="s">
        <v>2024</v>
      </c>
      <c r="D457" t="s">
        <v>2025</v>
      </c>
      <c r="E457">
        <v>1998</v>
      </c>
      <c r="H457" t="s">
        <v>38</v>
      </c>
      <c r="I457" t="s">
        <v>39</v>
      </c>
    </row>
    <row r="458" spans="1:9" x14ac:dyDescent="0.3">
      <c r="A458" t="s">
        <v>2026</v>
      </c>
      <c r="B458" t="s">
        <v>2027</v>
      </c>
      <c r="C458" t="s">
        <v>2028</v>
      </c>
      <c r="D458" t="s">
        <v>2029</v>
      </c>
      <c r="E458">
        <v>2005</v>
      </c>
      <c r="F458" t="s">
        <v>2030</v>
      </c>
      <c r="H458" t="s">
        <v>38</v>
      </c>
      <c r="I458" t="s">
        <v>39</v>
      </c>
    </row>
    <row r="459" spans="1:9" x14ac:dyDescent="0.3">
      <c r="A459" t="s">
        <v>2031</v>
      </c>
      <c r="B459" t="s">
        <v>2032</v>
      </c>
      <c r="C459" t="s">
        <v>350</v>
      </c>
      <c r="D459" t="s">
        <v>2033</v>
      </c>
      <c r="E459">
        <v>2001</v>
      </c>
      <c r="F459" t="s">
        <v>2034</v>
      </c>
      <c r="G459" t="s">
        <v>65</v>
      </c>
      <c r="H459" t="s">
        <v>38</v>
      </c>
      <c r="I459" t="s">
        <v>66</v>
      </c>
    </row>
    <row r="460" spans="1:9" x14ac:dyDescent="0.3">
      <c r="A460" t="s">
        <v>2035</v>
      </c>
      <c r="B460" t="s">
        <v>2036</v>
      </c>
      <c r="C460" t="s">
        <v>1703</v>
      </c>
      <c r="D460" t="s">
        <v>2037</v>
      </c>
      <c r="E460">
        <v>2015</v>
      </c>
      <c r="H460" t="s">
        <v>18</v>
      </c>
    </row>
    <row r="461" spans="1:9" x14ac:dyDescent="0.3">
      <c r="A461" t="s">
        <v>2038</v>
      </c>
      <c r="B461" t="s">
        <v>2039</v>
      </c>
      <c r="C461" t="s">
        <v>1127</v>
      </c>
      <c r="D461" t="s">
        <v>2040</v>
      </c>
      <c r="E461">
        <v>2016</v>
      </c>
      <c r="F461" t="s">
        <v>2041</v>
      </c>
      <c r="H461" t="s">
        <v>38</v>
      </c>
      <c r="I461" t="s">
        <v>39</v>
      </c>
    </row>
    <row r="462" spans="1:9" x14ac:dyDescent="0.3">
      <c r="A462" t="s">
        <v>2042</v>
      </c>
      <c r="B462" t="s">
        <v>2043</v>
      </c>
      <c r="C462" t="s">
        <v>84</v>
      </c>
      <c r="D462" t="s">
        <v>2044</v>
      </c>
      <c r="E462">
        <v>2015</v>
      </c>
      <c r="F462" t="s">
        <v>2045</v>
      </c>
      <c r="H462" t="s">
        <v>38</v>
      </c>
      <c r="I462" t="s">
        <v>39</v>
      </c>
    </row>
    <row r="463" spans="1:9" x14ac:dyDescent="0.3">
      <c r="A463" t="s">
        <v>2046</v>
      </c>
      <c r="B463" t="s">
        <v>2047</v>
      </c>
      <c r="C463" t="s">
        <v>758</v>
      </c>
      <c r="D463" t="s">
        <v>2048</v>
      </c>
      <c r="E463">
        <v>2010</v>
      </c>
      <c r="F463" t="s">
        <v>2049</v>
      </c>
      <c r="H463" t="s">
        <v>18</v>
      </c>
    </row>
    <row r="464" spans="1:9" x14ac:dyDescent="0.3">
      <c r="A464" t="s">
        <v>2050</v>
      </c>
      <c r="B464" t="s">
        <v>2051</v>
      </c>
      <c r="C464" t="s">
        <v>2052</v>
      </c>
      <c r="D464" t="s">
        <v>2053</v>
      </c>
      <c r="E464">
        <v>2016</v>
      </c>
      <c r="F464" t="s">
        <v>2054</v>
      </c>
      <c r="H464" t="s">
        <v>38</v>
      </c>
      <c r="I464" t="s">
        <v>39</v>
      </c>
    </row>
    <row r="465" spans="1:11" x14ac:dyDescent="0.3">
      <c r="A465" t="s">
        <v>2055</v>
      </c>
      <c r="B465" t="s">
        <v>2056</v>
      </c>
      <c r="C465" t="s">
        <v>2057</v>
      </c>
      <c r="D465" t="s">
        <v>2058</v>
      </c>
      <c r="E465">
        <v>2010</v>
      </c>
      <c r="F465" t="s">
        <v>2059</v>
      </c>
      <c r="H465" t="s">
        <v>38</v>
      </c>
      <c r="I465" t="s">
        <v>39</v>
      </c>
    </row>
    <row r="466" spans="1:11" x14ac:dyDescent="0.3">
      <c r="A466" t="s">
        <v>2060</v>
      </c>
      <c r="B466" t="s">
        <v>2061</v>
      </c>
      <c r="C466" t="s">
        <v>16</v>
      </c>
      <c r="D466" t="s">
        <v>2062</v>
      </c>
      <c r="E466">
        <v>2015</v>
      </c>
      <c r="F466" t="s">
        <v>2063</v>
      </c>
      <c r="H466" t="s">
        <v>18</v>
      </c>
    </row>
    <row r="467" spans="1:11" x14ac:dyDescent="0.3">
      <c r="A467" t="s">
        <v>2064</v>
      </c>
      <c r="B467" t="s">
        <v>2065</v>
      </c>
      <c r="C467" t="s">
        <v>1020</v>
      </c>
      <c r="D467" t="s">
        <v>2066</v>
      </c>
      <c r="E467">
        <v>2005</v>
      </c>
      <c r="F467" t="s">
        <v>2067</v>
      </c>
      <c r="H467" t="s">
        <v>38</v>
      </c>
      <c r="I467" t="s">
        <v>66</v>
      </c>
      <c r="K467">
        <v>2</v>
      </c>
    </row>
    <row r="468" spans="1:11" x14ac:dyDescent="0.3">
      <c r="A468" t="s">
        <v>2068</v>
      </c>
      <c r="B468" t="s">
        <v>2069</v>
      </c>
      <c r="C468" t="s">
        <v>52</v>
      </c>
      <c r="D468" t="s">
        <v>2070</v>
      </c>
      <c r="E468">
        <v>1996</v>
      </c>
      <c r="F468" t="s">
        <v>2071</v>
      </c>
      <c r="H468" t="s">
        <v>18</v>
      </c>
    </row>
    <row r="469" spans="1:11" x14ac:dyDescent="0.3">
      <c r="A469" t="s">
        <v>2072</v>
      </c>
      <c r="B469" t="s">
        <v>2073</v>
      </c>
      <c r="C469" t="s">
        <v>832</v>
      </c>
      <c r="D469" t="s">
        <v>2074</v>
      </c>
      <c r="E469">
        <v>2014</v>
      </c>
      <c r="F469" t="s">
        <v>2075</v>
      </c>
      <c r="G469" t="s">
        <v>65</v>
      </c>
      <c r="H469" t="s">
        <v>38</v>
      </c>
      <c r="I469" t="s">
        <v>66</v>
      </c>
      <c r="J469" t="s">
        <v>67</v>
      </c>
    </row>
    <row r="470" spans="1:11" x14ac:dyDescent="0.3">
      <c r="A470" t="s">
        <v>2076</v>
      </c>
      <c r="B470" t="s">
        <v>2077</v>
      </c>
      <c r="C470" t="s">
        <v>846</v>
      </c>
      <c r="D470" t="s">
        <v>2078</v>
      </c>
      <c r="E470">
        <v>2001</v>
      </c>
      <c r="F470" t="s">
        <v>2079</v>
      </c>
      <c r="H470" t="s">
        <v>18</v>
      </c>
    </row>
    <row r="471" spans="1:11" x14ac:dyDescent="0.3">
      <c r="A471" t="s">
        <v>2080</v>
      </c>
      <c r="B471" t="s">
        <v>2081</v>
      </c>
      <c r="C471" t="s">
        <v>579</v>
      </c>
      <c r="D471" t="s">
        <v>2082</v>
      </c>
      <c r="E471">
        <v>2014</v>
      </c>
      <c r="F471" t="s">
        <v>2083</v>
      </c>
      <c r="H471" t="s">
        <v>38</v>
      </c>
      <c r="I471" t="s">
        <v>39</v>
      </c>
    </row>
    <row r="472" spans="1:11" x14ac:dyDescent="0.3">
      <c r="A472" t="s">
        <v>2084</v>
      </c>
      <c r="B472" t="s">
        <v>2085</v>
      </c>
      <c r="C472" t="s">
        <v>837</v>
      </c>
      <c r="D472" t="s">
        <v>2086</v>
      </c>
      <c r="E472">
        <v>2013</v>
      </c>
      <c r="F472" t="s">
        <v>2087</v>
      </c>
      <c r="H472" t="s">
        <v>38</v>
      </c>
      <c r="I472" t="s">
        <v>66</v>
      </c>
      <c r="K472">
        <v>1</v>
      </c>
    </row>
    <row r="473" spans="1:11" x14ac:dyDescent="0.3">
      <c r="A473" t="s">
        <v>2088</v>
      </c>
      <c r="B473" t="s">
        <v>2089</v>
      </c>
      <c r="C473" t="s">
        <v>2005</v>
      </c>
      <c r="D473" t="s">
        <v>2090</v>
      </c>
      <c r="E473">
        <v>2001</v>
      </c>
      <c r="F473" t="s">
        <v>2091</v>
      </c>
      <c r="H473" t="s">
        <v>38</v>
      </c>
      <c r="I473" t="s">
        <v>39</v>
      </c>
    </row>
    <row r="474" spans="1:11" x14ac:dyDescent="0.3">
      <c r="A474" t="s">
        <v>2092</v>
      </c>
      <c r="B474" t="s">
        <v>2093</v>
      </c>
      <c r="C474" t="s">
        <v>2094</v>
      </c>
      <c r="D474" t="s">
        <v>2095</v>
      </c>
      <c r="E474">
        <v>1999</v>
      </c>
      <c r="F474" t="s">
        <v>2096</v>
      </c>
      <c r="H474" t="s">
        <v>38</v>
      </c>
      <c r="I474" t="s">
        <v>39</v>
      </c>
    </row>
    <row r="475" spans="1:11" x14ac:dyDescent="0.3">
      <c r="A475" t="s">
        <v>2097</v>
      </c>
      <c r="B475" t="s">
        <v>2098</v>
      </c>
      <c r="C475" t="s">
        <v>16</v>
      </c>
      <c r="D475" t="s">
        <v>2099</v>
      </c>
      <c r="E475">
        <v>2006</v>
      </c>
      <c r="F475" t="s">
        <v>2100</v>
      </c>
      <c r="H475" t="s">
        <v>18</v>
      </c>
    </row>
    <row r="476" spans="1:11" x14ac:dyDescent="0.3">
      <c r="A476" t="s">
        <v>2101</v>
      </c>
      <c r="B476" t="s">
        <v>2102</v>
      </c>
      <c r="C476" t="s">
        <v>2103</v>
      </c>
      <c r="E476">
        <v>1988</v>
      </c>
      <c r="G476" t="s">
        <v>65</v>
      </c>
      <c r="H476" t="s">
        <v>38</v>
      </c>
      <c r="I476" t="s">
        <v>66</v>
      </c>
    </row>
    <row r="477" spans="1:11" x14ac:dyDescent="0.3">
      <c r="A477" t="s">
        <v>2104</v>
      </c>
      <c r="B477" t="s">
        <v>2105</v>
      </c>
      <c r="C477" t="s">
        <v>818</v>
      </c>
      <c r="D477" t="s">
        <v>2106</v>
      </c>
      <c r="E477">
        <v>2015</v>
      </c>
      <c r="F477" t="s">
        <v>2107</v>
      </c>
      <c r="H477" t="s">
        <v>18</v>
      </c>
    </row>
    <row r="478" spans="1:11" x14ac:dyDescent="0.3">
      <c r="A478" t="s">
        <v>2108</v>
      </c>
      <c r="B478" t="s">
        <v>2109</v>
      </c>
      <c r="C478" t="s">
        <v>57</v>
      </c>
      <c r="D478" t="s">
        <v>2110</v>
      </c>
      <c r="E478">
        <v>2007</v>
      </c>
      <c r="F478" t="s">
        <v>2111</v>
      </c>
      <c r="G478" t="s">
        <v>65</v>
      </c>
      <c r="H478" t="s">
        <v>38</v>
      </c>
      <c r="I478" t="s">
        <v>66</v>
      </c>
    </row>
    <row r="479" spans="1:11" x14ac:dyDescent="0.3">
      <c r="A479" t="s">
        <v>2108</v>
      </c>
      <c r="B479" t="s">
        <v>2112</v>
      </c>
      <c r="C479" t="s">
        <v>621</v>
      </c>
      <c r="D479" t="s">
        <v>2113</v>
      </c>
      <c r="E479">
        <v>1997</v>
      </c>
      <c r="F479" t="s">
        <v>2114</v>
      </c>
      <c r="G479" t="s">
        <v>2115</v>
      </c>
      <c r="H479" t="s">
        <v>38</v>
      </c>
      <c r="I479" t="s">
        <v>66</v>
      </c>
    </row>
    <row r="480" spans="1:11" x14ac:dyDescent="0.3">
      <c r="A480" t="s">
        <v>2116</v>
      </c>
      <c r="B480" t="s">
        <v>2117</v>
      </c>
      <c r="C480" t="s">
        <v>126</v>
      </c>
      <c r="D480" t="s">
        <v>2118</v>
      </c>
      <c r="E480">
        <v>1995</v>
      </c>
      <c r="F480" t="s">
        <v>2119</v>
      </c>
      <c r="G480" t="s">
        <v>65</v>
      </c>
      <c r="H480" t="s">
        <v>38</v>
      </c>
      <c r="I480" t="s">
        <v>66</v>
      </c>
    </row>
    <row r="481" spans="1:12" x14ac:dyDescent="0.3">
      <c r="A481" t="s">
        <v>2120</v>
      </c>
      <c r="B481" t="s">
        <v>2121</v>
      </c>
      <c r="C481" t="s">
        <v>126</v>
      </c>
      <c r="D481" t="s">
        <v>2122</v>
      </c>
      <c r="E481">
        <v>2009</v>
      </c>
      <c r="F481" t="s">
        <v>2123</v>
      </c>
      <c r="G481" t="s">
        <v>166</v>
      </c>
      <c r="H481" t="s">
        <v>38</v>
      </c>
      <c r="I481" t="s">
        <v>66</v>
      </c>
      <c r="K481">
        <v>3</v>
      </c>
    </row>
    <row r="482" spans="1:12" x14ac:dyDescent="0.3">
      <c r="A482" t="s">
        <v>2124</v>
      </c>
      <c r="B482" t="s">
        <v>2125</v>
      </c>
      <c r="C482" t="s">
        <v>126</v>
      </c>
      <c r="D482" t="s">
        <v>2126</v>
      </c>
      <c r="E482">
        <v>2005</v>
      </c>
      <c r="F482" t="s">
        <v>2127</v>
      </c>
      <c r="G482" t="s">
        <v>65</v>
      </c>
      <c r="H482" t="s">
        <v>38</v>
      </c>
      <c r="I482" t="s">
        <v>66</v>
      </c>
    </row>
    <row r="483" spans="1:12" x14ac:dyDescent="0.3">
      <c r="A483" t="s">
        <v>2128</v>
      </c>
      <c r="B483" t="s">
        <v>2129</v>
      </c>
      <c r="C483" t="s">
        <v>2130</v>
      </c>
      <c r="D483" t="s">
        <v>2131</v>
      </c>
      <c r="E483">
        <v>2007</v>
      </c>
      <c r="F483" t="s">
        <v>2132</v>
      </c>
      <c r="G483" t="s">
        <v>65</v>
      </c>
      <c r="H483" t="s">
        <v>38</v>
      </c>
      <c r="I483" t="s">
        <v>66</v>
      </c>
    </row>
    <row r="484" spans="1:12" x14ac:dyDescent="0.3">
      <c r="A484" t="s">
        <v>2133</v>
      </c>
      <c r="B484" t="s">
        <v>2134</v>
      </c>
      <c r="C484" t="s">
        <v>1118</v>
      </c>
      <c r="D484" t="s">
        <v>2135</v>
      </c>
      <c r="E484">
        <v>1996</v>
      </c>
      <c r="F484" t="s">
        <v>2136</v>
      </c>
      <c r="G484" t="s">
        <v>166</v>
      </c>
      <c r="H484" t="s">
        <v>38</v>
      </c>
      <c r="I484" t="s">
        <v>66</v>
      </c>
      <c r="K484">
        <v>7</v>
      </c>
      <c r="L484">
        <v>5</v>
      </c>
    </row>
    <row r="485" spans="1:12" x14ac:dyDescent="0.3">
      <c r="A485" t="s">
        <v>2137</v>
      </c>
      <c r="B485" t="s">
        <v>2138</v>
      </c>
      <c r="C485" t="s">
        <v>126</v>
      </c>
      <c r="D485" t="s">
        <v>2139</v>
      </c>
      <c r="E485">
        <v>1991</v>
      </c>
      <c r="F485" t="s">
        <v>2140</v>
      </c>
      <c r="G485" t="s">
        <v>166</v>
      </c>
      <c r="H485" t="s">
        <v>38</v>
      </c>
      <c r="I485" t="s">
        <v>66</v>
      </c>
      <c r="K485">
        <v>6</v>
      </c>
      <c r="L485">
        <v>4</v>
      </c>
    </row>
    <row r="486" spans="1:12" x14ac:dyDescent="0.3">
      <c r="A486" t="s">
        <v>2141</v>
      </c>
      <c r="B486" t="s">
        <v>2142</v>
      </c>
      <c r="C486" t="s">
        <v>1345</v>
      </c>
      <c r="D486" t="s">
        <v>2143</v>
      </c>
      <c r="E486">
        <v>2014</v>
      </c>
      <c r="F486" t="s">
        <v>2144</v>
      </c>
      <c r="H486" t="s">
        <v>38</v>
      </c>
      <c r="I486" t="s">
        <v>39</v>
      </c>
    </row>
    <row r="487" spans="1:12" x14ac:dyDescent="0.3">
      <c r="A487" t="s">
        <v>2145</v>
      </c>
      <c r="B487" t="s">
        <v>2146</v>
      </c>
      <c r="C487" t="s">
        <v>2147</v>
      </c>
      <c r="D487" t="s">
        <v>2148</v>
      </c>
      <c r="E487">
        <v>2017</v>
      </c>
      <c r="F487" t="s">
        <v>2149</v>
      </c>
      <c r="H487" t="s">
        <v>18</v>
      </c>
    </row>
    <row r="488" spans="1:12" x14ac:dyDescent="0.3">
      <c r="A488" t="s">
        <v>2150</v>
      </c>
      <c r="B488" t="s">
        <v>2151</v>
      </c>
      <c r="C488" t="s">
        <v>647</v>
      </c>
      <c r="D488" t="s">
        <v>2152</v>
      </c>
      <c r="E488">
        <v>2017</v>
      </c>
      <c r="F488" t="s">
        <v>2153</v>
      </c>
      <c r="H488" t="s">
        <v>18</v>
      </c>
    </row>
    <row r="489" spans="1:12" x14ac:dyDescent="0.3">
      <c r="A489" t="s">
        <v>2154</v>
      </c>
      <c r="B489" t="s">
        <v>2155</v>
      </c>
      <c r="C489" t="s">
        <v>2156</v>
      </c>
      <c r="D489" t="s">
        <v>2157</v>
      </c>
      <c r="E489">
        <v>2003</v>
      </c>
      <c r="F489" t="s">
        <v>2158</v>
      </c>
      <c r="H489" t="s">
        <v>38</v>
      </c>
      <c r="I489" t="s">
        <v>39</v>
      </c>
    </row>
    <row r="490" spans="1:12" x14ac:dyDescent="0.3">
      <c r="A490" t="s">
        <v>2159</v>
      </c>
      <c r="B490" t="s">
        <v>2160</v>
      </c>
      <c r="C490" t="s">
        <v>380</v>
      </c>
      <c r="D490" t="s">
        <v>2161</v>
      </c>
      <c r="E490">
        <v>1995</v>
      </c>
      <c r="F490" t="s">
        <v>2162</v>
      </c>
      <c r="H490" t="s">
        <v>38</v>
      </c>
      <c r="I490" t="s">
        <v>39</v>
      </c>
    </row>
    <row r="491" spans="1:12" x14ac:dyDescent="0.3">
      <c r="A491" t="s">
        <v>2163</v>
      </c>
      <c r="B491" t="s">
        <v>2164</v>
      </c>
      <c r="C491" t="s">
        <v>380</v>
      </c>
      <c r="D491" t="s">
        <v>2165</v>
      </c>
      <c r="E491">
        <v>1995</v>
      </c>
      <c r="F491" t="s">
        <v>2166</v>
      </c>
      <c r="H491" t="s">
        <v>38</v>
      </c>
      <c r="I491" t="s">
        <v>39</v>
      </c>
    </row>
    <row r="492" spans="1:12" x14ac:dyDescent="0.3">
      <c r="A492" t="s">
        <v>2167</v>
      </c>
      <c r="B492" t="s">
        <v>2168</v>
      </c>
      <c r="C492" t="s">
        <v>164</v>
      </c>
      <c r="D492" t="s">
        <v>2169</v>
      </c>
      <c r="E492">
        <v>2009</v>
      </c>
      <c r="F492" t="s">
        <v>2170</v>
      </c>
      <c r="H492" t="s">
        <v>38</v>
      </c>
      <c r="I492" t="s">
        <v>66</v>
      </c>
      <c r="K492">
        <v>1</v>
      </c>
    </row>
    <row r="493" spans="1:12" x14ac:dyDescent="0.3">
      <c r="A493" t="s">
        <v>2171</v>
      </c>
      <c r="B493" t="s">
        <v>2172</v>
      </c>
      <c r="C493" t="s">
        <v>1797</v>
      </c>
      <c r="D493" t="s">
        <v>2173</v>
      </c>
      <c r="E493">
        <v>2002</v>
      </c>
      <c r="F493" t="s">
        <v>2174</v>
      </c>
      <c r="H493" t="s">
        <v>18</v>
      </c>
    </row>
    <row r="494" spans="1:12" x14ac:dyDescent="0.3">
      <c r="A494" t="s">
        <v>2175</v>
      </c>
      <c r="B494" t="s">
        <v>2176</v>
      </c>
      <c r="C494" t="s">
        <v>1011</v>
      </c>
      <c r="D494" t="s">
        <v>2177</v>
      </c>
      <c r="E494">
        <v>2012</v>
      </c>
      <c r="F494" t="s">
        <v>2178</v>
      </c>
      <c r="H494" t="s">
        <v>38</v>
      </c>
      <c r="I494" t="s">
        <v>39</v>
      </c>
    </row>
    <row r="495" spans="1:12" x14ac:dyDescent="0.3">
      <c r="A495" t="s">
        <v>2179</v>
      </c>
      <c r="B495" t="s">
        <v>2180</v>
      </c>
      <c r="C495" t="s">
        <v>250</v>
      </c>
      <c r="D495" t="s">
        <v>2181</v>
      </c>
      <c r="E495">
        <v>2017</v>
      </c>
      <c r="F495" t="s">
        <v>2182</v>
      </c>
      <c r="H495" t="s">
        <v>18</v>
      </c>
    </row>
    <row r="496" spans="1:12" x14ac:dyDescent="0.3">
      <c r="A496" t="s">
        <v>2183</v>
      </c>
      <c r="B496" t="s">
        <v>2184</v>
      </c>
      <c r="C496" t="s">
        <v>1181</v>
      </c>
      <c r="D496" t="s">
        <v>2185</v>
      </c>
      <c r="E496">
        <v>2014</v>
      </c>
      <c r="F496" t="s">
        <v>2186</v>
      </c>
      <c r="H496" t="s">
        <v>38</v>
      </c>
      <c r="I496" t="s">
        <v>39</v>
      </c>
    </row>
    <row r="497" spans="1:9" x14ac:dyDescent="0.3">
      <c r="A497" t="s">
        <v>2187</v>
      </c>
      <c r="B497" t="s">
        <v>2188</v>
      </c>
      <c r="C497" t="s">
        <v>846</v>
      </c>
      <c r="D497" t="s">
        <v>2189</v>
      </c>
      <c r="E497">
        <v>2003</v>
      </c>
      <c r="F497" t="s">
        <v>2190</v>
      </c>
      <c r="H497" t="s">
        <v>18</v>
      </c>
    </row>
    <row r="498" spans="1:9" x14ac:dyDescent="0.3">
      <c r="A498" t="s">
        <v>2191</v>
      </c>
      <c r="B498" t="s">
        <v>2192</v>
      </c>
      <c r="C498" t="s">
        <v>575</v>
      </c>
      <c r="D498" t="s">
        <v>2193</v>
      </c>
      <c r="E498">
        <v>1997</v>
      </c>
      <c r="H498" t="s">
        <v>18</v>
      </c>
    </row>
    <row r="499" spans="1:9" x14ac:dyDescent="0.3">
      <c r="A499" t="s">
        <v>2194</v>
      </c>
      <c r="B499" t="s">
        <v>2195</v>
      </c>
      <c r="C499" t="s">
        <v>2196</v>
      </c>
      <c r="D499" t="s">
        <v>2197</v>
      </c>
      <c r="E499">
        <v>2016</v>
      </c>
      <c r="F499" t="s">
        <v>2198</v>
      </c>
      <c r="G499" t="s">
        <v>65</v>
      </c>
      <c r="H499" t="s">
        <v>38</v>
      </c>
      <c r="I499" t="s">
        <v>66</v>
      </c>
    </row>
    <row r="500" spans="1:9" x14ac:dyDescent="0.3">
      <c r="A500" t="s">
        <v>2199</v>
      </c>
      <c r="B500" t="s">
        <v>2200</v>
      </c>
      <c r="C500" t="s">
        <v>1176</v>
      </c>
      <c r="D500" t="s">
        <v>2201</v>
      </c>
      <c r="E500">
        <v>2005</v>
      </c>
      <c r="F500" t="s">
        <v>2202</v>
      </c>
      <c r="H500" t="s">
        <v>18</v>
      </c>
    </row>
    <row r="501" spans="1:9" x14ac:dyDescent="0.3">
      <c r="A501" t="s">
        <v>2203</v>
      </c>
      <c r="B501" t="s">
        <v>2204</v>
      </c>
      <c r="C501" t="s">
        <v>1345</v>
      </c>
      <c r="D501" t="s">
        <v>2205</v>
      </c>
      <c r="E501">
        <v>2016</v>
      </c>
      <c r="F501" t="s">
        <v>2206</v>
      </c>
      <c r="H501" t="s">
        <v>38</v>
      </c>
      <c r="I501" t="s">
        <v>39</v>
      </c>
    </row>
    <row r="502" spans="1:9" x14ac:dyDescent="0.3">
      <c r="A502" t="s">
        <v>2207</v>
      </c>
      <c r="B502" t="s">
        <v>2208</v>
      </c>
      <c r="C502" t="s">
        <v>1011</v>
      </c>
      <c r="D502" t="s">
        <v>2209</v>
      </c>
      <c r="E502">
        <v>2008</v>
      </c>
      <c r="F502" t="s">
        <v>2210</v>
      </c>
      <c r="H502" t="s">
        <v>38</v>
      </c>
      <c r="I502" t="s">
        <v>39</v>
      </c>
    </row>
    <row r="503" spans="1:9" x14ac:dyDescent="0.3">
      <c r="A503" t="s">
        <v>2211</v>
      </c>
      <c r="B503" t="s">
        <v>2212</v>
      </c>
      <c r="C503" t="s">
        <v>47</v>
      </c>
      <c r="D503" t="s">
        <v>2213</v>
      </c>
      <c r="E503">
        <v>2001</v>
      </c>
      <c r="F503" t="s">
        <v>2214</v>
      </c>
      <c r="H503" t="s">
        <v>18</v>
      </c>
    </row>
    <row r="504" spans="1:9" x14ac:dyDescent="0.3">
      <c r="A504" t="s">
        <v>2215</v>
      </c>
      <c r="B504" t="s">
        <v>2216</v>
      </c>
      <c r="C504" t="s">
        <v>47</v>
      </c>
      <c r="D504" t="s">
        <v>2217</v>
      </c>
      <c r="E504">
        <v>2001</v>
      </c>
      <c r="F504" t="s">
        <v>2218</v>
      </c>
      <c r="H504" t="s">
        <v>18</v>
      </c>
    </row>
    <row r="505" spans="1:9" x14ac:dyDescent="0.3">
      <c r="A505" t="s">
        <v>2219</v>
      </c>
      <c r="B505" t="s">
        <v>2220</v>
      </c>
      <c r="C505" t="s">
        <v>1505</v>
      </c>
      <c r="D505" t="s">
        <v>2221</v>
      </c>
      <c r="E505">
        <v>2015</v>
      </c>
      <c r="F505" t="s">
        <v>2222</v>
      </c>
      <c r="G505" t="s">
        <v>65</v>
      </c>
      <c r="H505" t="s">
        <v>38</v>
      </c>
      <c r="I505" t="s">
        <v>66</v>
      </c>
    </row>
    <row r="506" spans="1:9" x14ac:dyDescent="0.3">
      <c r="A506" t="s">
        <v>2223</v>
      </c>
      <c r="B506" t="s">
        <v>2224</v>
      </c>
      <c r="C506" t="s">
        <v>628</v>
      </c>
      <c r="D506" t="s">
        <v>2225</v>
      </c>
      <c r="E506">
        <v>2006</v>
      </c>
      <c r="F506" t="s">
        <v>2226</v>
      </c>
      <c r="H506" t="s">
        <v>18</v>
      </c>
    </row>
    <row r="507" spans="1:9" x14ac:dyDescent="0.3">
      <c r="A507" t="s">
        <v>2223</v>
      </c>
      <c r="B507" t="s">
        <v>2227</v>
      </c>
      <c r="C507" t="s">
        <v>488</v>
      </c>
      <c r="D507" t="s">
        <v>2228</v>
      </c>
      <c r="E507">
        <v>2005</v>
      </c>
      <c r="F507" t="s">
        <v>2229</v>
      </c>
      <c r="H507" t="s">
        <v>18</v>
      </c>
    </row>
    <row r="508" spans="1:9" x14ac:dyDescent="0.3">
      <c r="A508" t="s">
        <v>2230</v>
      </c>
      <c r="B508" t="s">
        <v>2231</v>
      </c>
      <c r="C508" t="s">
        <v>2232</v>
      </c>
      <c r="D508" t="s">
        <v>2233</v>
      </c>
      <c r="E508">
        <v>2014</v>
      </c>
      <c r="F508" t="s">
        <v>2234</v>
      </c>
      <c r="H508" t="s">
        <v>18</v>
      </c>
    </row>
    <row r="509" spans="1:9" x14ac:dyDescent="0.3">
      <c r="A509" t="s">
        <v>2235</v>
      </c>
      <c r="B509" t="s">
        <v>2236</v>
      </c>
      <c r="C509" t="s">
        <v>47</v>
      </c>
      <c r="D509" t="s">
        <v>2237</v>
      </c>
      <c r="E509">
        <v>1993</v>
      </c>
      <c r="F509" t="s">
        <v>2238</v>
      </c>
      <c r="H509" t="s">
        <v>18</v>
      </c>
    </row>
    <row r="510" spans="1:9" x14ac:dyDescent="0.3">
      <c r="A510" t="s">
        <v>2239</v>
      </c>
      <c r="B510" t="s">
        <v>2240</v>
      </c>
      <c r="C510" t="s">
        <v>2241</v>
      </c>
      <c r="D510" t="s">
        <v>2242</v>
      </c>
      <c r="E510">
        <v>2015</v>
      </c>
      <c r="F510" t="s">
        <v>2243</v>
      </c>
      <c r="H510" t="s">
        <v>18</v>
      </c>
    </row>
    <row r="511" spans="1:9" x14ac:dyDescent="0.3">
      <c r="A511" t="s">
        <v>2244</v>
      </c>
      <c r="B511" t="s">
        <v>2245</v>
      </c>
      <c r="C511" t="s">
        <v>2246</v>
      </c>
      <c r="D511" t="s">
        <v>2247</v>
      </c>
      <c r="E511">
        <v>2004</v>
      </c>
      <c r="F511" t="s">
        <v>2248</v>
      </c>
      <c r="H511" t="s">
        <v>18</v>
      </c>
    </row>
    <row r="512" spans="1:9" x14ac:dyDescent="0.3">
      <c r="A512" t="s">
        <v>2249</v>
      </c>
      <c r="B512" t="s">
        <v>2250</v>
      </c>
      <c r="C512" t="s">
        <v>561</v>
      </c>
      <c r="D512" t="s">
        <v>2251</v>
      </c>
      <c r="E512">
        <v>1997</v>
      </c>
      <c r="F512" t="s">
        <v>2252</v>
      </c>
      <c r="H512" t="s">
        <v>38</v>
      </c>
      <c r="I512" t="s">
        <v>39</v>
      </c>
    </row>
    <row r="513" spans="1:9" x14ac:dyDescent="0.3">
      <c r="A513" t="s">
        <v>2253</v>
      </c>
      <c r="B513" t="s">
        <v>2254</v>
      </c>
      <c r="C513" t="s">
        <v>104</v>
      </c>
      <c r="D513" t="s">
        <v>2255</v>
      </c>
      <c r="E513">
        <v>1994</v>
      </c>
      <c r="F513" t="s">
        <v>2256</v>
      </c>
      <c r="H513" t="s">
        <v>38</v>
      </c>
      <c r="I513" t="s">
        <v>39</v>
      </c>
    </row>
    <row r="514" spans="1:9" x14ac:dyDescent="0.3">
      <c r="A514" t="s">
        <v>2257</v>
      </c>
      <c r="B514" t="s">
        <v>2258</v>
      </c>
      <c r="C514" t="s">
        <v>1127</v>
      </c>
      <c r="D514" t="s">
        <v>2259</v>
      </c>
      <c r="E514">
        <v>2011</v>
      </c>
      <c r="F514" t="s">
        <v>2260</v>
      </c>
      <c r="H514" t="s">
        <v>38</v>
      </c>
      <c r="I514" t="s">
        <v>39</v>
      </c>
    </row>
    <row r="515" spans="1:9" x14ac:dyDescent="0.3">
      <c r="A515" t="s">
        <v>2261</v>
      </c>
      <c r="B515" t="s">
        <v>2262</v>
      </c>
      <c r="C515" t="s">
        <v>2263</v>
      </c>
      <c r="D515" t="s">
        <v>2264</v>
      </c>
      <c r="E515">
        <v>2010</v>
      </c>
      <c r="H515" t="s">
        <v>18</v>
      </c>
    </row>
    <row r="516" spans="1:9" x14ac:dyDescent="0.3">
      <c r="A516" t="s">
        <v>2265</v>
      </c>
      <c r="B516" t="s">
        <v>2266</v>
      </c>
      <c r="C516" t="s">
        <v>2267</v>
      </c>
      <c r="D516" t="s">
        <v>2268</v>
      </c>
      <c r="E516">
        <v>2016</v>
      </c>
      <c r="F516" t="s">
        <v>2269</v>
      </c>
      <c r="H516" t="s">
        <v>38</v>
      </c>
      <c r="I516" t="s">
        <v>39</v>
      </c>
    </row>
    <row r="517" spans="1:9" x14ac:dyDescent="0.3">
      <c r="A517" t="s">
        <v>2270</v>
      </c>
      <c r="B517" t="s">
        <v>2271</v>
      </c>
      <c r="C517" t="s">
        <v>250</v>
      </c>
      <c r="D517" t="s">
        <v>2272</v>
      </c>
      <c r="E517">
        <v>2010</v>
      </c>
      <c r="F517" t="s">
        <v>2273</v>
      </c>
      <c r="H517" t="s">
        <v>18</v>
      </c>
    </row>
    <row r="518" spans="1:9" x14ac:dyDescent="0.3">
      <c r="A518" t="s">
        <v>2274</v>
      </c>
      <c r="B518" t="s">
        <v>2275</v>
      </c>
      <c r="C518" t="s">
        <v>2276</v>
      </c>
      <c r="D518" t="s">
        <v>2277</v>
      </c>
      <c r="E518">
        <v>1993</v>
      </c>
      <c r="H518" t="s">
        <v>18</v>
      </c>
    </row>
    <row r="519" spans="1:9" x14ac:dyDescent="0.3">
      <c r="A519" t="s">
        <v>2278</v>
      </c>
      <c r="B519" t="s">
        <v>2279</v>
      </c>
      <c r="C519" t="s">
        <v>2280</v>
      </c>
      <c r="D519" t="s">
        <v>2281</v>
      </c>
      <c r="E519">
        <v>2017</v>
      </c>
      <c r="F519" t="s">
        <v>2282</v>
      </c>
      <c r="H519" t="s">
        <v>18</v>
      </c>
    </row>
    <row r="520" spans="1:9" x14ac:dyDescent="0.3">
      <c r="A520" t="s">
        <v>2283</v>
      </c>
      <c r="B520" t="s">
        <v>2284</v>
      </c>
      <c r="C520" t="s">
        <v>2285</v>
      </c>
      <c r="D520" t="s">
        <v>2286</v>
      </c>
      <c r="E520">
        <v>1992</v>
      </c>
      <c r="F520" t="s">
        <v>2287</v>
      </c>
      <c r="G520" t="s">
        <v>65</v>
      </c>
    </row>
    <row r="521" spans="1:9" x14ac:dyDescent="0.3">
      <c r="A521" t="s">
        <v>2288</v>
      </c>
      <c r="B521" t="s">
        <v>2289</v>
      </c>
      <c r="C521" t="s">
        <v>2290</v>
      </c>
      <c r="D521" t="s">
        <v>2291</v>
      </c>
      <c r="E521">
        <v>2009</v>
      </c>
      <c r="H521" t="s">
        <v>18</v>
      </c>
    </row>
    <row r="522" spans="1:9" x14ac:dyDescent="0.3">
      <c r="A522" t="s">
        <v>2292</v>
      </c>
      <c r="B522" t="s">
        <v>2293</v>
      </c>
      <c r="C522" t="s">
        <v>2294</v>
      </c>
      <c r="D522" t="s">
        <v>2295</v>
      </c>
      <c r="E522">
        <v>1996</v>
      </c>
      <c r="F522" t="s">
        <v>2296</v>
      </c>
      <c r="H522" t="s">
        <v>38</v>
      </c>
      <c r="I522" t="s">
        <v>39</v>
      </c>
    </row>
    <row r="523" spans="1:9" x14ac:dyDescent="0.3">
      <c r="A523" t="s">
        <v>2297</v>
      </c>
      <c r="B523" t="s">
        <v>2298</v>
      </c>
      <c r="C523" t="s">
        <v>758</v>
      </c>
      <c r="D523" t="s">
        <v>2299</v>
      </c>
      <c r="E523">
        <v>2007</v>
      </c>
      <c r="F523" t="s">
        <v>2300</v>
      </c>
      <c r="H523" t="s">
        <v>18</v>
      </c>
    </row>
    <row r="524" spans="1:9" x14ac:dyDescent="0.3">
      <c r="A524" t="s">
        <v>2301</v>
      </c>
      <c r="B524" t="s">
        <v>2302</v>
      </c>
      <c r="C524" t="s">
        <v>2303</v>
      </c>
      <c r="D524" t="s">
        <v>2304</v>
      </c>
      <c r="E524">
        <v>1991</v>
      </c>
      <c r="F524" t="s">
        <v>2305</v>
      </c>
      <c r="H524" t="s">
        <v>38</v>
      </c>
      <c r="I524" t="s">
        <v>39</v>
      </c>
    </row>
    <row r="525" spans="1:9" x14ac:dyDescent="0.3">
      <c r="A525" t="s">
        <v>2306</v>
      </c>
      <c r="B525" t="s">
        <v>2307</v>
      </c>
      <c r="C525" t="s">
        <v>681</v>
      </c>
      <c r="D525" t="s">
        <v>2308</v>
      </c>
      <c r="E525">
        <v>2008</v>
      </c>
      <c r="F525" t="s">
        <v>2309</v>
      </c>
      <c r="H525" t="s">
        <v>38</v>
      </c>
      <c r="I525" t="s">
        <v>39</v>
      </c>
    </row>
    <row r="526" spans="1:9" x14ac:dyDescent="0.3">
      <c r="A526" t="s">
        <v>2310</v>
      </c>
      <c r="B526" t="s">
        <v>2311</v>
      </c>
      <c r="C526" t="s">
        <v>2028</v>
      </c>
      <c r="D526" t="s">
        <v>2312</v>
      </c>
      <c r="E526">
        <v>1995</v>
      </c>
      <c r="F526" t="s">
        <v>2313</v>
      </c>
      <c r="H526" t="s">
        <v>38</v>
      </c>
      <c r="I526" t="s">
        <v>39</v>
      </c>
    </row>
    <row r="527" spans="1:9" x14ac:dyDescent="0.3">
      <c r="A527" t="s">
        <v>2314</v>
      </c>
      <c r="B527" t="s">
        <v>2315</v>
      </c>
      <c r="C527" t="s">
        <v>2028</v>
      </c>
      <c r="D527" t="s">
        <v>2316</v>
      </c>
      <c r="E527">
        <v>2004</v>
      </c>
      <c r="F527" t="s">
        <v>2317</v>
      </c>
      <c r="H527" t="s">
        <v>38</v>
      </c>
      <c r="I527" t="s">
        <v>39</v>
      </c>
    </row>
    <row r="528" spans="1:9" x14ac:dyDescent="0.3">
      <c r="A528" t="s">
        <v>2318</v>
      </c>
      <c r="B528" t="s">
        <v>2319</v>
      </c>
      <c r="C528" t="s">
        <v>340</v>
      </c>
      <c r="D528" t="s">
        <v>2320</v>
      </c>
      <c r="E528">
        <v>2011</v>
      </c>
      <c r="F528" t="s">
        <v>2321</v>
      </c>
      <c r="H528" t="s">
        <v>18</v>
      </c>
    </row>
    <row r="529" spans="1:14" x14ac:dyDescent="0.3">
      <c r="A529" t="s">
        <v>2322</v>
      </c>
      <c r="B529" t="s">
        <v>2323</v>
      </c>
      <c r="C529" t="s">
        <v>2324</v>
      </c>
      <c r="D529" t="s">
        <v>2325</v>
      </c>
      <c r="E529">
        <v>2012</v>
      </c>
      <c r="F529" t="s">
        <v>2326</v>
      </c>
      <c r="H529" t="s">
        <v>18</v>
      </c>
    </row>
    <row r="530" spans="1:14" x14ac:dyDescent="0.3">
      <c r="A530" t="s">
        <v>2327</v>
      </c>
      <c r="B530" t="s">
        <v>2328</v>
      </c>
      <c r="C530" t="s">
        <v>2329</v>
      </c>
      <c r="D530" t="s">
        <v>2330</v>
      </c>
      <c r="E530">
        <v>1998</v>
      </c>
      <c r="F530" t="s">
        <v>2331</v>
      </c>
      <c r="H530" t="s">
        <v>18</v>
      </c>
    </row>
    <row r="531" spans="1:14" x14ac:dyDescent="0.3">
      <c r="A531" t="s">
        <v>2332</v>
      </c>
      <c r="B531" t="s">
        <v>2333</v>
      </c>
      <c r="C531" t="s">
        <v>47</v>
      </c>
      <c r="D531" t="s">
        <v>2334</v>
      </c>
      <c r="E531">
        <v>2009</v>
      </c>
      <c r="F531" t="s">
        <v>2335</v>
      </c>
      <c r="H531" t="s">
        <v>18</v>
      </c>
    </row>
    <row r="532" spans="1:14" x14ac:dyDescent="0.3">
      <c r="A532" t="s">
        <v>2336</v>
      </c>
      <c r="B532" t="s">
        <v>2337</v>
      </c>
      <c r="C532" t="s">
        <v>2338</v>
      </c>
      <c r="D532" t="s">
        <v>2339</v>
      </c>
      <c r="E532">
        <v>1992</v>
      </c>
      <c r="F532" t="s">
        <v>2340</v>
      </c>
      <c r="H532" t="s">
        <v>38</v>
      </c>
      <c r="I532" t="s">
        <v>39</v>
      </c>
    </row>
    <row r="533" spans="1:14" x14ac:dyDescent="0.3">
      <c r="A533" t="s">
        <v>2341</v>
      </c>
      <c r="B533" t="s">
        <v>2342</v>
      </c>
      <c r="C533" t="s">
        <v>473</v>
      </c>
      <c r="D533" t="s">
        <v>2343</v>
      </c>
      <c r="E533">
        <v>2016</v>
      </c>
      <c r="F533" t="s">
        <v>2344</v>
      </c>
      <c r="H533" t="s">
        <v>18</v>
      </c>
    </row>
    <row r="534" spans="1:14" x14ac:dyDescent="0.3">
      <c r="A534" t="s">
        <v>2345</v>
      </c>
      <c r="B534" t="s">
        <v>2346</v>
      </c>
      <c r="C534" t="s">
        <v>42</v>
      </c>
      <c r="D534" t="s">
        <v>2347</v>
      </c>
      <c r="E534">
        <v>2009</v>
      </c>
      <c r="F534" t="s">
        <v>2348</v>
      </c>
      <c r="G534" t="s">
        <v>65</v>
      </c>
      <c r="H534" t="s">
        <v>38</v>
      </c>
      <c r="I534" t="s">
        <v>66</v>
      </c>
    </row>
    <row r="535" spans="1:14" x14ac:dyDescent="0.3">
      <c r="A535" t="s">
        <v>2349</v>
      </c>
      <c r="B535" t="s">
        <v>2350</v>
      </c>
      <c r="C535" t="s">
        <v>325</v>
      </c>
      <c r="D535" t="s">
        <v>2351</v>
      </c>
      <c r="E535">
        <v>1991</v>
      </c>
      <c r="F535" t="s">
        <v>2352</v>
      </c>
      <c r="H535" t="s">
        <v>38</v>
      </c>
      <c r="I535" t="s">
        <v>66</v>
      </c>
      <c r="K535">
        <v>1</v>
      </c>
      <c r="L535">
        <v>3</v>
      </c>
      <c r="N535" t="s">
        <v>65</v>
      </c>
    </row>
    <row r="536" spans="1:14" x14ac:dyDescent="0.3">
      <c r="A536" t="s">
        <v>2349</v>
      </c>
      <c r="B536" t="s">
        <v>2353</v>
      </c>
      <c r="C536" t="s">
        <v>211</v>
      </c>
      <c r="D536" t="s">
        <v>2354</v>
      </c>
      <c r="E536">
        <v>1991</v>
      </c>
      <c r="F536" t="s">
        <v>2355</v>
      </c>
      <c r="G536" t="s">
        <v>65</v>
      </c>
      <c r="H536" t="s">
        <v>38</v>
      </c>
      <c r="I536" t="s">
        <v>66</v>
      </c>
    </row>
    <row r="537" spans="1:14" x14ac:dyDescent="0.3">
      <c r="A537" t="s">
        <v>2356</v>
      </c>
      <c r="B537" t="s">
        <v>2357</v>
      </c>
      <c r="C537" t="s">
        <v>2358</v>
      </c>
      <c r="D537" t="s">
        <v>2359</v>
      </c>
      <c r="E537">
        <v>2013</v>
      </c>
      <c r="F537" t="s">
        <v>2360</v>
      </c>
      <c r="H537" t="s">
        <v>18</v>
      </c>
    </row>
    <row r="538" spans="1:14" x14ac:dyDescent="0.3">
      <c r="A538" t="s">
        <v>2361</v>
      </c>
      <c r="B538" t="s">
        <v>2362</v>
      </c>
      <c r="C538" t="s">
        <v>189</v>
      </c>
      <c r="D538" t="s">
        <v>2363</v>
      </c>
      <c r="E538">
        <v>2011</v>
      </c>
      <c r="F538" t="s">
        <v>2364</v>
      </c>
      <c r="H538" t="s">
        <v>38</v>
      </c>
      <c r="I538" t="s">
        <v>39</v>
      </c>
    </row>
    <row r="539" spans="1:14" x14ac:dyDescent="0.3">
      <c r="A539" t="s">
        <v>2365</v>
      </c>
      <c r="B539" t="s">
        <v>2366</v>
      </c>
      <c r="C539" t="s">
        <v>126</v>
      </c>
      <c r="D539" t="s">
        <v>2367</v>
      </c>
      <c r="E539">
        <v>2005</v>
      </c>
      <c r="F539" t="s">
        <v>2368</v>
      </c>
      <c r="G539" t="s">
        <v>65</v>
      </c>
      <c r="H539" t="s">
        <v>38</v>
      </c>
      <c r="I539" t="s">
        <v>66</v>
      </c>
      <c r="J539" t="s">
        <v>67</v>
      </c>
    </row>
    <row r="540" spans="1:14" x14ac:dyDescent="0.3">
      <c r="A540" t="s">
        <v>2369</v>
      </c>
      <c r="B540" t="s">
        <v>2370</v>
      </c>
      <c r="C540" t="s">
        <v>488</v>
      </c>
      <c r="D540" t="s">
        <v>2371</v>
      </c>
      <c r="E540">
        <v>1993</v>
      </c>
      <c r="F540" t="s">
        <v>2372</v>
      </c>
      <c r="G540" t="s">
        <v>65</v>
      </c>
      <c r="H540" t="s">
        <v>38</v>
      </c>
      <c r="I540" t="s">
        <v>66</v>
      </c>
    </row>
    <row r="541" spans="1:14" x14ac:dyDescent="0.3">
      <c r="A541" t="s">
        <v>2369</v>
      </c>
      <c r="B541" t="s">
        <v>2373</v>
      </c>
      <c r="C541" t="s">
        <v>628</v>
      </c>
      <c r="D541" t="s">
        <v>2374</v>
      </c>
      <c r="E541">
        <v>1993</v>
      </c>
      <c r="F541" t="s">
        <v>2375</v>
      </c>
      <c r="G541" t="s">
        <v>65</v>
      </c>
      <c r="H541" t="s">
        <v>38</v>
      </c>
      <c r="I541" t="s">
        <v>66</v>
      </c>
      <c r="N541" t="s">
        <v>65</v>
      </c>
    </row>
    <row r="542" spans="1:14" x14ac:dyDescent="0.3">
      <c r="A542" t="s">
        <v>2376</v>
      </c>
      <c r="B542" t="s">
        <v>2377</v>
      </c>
      <c r="C542" t="s">
        <v>164</v>
      </c>
      <c r="D542" t="s">
        <v>2378</v>
      </c>
      <c r="E542">
        <v>2001</v>
      </c>
      <c r="F542" t="s">
        <v>2379</v>
      </c>
      <c r="G542" t="s">
        <v>65</v>
      </c>
      <c r="H542" t="s">
        <v>38</v>
      </c>
      <c r="I542" t="s">
        <v>66</v>
      </c>
    </row>
    <row r="543" spans="1:14" x14ac:dyDescent="0.3">
      <c r="A543" t="s">
        <v>2380</v>
      </c>
      <c r="B543" t="s">
        <v>2381</v>
      </c>
      <c r="C543" t="s">
        <v>1011</v>
      </c>
      <c r="D543" t="s">
        <v>2382</v>
      </c>
      <c r="E543">
        <v>2012</v>
      </c>
      <c r="F543" t="s">
        <v>2383</v>
      </c>
      <c r="H543" t="s">
        <v>18</v>
      </c>
    </row>
    <row r="544" spans="1:14" x14ac:dyDescent="0.3">
      <c r="A544" t="s">
        <v>2384</v>
      </c>
      <c r="B544" t="s">
        <v>2385</v>
      </c>
      <c r="C544" t="s">
        <v>2386</v>
      </c>
      <c r="D544" t="s">
        <v>2387</v>
      </c>
      <c r="E544">
        <v>2003</v>
      </c>
      <c r="F544" t="s">
        <v>2388</v>
      </c>
      <c r="H544" t="s">
        <v>18</v>
      </c>
    </row>
    <row r="545" spans="1:14" x14ac:dyDescent="0.3">
      <c r="A545" t="s">
        <v>2389</v>
      </c>
      <c r="B545" t="s">
        <v>2390</v>
      </c>
      <c r="C545" t="s">
        <v>1819</v>
      </c>
      <c r="D545" t="s">
        <v>2391</v>
      </c>
      <c r="E545">
        <v>2008</v>
      </c>
      <c r="F545" t="s">
        <v>2392</v>
      </c>
      <c r="G545" t="s">
        <v>166</v>
      </c>
      <c r="H545" t="s">
        <v>38</v>
      </c>
      <c r="I545" t="s">
        <v>66</v>
      </c>
      <c r="K545">
        <v>7</v>
      </c>
      <c r="L545">
        <v>5</v>
      </c>
    </row>
    <row r="546" spans="1:14" x14ac:dyDescent="0.3">
      <c r="A546" t="s">
        <v>2393</v>
      </c>
      <c r="B546" t="s">
        <v>2394</v>
      </c>
      <c r="C546" t="s">
        <v>2395</v>
      </c>
      <c r="D546" t="s">
        <v>2396</v>
      </c>
      <c r="E546">
        <v>2013</v>
      </c>
      <c r="F546" t="s">
        <v>2397</v>
      </c>
      <c r="G546" t="s">
        <v>65</v>
      </c>
      <c r="H546" t="s">
        <v>38</v>
      </c>
      <c r="I546" t="s">
        <v>66</v>
      </c>
    </row>
    <row r="547" spans="1:14" x14ac:dyDescent="0.3">
      <c r="A547" t="s">
        <v>2398</v>
      </c>
      <c r="B547" t="s">
        <v>2399</v>
      </c>
      <c r="C547" t="s">
        <v>2400</v>
      </c>
      <c r="D547" t="s">
        <v>2401</v>
      </c>
      <c r="E547">
        <v>2009</v>
      </c>
      <c r="F547" t="s">
        <v>2402</v>
      </c>
      <c r="H547" t="s">
        <v>18</v>
      </c>
    </row>
    <row r="548" spans="1:14" x14ac:dyDescent="0.3">
      <c r="A548" t="s">
        <v>2403</v>
      </c>
      <c r="B548" t="s">
        <v>2404</v>
      </c>
      <c r="C548" t="s">
        <v>2405</v>
      </c>
      <c r="D548" t="s">
        <v>2406</v>
      </c>
      <c r="E548">
        <v>2008</v>
      </c>
      <c r="H548" t="s">
        <v>38</v>
      </c>
      <c r="I548" t="s">
        <v>39</v>
      </c>
    </row>
    <row r="549" spans="1:14" x14ac:dyDescent="0.3">
      <c r="A549" t="s">
        <v>2407</v>
      </c>
      <c r="B549" t="s">
        <v>2408</v>
      </c>
      <c r="C549" t="s">
        <v>1345</v>
      </c>
      <c r="D549" t="s">
        <v>2409</v>
      </c>
      <c r="E549">
        <v>2002</v>
      </c>
      <c r="F549" t="s">
        <v>2410</v>
      </c>
      <c r="H549" t="s">
        <v>38</v>
      </c>
      <c r="I549" t="s">
        <v>39</v>
      </c>
    </row>
    <row r="550" spans="1:14" x14ac:dyDescent="0.3">
      <c r="A550" t="s">
        <v>2411</v>
      </c>
      <c r="B550" t="s">
        <v>2412</v>
      </c>
      <c r="C550" t="s">
        <v>1011</v>
      </c>
      <c r="D550" t="s">
        <v>2413</v>
      </c>
      <c r="E550">
        <v>1998</v>
      </c>
      <c r="F550" t="s">
        <v>2414</v>
      </c>
      <c r="H550" t="s">
        <v>38</v>
      </c>
      <c r="I550" t="s">
        <v>39</v>
      </c>
    </row>
    <row r="551" spans="1:14" x14ac:dyDescent="0.3">
      <c r="A551" t="s">
        <v>2415</v>
      </c>
      <c r="B551" t="s">
        <v>2416</v>
      </c>
      <c r="C551" t="s">
        <v>146</v>
      </c>
      <c r="D551" t="s">
        <v>2417</v>
      </c>
      <c r="E551">
        <v>2012</v>
      </c>
      <c r="F551" t="s">
        <v>2418</v>
      </c>
      <c r="H551" t="s">
        <v>18</v>
      </c>
    </row>
    <row r="552" spans="1:14" x14ac:dyDescent="0.3">
      <c r="A552" t="s">
        <v>2419</v>
      </c>
      <c r="B552" t="s">
        <v>2420</v>
      </c>
      <c r="C552" t="s">
        <v>1176</v>
      </c>
      <c r="D552" t="s">
        <v>2421</v>
      </c>
      <c r="E552">
        <v>2000</v>
      </c>
      <c r="F552" t="s">
        <v>2422</v>
      </c>
      <c r="H552" t="s">
        <v>18</v>
      </c>
    </row>
    <row r="553" spans="1:14" x14ac:dyDescent="0.3">
      <c r="A553" t="s">
        <v>2423</v>
      </c>
      <c r="B553" t="s">
        <v>2424</v>
      </c>
      <c r="C553" t="s">
        <v>1033</v>
      </c>
      <c r="E553">
        <v>1983</v>
      </c>
      <c r="F553" t="s">
        <v>2425</v>
      </c>
      <c r="H553" t="s">
        <v>18</v>
      </c>
    </row>
    <row r="554" spans="1:14" x14ac:dyDescent="0.3">
      <c r="A554" t="s">
        <v>2426</v>
      </c>
      <c r="B554" t="s">
        <v>2427</v>
      </c>
      <c r="C554" t="s">
        <v>446</v>
      </c>
      <c r="E554">
        <v>1986</v>
      </c>
      <c r="F554" t="s">
        <v>2428</v>
      </c>
      <c r="H554" t="s">
        <v>18</v>
      </c>
    </row>
    <row r="555" spans="1:14" x14ac:dyDescent="0.3">
      <c r="A555" t="s">
        <v>2429</v>
      </c>
      <c r="B555" t="s">
        <v>2430</v>
      </c>
      <c r="C555" t="s">
        <v>493</v>
      </c>
      <c r="D555" t="s">
        <v>2431</v>
      </c>
      <c r="E555">
        <v>2017</v>
      </c>
      <c r="F555" t="s">
        <v>2432</v>
      </c>
      <c r="H555" t="s">
        <v>38</v>
      </c>
      <c r="I555" t="s">
        <v>39</v>
      </c>
    </row>
    <row r="556" spans="1:14" x14ac:dyDescent="0.3">
      <c r="A556" t="s">
        <v>2433</v>
      </c>
      <c r="B556" t="s">
        <v>2434</v>
      </c>
      <c r="C556" t="s">
        <v>1299</v>
      </c>
      <c r="D556" t="s">
        <v>2435</v>
      </c>
      <c r="E556">
        <v>1996</v>
      </c>
      <c r="F556" t="s">
        <v>2436</v>
      </c>
      <c r="H556" t="s">
        <v>38</v>
      </c>
      <c r="I556" t="s">
        <v>39</v>
      </c>
    </row>
    <row r="557" spans="1:14" x14ac:dyDescent="0.3">
      <c r="A557" t="s">
        <v>2437</v>
      </c>
      <c r="B557" t="s">
        <v>2438</v>
      </c>
      <c r="C557" t="s">
        <v>561</v>
      </c>
      <c r="D557" t="s">
        <v>2439</v>
      </c>
      <c r="E557">
        <v>2011</v>
      </c>
      <c r="F557" t="s">
        <v>2440</v>
      </c>
      <c r="G557" t="s">
        <v>65</v>
      </c>
      <c r="H557" t="s">
        <v>38</v>
      </c>
    </row>
    <row r="558" spans="1:14" x14ac:dyDescent="0.3">
      <c r="A558" t="s">
        <v>2441</v>
      </c>
      <c r="B558" t="s">
        <v>2442</v>
      </c>
      <c r="C558" t="s">
        <v>2443</v>
      </c>
      <c r="D558" t="s">
        <v>2444</v>
      </c>
      <c r="E558">
        <v>2006</v>
      </c>
      <c r="F558" t="s">
        <v>2445</v>
      </c>
      <c r="H558" t="s">
        <v>38</v>
      </c>
      <c r="I558" t="s">
        <v>39</v>
      </c>
    </row>
    <row r="559" spans="1:14" x14ac:dyDescent="0.3">
      <c r="A559" t="s">
        <v>2446</v>
      </c>
      <c r="B559" t="s">
        <v>2447</v>
      </c>
      <c r="C559" t="s">
        <v>136</v>
      </c>
      <c r="D559" t="s">
        <v>2448</v>
      </c>
      <c r="E559">
        <v>2012</v>
      </c>
      <c r="F559" t="s">
        <v>2449</v>
      </c>
      <c r="H559" t="s">
        <v>18</v>
      </c>
    </row>
    <row r="560" spans="1:14" x14ac:dyDescent="0.3">
      <c r="A560" t="s">
        <v>2450</v>
      </c>
      <c r="B560" t="s">
        <v>2451</v>
      </c>
      <c r="C560" t="s">
        <v>2452</v>
      </c>
      <c r="D560" t="s">
        <v>2453</v>
      </c>
      <c r="E560">
        <v>2017</v>
      </c>
      <c r="F560" t="s">
        <v>2454</v>
      </c>
      <c r="G560" t="s">
        <v>2455</v>
      </c>
      <c r="H560" t="s">
        <v>38</v>
      </c>
      <c r="I560" t="s">
        <v>66</v>
      </c>
      <c r="N560" t="s">
        <v>2456</v>
      </c>
    </row>
    <row r="561" spans="1:14" x14ac:dyDescent="0.3">
      <c r="A561" t="s">
        <v>2457</v>
      </c>
      <c r="B561" t="s">
        <v>2458</v>
      </c>
      <c r="C561" t="s">
        <v>2459</v>
      </c>
      <c r="D561" t="s">
        <v>2460</v>
      </c>
      <c r="E561">
        <v>2006</v>
      </c>
      <c r="F561" t="s">
        <v>2461</v>
      </c>
      <c r="H561" t="s">
        <v>38</v>
      </c>
      <c r="I561" t="s">
        <v>39</v>
      </c>
    </row>
    <row r="562" spans="1:14" x14ac:dyDescent="0.3">
      <c r="A562" t="s">
        <v>2462</v>
      </c>
      <c r="B562" t="s">
        <v>2463</v>
      </c>
      <c r="C562" t="s">
        <v>2464</v>
      </c>
      <c r="E562">
        <v>1983</v>
      </c>
      <c r="F562" t="s">
        <v>2465</v>
      </c>
      <c r="G562" t="s">
        <v>166</v>
      </c>
      <c r="H562" t="s">
        <v>38</v>
      </c>
      <c r="I562" t="s">
        <v>66</v>
      </c>
      <c r="M562" t="s">
        <v>67</v>
      </c>
      <c r="N562" t="s">
        <v>65</v>
      </c>
    </row>
    <row r="563" spans="1:14" x14ac:dyDescent="0.3">
      <c r="A563" t="s">
        <v>2466</v>
      </c>
      <c r="B563" t="s">
        <v>2467</v>
      </c>
      <c r="C563" t="s">
        <v>2468</v>
      </c>
      <c r="D563" t="s">
        <v>2469</v>
      </c>
      <c r="E563">
        <v>2005</v>
      </c>
      <c r="F563" t="s">
        <v>2470</v>
      </c>
      <c r="H563" t="s">
        <v>18</v>
      </c>
    </row>
    <row r="564" spans="1:14" x14ac:dyDescent="0.3">
      <c r="A564" t="s">
        <v>2466</v>
      </c>
      <c r="B564" t="s">
        <v>2471</v>
      </c>
      <c r="C564" t="s">
        <v>473</v>
      </c>
      <c r="D564" t="s">
        <v>2472</v>
      </c>
      <c r="E564">
        <v>2003</v>
      </c>
      <c r="F564" t="s">
        <v>2473</v>
      </c>
      <c r="H564" t="s">
        <v>18</v>
      </c>
    </row>
    <row r="565" spans="1:14" x14ac:dyDescent="0.3">
      <c r="A565" t="s">
        <v>2466</v>
      </c>
      <c r="B565" t="s">
        <v>2474</v>
      </c>
      <c r="C565" t="s">
        <v>16</v>
      </c>
      <c r="D565" t="s">
        <v>2475</v>
      </c>
      <c r="E565">
        <v>2001</v>
      </c>
      <c r="F565" t="s">
        <v>2476</v>
      </c>
      <c r="H565" t="s">
        <v>18</v>
      </c>
    </row>
    <row r="566" spans="1:14" x14ac:dyDescent="0.3">
      <c r="A566" t="s">
        <v>2477</v>
      </c>
      <c r="B566" t="s">
        <v>2478</v>
      </c>
      <c r="C566" t="s">
        <v>250</v>
      </c>
      <c r="D566" t="s">
        <v>2479</v>
      </c>
      <c r="E566">
        <v>1994</v>
      </c>
      <c r="F566" t="s">
        <v>2480</v>
      </c>
      <c r="H566" t="s">
        <v>18</v>
      </c>
    </row>
    <row r="567" spans="1:14" x14ac:dyDescent="0.3">
      <c r="A567" t="s">
        <v>2477</v>
      </c>
      <c r="B567" t="s">
        <v>2481</v>
      </c>
      <c r="C567" t="s">
        <v>1033</v>
      </c>
      <c r="D567" t="s">
        <v>2482</v>
      </c>
      <c r="E567">
        <v>1993</v>
      </c>
      <c r="F567" t="s">
        <v>2483</v>
      </c>
      <c r="H567" t="s">
        <v>18</v>
      </c>
    </row>
    <row r="568" spans="1:14" x14ac:dyDescent="0.3">
      <c r="A568" t="s">
        <v>2484</v>
      </c>
      <c r="B568" t="s">
        <v>2485</v>
      </c>
      <c r="C568" t="s">
        <v>1033</v>
      </c>
      <c r="E568">
        <v>1985</v>
      </c>
      <c r="F568" t="s">
        <v>2486</v>
      </c>
      <c r="H568" t="s">
        <v>18</v>
      </c>
    </row>
    <row r="569" spans="1:14" x14ac:dyDescent="0.3">
      <c r="A569" t="s">
        <v>2487</v>
      </c>
      <c r="B569" t="s">
        <v>2488</v>
      </c>
      <c r="C569" t="s">
        <v>2395</v>
      </c>
      <c r="D569" t="s">
        <v>2489</v>
      </c>
      <c r="E569">
        <v>1999</v>
      </c>
      <c r="F569" t="s">
        <v>2490</v>
      </c>
      <c r="H569" t="s">
        <v>18</v>
      </c>
    </row>
    <row r="570" spans="1:14" x14ac:dyDescent="0.3">
      <c r="A570" t="s">
        <v>2491</v>
      </c>
      <c r="B570" t="s">
        <v>2492</v>
      </c>
      <c r="C570" t="s">
        <v>2493</v>
      </c>
      <c r="D570" t="s">
        <v>2494</v>
      </c>
      <c r="E570">
        <v>2015</v>
      </c>
      <c r="F570" t="s">
        <v>2495</v>
      </c>
      <c r="H570" t="s">
        <v>18</v>
      </c>
    </row>
    <row r="571" spans="1:14" x14ac:dyDescent="0.3">
      <c r="A571" t="s">
        <v>2491</v>
      </c>
      <c r="B571" t="s">
        <v>2496</v>
      </c>
      <c r="C571" t="s">
        <v>2497</v>
      </c>
      <c r="D571" t="s">
        <v>2498</v>
      </c>
      <c r="E571">
        <v>2012</v>
      </c>
      <c r="F571" t="s">
        <v>2499</v>
      </c>
      <c r="H571" t="s">
        <v>18</v>
      </c>
    </row>
    <row r="572" spans="1:14" x14ac:dyDescent="0.3">
      <c r="A572" t="s">
        <v>2491</v>
      </c>
      <c r="B572" t="s">
        <v>2500</v>
      </c>
      <c r="C572" t="s">
        <v>1033</v>
      </c>
      <c r="D572" t="s">
        <v>2501</v>
      </c>
      <c r="E572">
        <v>2007</v>
      </c>
      <c r="F572" t="s">
        <v>2502</v>
      </c>
      <c r="H572" t="s">
        <v>18</v>
      </c>
    </row>
    <row r="573" spans="1:14" x14ac:dyDescent="0.3">
      <c r="A573" t="s">
        <v>2503</v>
      </c>
      <c r="B573" t="s">
        <v>2504</v>
      </c>
      <c r="C573" t="s">
        <v>1074</v>
      </c>
      <c r="D573" t="s">
        <v>2505</v>
      </c>
      <c r="E573">
        <v>1996</v>
      </c>
      <c r="H573" t="s">
        <v>38</v>
      </c>
      <c r="I573" t="s">
        <v>39</v>
      </c>
    </row>
    <row r="574" spans="1:14" x14ac:dyDescent="0.3">
      <c r="A574" t="s">
        <v>2506</v>
      </c>
      <c r="B574" t="s">
        <v>2507</v>
      </c>
      <c r="C574" t="s">
        <v>380</v>
      </c>
      <c r="D574" t="s">
        <v>2508</v>
      </c>
      <c r="E574">
        <v>1994</v>
      </c>
      <c r="F574" t="s">
        <v>2509</v>
      </c>
      <c r="H574" t="s">
        <v>38</v>
      </c>
      <c r="I574" t="s">
        <v>39</v>
      </c>
    </row>
    <row r="575" spans="1:14" x14ac:dyDescent="0.3">
      <c r="A575" t="s">
        <v>2506</v>
      </c>
      <c r="B575" t="s">
        <v>2510</v>
      </c>
      <c r="C575" t="s">
        <v>561</v>
      </c>
      <c r="D575" t="s">
        <v>2511</v>
      </c>
      <c r="E575">
        <v>1993</v>
      </c>
      <c r="F575" t="s">
        <v>2512</v>
      </c>
      <c r="H575" t="s">
        <v>18</v>
      </c>
    </row>
    <row r="576" spans="1:14" x14ac:dyDescent="0.3">
      <c r="A576" t="s">
        <v>2506</v>
      </c>
      <c r="B576" t="s">
        <v>2513</v>
      </c>
      <c r="C576" t="s">
        <v>2514</v>
      </c>
      <c r="D576" t="s">
        <v>2515</v>
      </c>
      <c r="E576">
        <v>1992</v>
      </c>
      <c r="H576" t="s">
        <v>18</v>
      </c>
    </row>
    <row r="577" spans="1:9" x14ac:dyDescent="0.3">
      <c r="A577" t="s">
        <v>2516</v>
      </c>
      <c r="B577" t="s">
        <v>2517</v>
      </c>
      <c r="C577" t="s">
        <v>2005</v>
      </c>
      <c r="D577" t="s">
        <v>2518</v>
      </c>
      <c r="E577">
        <v>1999</v>
      </c>
      <c r="F577" t="s">
        <v>2519</v>
      </c>
      <c r="H577" t="s">
        <v>38</v>
      </c>
      <c r="I577" t="s">
        <v>39</v>
      </c>
    </row>
    <row r="578" spans="1:9" x14ac:dyDescent="0.3">
      <c r="A578" t="s">
        <v>2520</v>
      </c>
      <c r="B578" t="s">
        <v>2521</v>
      </c>
      <c r="C578" t="s">
        <v>2514</v>
      </c>
      <c r="D578" t="s">
        <v>2522</v>
      </c>
      <c r="E578">
        <v>1992</v>
      </c>
      <c r="H578" t="s">
        <v>38</v>
      </c>
      <c r="I578" t="s">
        <v>39</v>
      </c>
    </row>
    <row r="579" spans="1:9" x14ac:dyDescent="0.3">
      <c r="A579" t="s">
        <v>2523</v>
      </c>
      <c r="B579" t="s">
        <v>2524</v>
      </c>
      <c r="C579" t="s">
        <v>164</v>
      </c>
      <c r="D579" t="s">
        <v>2525</v>
      </c>
      <c r="E579">
        <v>1999</v>
      </c>
      <c r="F579" t="s">
        <v>2526</v>
      </c>
      <c r="G579" t="s">
        <v>65</v>
      </c>
      <c r="H579" t="s">
        <v>38</v>
      </c>
      <c r="I579" t="s">
        <v>66</v>
      </c>
    </row>
    <row r="580" spans="1:9" x14ac:dyDescent="0.3">
      <c r="A580" t="s">
        <v>2527</v>
      </c>
      <c r="B580" t="s">
        <v>2528</v>
      </c>
      <c r="C580" t="s">
        <v>311</v>
      </c>
      <c r="D580" t="s">
        <v>2529</v>
      </c>
      <c r="E580">
        <v>1994</v>
      </c>
      <c r="F580" t="s">
        <v>2530</v>
      </c>
      <c r="H580" t="s">
        <v>38</v>
      </c>
      <c r="I580" t="s">
        <v>39</v>
      </c>
    </row>
    <row r="581" spans="1:9" x14ac:dyDescent="0.3">
      <c r="A581" t="s">
        <v>2531</v>
      </c>
      <c r="B581" t="s">
        <v>2532</v>
      </c>
      <c r="C581" t="s">
        <v>1132</v>
      </c>
      <c r="D581" t="s">
        <v>2533</v>
      </c>
      <c r="E581">
        <v>2009</v>
      </c>
      <c r="F581" t="s">
        <v>2534</v>
      </c>
      <c r="H581" t="s">
        <v>38</v>
      </c>
      <c r="I581" t="s">
        <v>39</v>
      </c>
    </row>
    <row r="582" spans="1:9" x14ac:dyDescent="0.3">
      <c r="A582" t="s">
        <v>2535</v>
      </c>
      <c r="B582" t="s">
        <v>2536</v>
      </c>
      <c r="C582" t="s">
        <v>493</v>
      </c>
      <c r="D582" t="s">
        <v>2537</v>
      </c>
      <c r="E582">
        <v>2009</v>
      </c>
      <c r="F582" t="s">
        <v>2538</v>
      </c>
      <c r="H582" t="s">
        <v>38</v>
      </c>
      <c r="I582" t="s">
        <v>39</v>
      </c>
    </row>
    <row r="583" spans="1:9" x14ac:dyDescent="0.3">
      <c r="A583" t="s">
        <v>2539</v>
      </c>
      <c r="B583" t="s">
        <v>2540</v>
      </c>
      <c r="C583" t="s">
        <v>758</v>
      </c>
      <c r="D583" t="s">
        <v>2541</v>
      </c>
      <c r="E583">
        <v>2012</v>
      </c>
      <c r="F583" t="s">
        <v>2542</v>
      </c>
      <c r="H583" t="s">
        <v>18</v>
      </c>
    </row>
    <row r="584" spans="1:9" x14ac:dyDescent="0.3">
      <c r="A584" t="s">
        <v>2543</v>
      </c>
      <c r="B584" t="s">
        <v>2544</v>
      </c>
      <c r="C584" t="s">
        <v>2545</v>
      </c>
      <c r="D584" t="s">
        <v>2546</v>
      </c>
      <c r="E584">
        <v>2011</v>
      </c>
      <c r="H584" t="s">
        <v>18</v>
      </c>
    </row>
    <row r="585" spans="1:9" x14ac:dyDescent="0.3">
      <c r="A585" t="s">
        <v>2547</v>
      </c>
      <c r="B585" t="s">
        <v>2548</v>
      </c>
      <c r="C585" t="s">
        <v>1055</v>
      </c>
      <c r="D585" t="s">
        <v>2549</v>
      </c>
      <c r="E585">
        <v>2017</v>
      </c>
      <c r="F585" t="s">
        <v>2550</v>
      </c>
      <c r="H585" t="s">
        <v>18</v>
      </c>
    </row>
    <row r="586" spans="1:9" x14ac:dyDescent="0.3">
      <c r="A586" t="s">
        <v>2551</v>
      </c>
      <c r="B586" t="s">
        <v>2552</v>
      </c>
      <c r="C586" t="s">
        <v>2553</v>
      </c>
      <c r="D586" t="s">
        <v>2554</v>
      </c>
      <c r="E586">
        <v>2014</v>
      </c>
      <c r="F586" t="s">
        <v>2555</v>
      </c>
      <c r="H586" t="s">
        <v>18</v>
      </c>
    </row>
    <row r="587" spans="1:9" x14ac:dyDescent="0.3">
      <c r="A587" t="s">
        <v>2556</v>
      </c>
      <c r="B587" t="s">
        <v>2557</v>
      </c>
      <c r="C587" t="s">
        <v>2558</v>
      </c>
      <c r="D587" t="s">
        <v>2559</v>
      </c>
      <c r="E587">
        <v>1995</v>
      </c>
      <c r="F587" t="s">
        <v>2560</v>
      </c>
      <c r="H587" t="s">
        <v>38</v>
      </c>
      <c r="I587" t="s">
        <v>39</v>
      </c>
    </row>
    <row r="588" spans="1:9" x14ac:dyDescent="0.3">
      <c r="A588" t="s">
        <v>2561</v>
      </c>
      <c r="B588" t="s">
        <v>2562</v>
      </c>
      <c r="C588" t="s">
        <v>1805</v>
      </c>
      <c r="D588" t="s">
        <v>2563</v>
      </c>
      <c r="E588">
        <v>2008</v>
      </c>
      <c r="F588" t="s">
        <v>2564</v>
      </c>
      <c r="H588" t="s">
        <v>18</v>
      </c>
    </row>
    <row r="589" spans="1:9" x14ac:dyDescent="0.3">
      <c r="A589" t="s">
        <v>2565</v>
      </c>
      <c r="B589" t="s">
        <v>2566</v>
      </c>
      <c r="C589" t="s">
        <v>325</v>
      </c>
      <c r="D589" t="s">
        <v>2567</v>
      </c>
      <c r="E589">
        <v>2016</v>
      </c>
      <c r="F589" t="s">
        <v>2568</v>
      </c>
      <c r="G589" t="s">
        <v>65</v>
      </c>
      <c r="H589" t="s">
        <v>38</v>
      </c>
      <c r="I589" t="s">
        <v>66</v>
      </c>
    </row>
    <row r="590" spans="1:9" x14ac:dyDescent="0.3">
      <c r="A590" t="s">
        <v>2569</v>
      </c>
      <c r="B590" t="s">
        <v>2570</v>
      </c>
      <c r="C590" t="s">
        <v>2571</v>
      </c>
      <c r="D590" t="s">
        <v>2572</v>
      </c>
      <c r="E590">
        <v>2005</v>
      </c>
      <c r="F590" t="s">
        <v>2573</v>
      </c>
      <c r="H590" t="s">
        <v>38</v>
      </c>
      <c r="I590" t="s">
        <v>39</v>
      </c>
    </row>
    <row r="591" spans="1:9" x14ac:dyDescent="0.3">
      <c r="A591" t="s">
        <v>2574</v>
      </c>
      <c r="B591" t="s">
        <v>2575</v>
      </c>
      <c r="C591" t="s">
        <v>832</v>
      </c>
      <c r="D591" t="s">
        <v>2576</v>
      </c>
      <c r="E591">
        <v>2014</v>
      </c>
      <c r="F591" t="s">
        <v>2577</v>
      </c>
      <c r="H591" t="s">
        <v>38</v>
      </c>
      <c r="I591" t="s">
        <v>39</v>
      </c>
    </row>
    <row r="592" spans="1:9" x14ac:dyDescent="0.3">
      <c r="A592" t="s">
        <v>2578</v>
      </c>
      <c r="B592" t="s">
        <v>2579</v>
      </c>
      <c r="C592" t="s">
        <v>2580</v>
      </c>
      <c r="D592" t="s">
        <v>2581</v>
      </c>
      <c r="E592">
        <v>2014</v>
      </c>
      <c r="F592" t="s">
        <v>2582</v>
      </c>
      <c r="H592" t="s">
        <v>18</v>
      </c>
    </row>
    <row r="593" spans="1:14" x14ac:dyDescent="0.3">
      <c r="A593" t="s">
        <v>2583</v>
      </c>
      <c r="B593" t="s">
        <v>2584</v>
      </c>
      <c r="C593" t="s">
        <v>174</v>
      </c>
      <c r="D593" t="s">
        <v>2585</v>
      </c>
      <c r="E593">
        <v>2012</v>
      </c>
      <c r="F593" t="s">
        <v>2586</v>
      </c>
      <c r="H593" t="s">
        <v>18</v>
      </c>
    </row>
    <row r="594" spans="1:14" x14ac:dyDescent="0.3">
      <c r="A594" t="s">
        <v>2587</v>
      </c>
      <c r="B594" t="s">
        <v>2588</v>
      </c>
      <c r="C594" t="s">
        <v>749</v>
      </c>
      <c r="D594" t="s">
        <v>2589</v>
      </c>
      <c r="E594">
        <v>1993</v>
      </c>
      <c r="F594" t="s">
        <v>2590</v>
      </c>
      <c r="G594" t="s">
        <v>65</v>
      </c>
      <c r="H594" t="s">
        <v>38</v>
      </c>
      <c r="I594" t="s">
        <v>66</v>
      </c>
      <c r="K594">
        <v>6</v>
      </c>
      <c r="L594">
        <v>2</v>
      </c>
      <c r="N594" t="s">
        <v>65</v>
      </c>
    </row>
    <row r="595" spans="1:14" x14ac:dyDescent="0.3">
      <c r="A595" t="s">
        <v>2591</v>
      </c>
      <c r="B595" t="s">
        <v>2592</v>
      </c>
      <c r="C595" t="s">
        <v>2593</v>
      </c>
      <c r="D595" t="s">
        <v>2594</v>
      </c>
      <c r="E595">
        <v>2004</v>
      </c>
      <c r="H595" t="s">
        <v>38</v>
      </c>
      <c r="I595" t="s">
        <v>39</v>
      </c>
    </row>
    <row r="596" spans="1:14" x14ac:dyDescent="0.3">
      <c r="A596" t="s">
        <v>2595</v>
      </c>
      <c r="B596" t="s">
        <v>2596</v>
      </c>
      <c r="C596" t="s">
        <v>2597</v>
      </c>
      <c r="D596" t="s">
        <v>2598</v>
      </c>
      <c r="E596">
        <v>2000</v>
      </c>
      <c r="F596" t="s">
        <v>2599</v>
      </c>
      <c r="G596" t="s">
        <v>65</v>
      </c>
      <c r="H596" t="s">
        <v>38</v>
      </c>
      <c r="I596" t="s">
        <v>66</v>
      </c>
      <c r="J596" t="s">
        <v>67</v>
      </c>
    </row>
    <row r="597" spans="1:14" x14ac:dyDescent="0.3">
      <c r="A597" t="s">
        <v>2600</v>
      </c>
      <c r="B597" t="s">
        <v>2601</v>
      </c>
      <c r="C597" t="s">
        <v>2602</v>
      </c>
      <c r="D597" t="s">
        <v>2603</v>
      </c>
      <c r="E597">
        <v>2016</v>
      </c>
      <c r="F597" t="s">
        <v>2604</v>
      </c>
      <c r="H597" t="s">
        <v>18</v>
      </c>
    </row>
    <row r="598" spans="1:14" x14ac:dyDescent="0.3">
      <c r="A598" t="s">
        <v>2605</v>
      </c>
      <c r="B598" t="s">
        <v>2606</v>
      </c>
      <c r="C598" t="s">
        <v>2607</v>
      </c>
      <c r="D598" t="s">
        <v>2608</v>
      </c>
      <c r="E598">
        <v>1993</v>
      </c>
      <c r="F598" t="s">
        <v>2609</v>
      </c>
      <c r="G598" t="s">
        <v>2610</v>
      </c>
      <c r="H598" t="s">
        <v>38</v>
      </c>
      <c r="I598" t="s">
        <v>66</v>
      </c>
      <c r="M598" t="s">
        <v>67</v>
      </c>
      <c r="N598" t="s">
        <v>65</v>
      </c>
    </row>
    <row r="599" spans="1:14" x14ac:dyDescent="0.3">
      <c r="A599" t="s">
        <v>2611</v>
      </c>
      <c r="B599" t="s">
        <v>2612</v>
      </c>
      <c r="C599" t="s">
        <v>375</v>
      </c>
      <c r="D599" t="s">
        <v>2613</v>
      </c>
      <c r="E599">
        <v>2002</v>
      </c>
      <c r="F599" t="s">
        <v>2614</v>
      </c>
      <c r="G599" t="s">
        <v>65</v>
      </c>
      <c r="H599" t="s">
        <v>38</v>
      </c>
      <c r="I599" t="s">
        <v>66</v>
      </c>
    </row>
    <row r="600" spans="1:14" x14ac:dyDescent="0.3">
      <c r="A600" t="s">
        <v>2615</v>
      </c>
      <c r="B600" t="s">
        <v>2616</v>
      </c>
      <c r="C600" t="s">
        <v>2617</v>
      </c>
      <c r="D600" t="s">
        <v>2618</v>
      </c>
      <c r="E600">
        <v>2012</v>
      </c>
      <c r="F600" t="s">
        <v>2619</v>
      </c>
      <c r="H600" t="s">
        <v>18</v>
      </c>
    </row>
    <row r="601" spans="1:14" x14ac:dyDescent="0.3">
      <c r="A601" t="s">
        <v>2620</v>
      </c>
      <c r="B601" t="s">
        <v>2621</v>
      </c>
      <c r="C601" t="s">
        <v>1118</v>
      </c>
      <c r="D601" t="s">
        <v>2622</v>
      </c>
      <c r="E601">
        <v>2005</v>
      </c>
      <c r="F601" t="s">
        <v>2623</v>
      </c>
      <c r="G601" t="s">
        <v>65</v>
      </c>
      <c r="H601" t="s">
        <v>38</v>
      </c>
      <c r="I601" t="s">
        <v>66</v>
      </c>
    </row>
    <row r="602" spans="1:14" x14ac:dyDescent="0.3">
      <c r="A602" t="s">
        <v>2624</v>
      </c>
      <c r="B602" t="s">
        <v>2625</v>
      </c>
      <c r="C602" t="s">
        <v>2626</v>
      </c>
      <c r="D602" t="s">
        <v>2627</v>
      </c>
      <c r="E602">
        <v>2000</v>
      </c>
      <c r="F602" t="s">
        <v>2628</v>
      </c>
      <c r="H602" t="s">
        <v>18</v>
      </c>
    </row>
    <row r="603" spans="1:14" x14ac:dyDescent="0.3">
      <c r="A603" t="s">
        <v>2629</v>
      </c>
      <c r="B603" t="s">
        <v>2630</v>
      </c>
      <c r="C603" t="s">
        <v>521</v>
      </c>
      <c r="D603" t="s">
        <v>2631</v>
      </c>
      <c r="E603">
        <v>1993</v>
      </c>
      <c r="F603" t="s">
        <v>2632</v>
      </c>
      <c r="H603" t="s">
        <v>38</v>
      </c>
      <c r="I603" t="s">
        <v>39</v>
      </c>
    </row>
    <row r="604" spans="1:14" x14ac:dyDescent="0.3">
      <c r="A604" t="s">
        <v>2633</v>
      </c>
      <c r="B604" t="s">
        <v>2634</v>
      </c>
      <c r="C604" t="s">
        <v>99</v>
      </c>
      <c r="D604" t="s">
        <v>2635</v>
      </c>
      <c r="E604">
        <v>2002</v>
      </c>
      <c r="F604" t="s">
        <v>2636</v>
      </c>
      <c r="H604" t="s">
        <v>18</v>
      </c>
    </row>
    <row r="605" spans="1:14" x14ac:dyDescent="0.3">
      <c r="A605" t="s">
        <v>2637</v>
      </c>
      <c r="B605" t="s">
        <v>2638</v>
      </c>
      <c r="C605" t="s">
        <v>2639</v>
      </c>
      <c r="D605" t="s">
        <v>2640</v>
      </c>
      <c r="E605">
        <v>2012</v>
      </c>
      <c r="F605" t="s">
        <v>2641</v>
      </c>
      <c r="H605" t="s">
        <v>38</v>
      </c>
      <c r="I605" t="s">
        <v>39</v>
      </c>
    </row>
    <row r="606" spans="1:14" x14ac:dyDescent="0.3">
      <c r="A606" t="s">
        <v>2642</v>
      </c>
      <c r="B606" t="s">
        <v>2643</v>
      </c>
      <c r="C606" t="s">
        <v>2644</v>
      </c>
      <c r="D606" t="s">
        <v>2645</v>
      </c>
      <c r="E606">
        <v>2012</v>
      </c>
      <c r="F606" t="s">
        <v>2646</v>
      </c>
      <c r="H606" t="s">
        <v>38</v>
      </c>
      <c r="I606" t="s">
        <v>39</v>
      </c>
    </row>
    <row r="607" spans="1:14" x14ac:dyDescent="0.3">
      <c r="A607" t="s">
        <v>2647</v>
      </c>
      <c r="B607" t="s">
        <v>2648</v>
      </c>
      <c r="C607" t="s">
        <v>2649</v>
      </c>
      <c r="D607" t="s">
        <v>2650</v>
      </c>
      <c r="E607">
        <v>2005</v>
      </c>
      <c r="F607" t="s">
        <v>2651</v>
      </c>
      <c r="H607" t="s">
        <v>18</v>
      </c>
    </row>
    <row r="608" spans="1:14" x14ac:dyDescent="0.3">
      <c r="A608" t="s">
        <v>2652</v>
      </c>
      <c r="B608" t="s">
        <v>2653</v>
      </c>
      <c r="C608" t="s">
        <v>2654</v>
      </c>
      <c r="D608" t="s">
        <v>2655</v>
      </c>
      <c r="E608">
        <v>2016</v>
      </c>
      <c r="F608" t="s">
        <v>2656</v>
      </c>
      <c r="G608" t="s">
        <v>166</v>
      </c>
      <c r="H608" t="s">
        <v>38</v>
      </c>
      <c r="I608" t="s">
        <v>66</v>
      </c>
      <c r="K608">
        <v>3</v>
      </c>
      <c r="L608">
        <v>5</v>
      </c>
    </row>
    <row r="609" spans="1:12" x14ac:dyDescent="0.3">
      <c r="A609" t="s">
        <v>2657</v>
      </c>
      <c r="B609" t="s">
        <v>2658</v>
      </c>
      <c r="C609" t="s">
        <v>798</v>
      </c>
      <c r="D609" t="s">
        <v>2659</v>
      </c>
      <c r="E609">
        <v>1996</v>
      </c>
      <c r="F609" t="s">
        <v>2660</v>
      </c>
      <c r="H609" t="s">
        <v>38</v>
      </c>
      <c r="I609" t="s">
        <v>39</v>
      </c>
    </row>
    <row r="610" spans="1:12" x14ac:dyDescent="0.3">
      <c r="A610" t="s">
        <v>2661</v>
      </c>
      <c r="B610" t="s">
        <v>2662</v>
      </c>
      <c r="C610" t="s">
        <v>1033</v>
      </c>
      <c r="D610" t="s">
        <v>2663</v>
      </c>
      <c r="E610">
        <v>1995</v>
      </c>
      <c r="F610" t="s">
        <v>2664</v>
      </c>
      <c r="H610" t="s">
        <v>18</v>
      </c>
    </row>
    <row r="611" spans="1:12" x14ac:dyDescent="0.3">
      <c r="A611" t="s">
        <v>2665</v>
      </c>
      <c r="B611" t="s">
        <v>2666</v>
      </c>
      <c r="C611" t="s">
        <v>2667</v>
      </c>
      <c r="D611" t="s">
        <v>2668</v>
      </c>
      <c r="E611">
        <v>2009</v>
      </c>
      <c r="F611" t="s">
        <v>2669</v>
      </c>
      <c r="H611" t="s">
        <v>18</v>
      </c>
    </row>
    <row r="612" spans="1:12" x14ac:dyDescent="0.3">
      <c r="A612" t="s">
        <v>2670</v>
      </c>
      <c r="B612" t="s">
        <v>2671</v>
      </c>
      <c r="C612" t="s">
        <v>365</v>
      </c>
      <c r="D612" t="s">
        <v>2672</v>
      </c>
      <c r="E612">
        <v>2013</v>
      </c>
      <c r="F612" t="s">
        <v>2673</v>
      </c>
      <c r="H612" t="s">
        <v>18</v>
      </c>
    </row>
    <row r="613" spans="1:12" x14ac:dyDescent="0.3">
      <c r="A613" t="s">
        <v>2674</v>
      </c>
      <c r="B613" t="s">
        <v>2675</v>
      </c>
      <c r="C613" t="s">
        <v>589</v>
      </c>
      <c r="D613" t="s">
        <v>2676</v>
      </c>
      <c r="E613">
        <v>2018</v>
      </c>
      <c r="F613" t="s">
        <v>2677</v>
      </c>
      <c r="H613" t="s">
        <v>18</v>
      </c>
    </row>
    <row r="614" spans="1:12" x14ac:dyDescent="0.3">
      <c r="A614" t="s">
        <v>2678</v>
      </c>
      <c r="B614" t="s">
        <v>2679</v>
      </c>
      <c r="C614" t="s">
        <v>2680</v>
      </c>
      <c r="D614" t="s">
        <v>2681</v>
      </c>
      <c r="E614">
        <v>2012</v>
      </c>
      <c r="F614" t="s">
        <v>2682</v>
      </c>
      <c r="H614" t="s">
        <v>18</v>
      </c>
    </row>
    <row r="615" spans="1:12" x14ac:dyDescent="0.3">
      <c r="A615" t="s">
        <v>2683</v>
      </c>
      <c r="B615" t="s">
        <v>2684</v>
      </c>
      <c r="C615" t="s">
        <v>325</v>
      </c>
      <c r="D615" t="s">
        <v>2685</v>
      </c>
      <c r="E615">
        <v>2013</v>
      </c>
      <c r="F615" t="s">
        <v>2686</v>
      </c>
      <c r="G615" t="s">
        <v>166</v>
      </c>
      <c r="H615" t="s">
        <v>38</v>
      </c>
      <c r="I615" t="s">
        <v>66</v>
      </c>
      <c r="K615">
        <v>2</v>
      </c>
      <c r="L615">
        <v>7</v>
      </c>
    </row>
    <row r="616" spans="1:12" x14ac:dyDescent="0.3">
      <c r="A616" t="s">
        <v>2687</v>
      </c>
      <c r="B616" t="s">
        <v>2688</v>
      </c>
      <c r="C616" t="s">
        <v>2689</v>
      </c>
      <c r="D616" t="s">
        <v>2690</v>
      </c>
      <c r="E616">
        <v>2015</v>
      </c>
      <c r="F616" t="s">
        <v>2691</v>
      </c>
      <c r="G616" t="s">
        <v>65</v>
      </c>
      <c r="H616" t="s">
        <v>38</v>
      </c>
      <c r="I616" t="s">
        <v>66</v>
      </c>
      <c r="K616">
        <v>1</v>
      </c>
    </row>
    <row r="617" spans="1:12" x14ac:dyDescent="0.3">
      <c r="A617" t="s">
        <v>2692</v>
      </c>
      <c r="B617" t="s">
        <v>2693</v>
      </c>
      <c r="C617" t="s">
        <v>2694</v>
      </c>
      <c r="D617" t="s">
        <v>2695</v>
      </c>
      <c r="E617">
        <v>2004</v>
      </c>
      <c r="F617" t="s">
        <v>2696</v>
      </c>
      <c r="H617" t="s">
        <v>38</v>
      </c>
      <c r="I617" t="s">
        <v>39</v>
      </c>
    </row>
    <row r="618" spans="1:12" x14ac:dyDescent="0.3">
      <c r="A618" t="s">
        <v>2697</v>
      </c>
      <c r="B618" t="s">
        <v>2698</v>
      </c>
      <c r="C618" t="s">
        <v>2699</v>
      </c>
      <c r="D618" t="s">
        <v>2700</v>
      </c>
      <c r="E618">
        <v>2011</v>
      </c>
      <c r="F618" t="s">
        <v>2701</v>
      </c>
      <c r="H618" t="s">
        <v>38</v>
      </c>
      <c r="I618" t="s">
        <v>39</v>
      </c>
    </row>
    <row r="619" spans="1:12" x14ac:dyDescent="0.3">
      <c r="A619" t="s">
        <v>2702</v>
      </c>
      <c r="B619" t="s">
        <v>2703</v>
      </c>
      <c r="C619" t="s">
        <v>589</v>
      </c>
      <c r="D619" t="s">
        <v>2704</v>
      </c>
      <c r="E619">
        <v>2012</v>
      </c>
      <c r="F619" t="s">
        <v>2705</v>
      </c>
      <c r="H619" t="s">
        <v>18</v>
      </c>
    </row>
    <row r="620" spans="1:12" x14ac:dyDescent="0.3">
      <c r="A620" t="s">
        <v>2706</v>
      </c>
      <c r="B620" t="s">
        <v>2707</v>
      </c>
      <c r="C620" t="s">
        <v>2708</v>
      </c>
      <c r="D620" t="s">
        <v>2709</v>
      </c>
      <c r="E620">
        <v>2002</v>
      </c>
      <c r="F620" t="s">
        <v>2710</v>
      </c>
      <c r="H620" t="s">
        <v>38</v>
      </c>
      <c r="I620" t="s">
        <v>39</v>
      </c>
    </row>
    <row r="621" spans="1:12" x14ac:dyDescent="0.3">
      <c r="A621" t="s">
        <v>2711</v>
      </c>
      <c r="B621" t="s">
        <v>2712</v>
      </c>
      <c r="C621" t="s">
        <v>2147</v>
      </c>
      <c r="D621" t="s">
        <v>2713</v>
      </c>
      <c r="E621">
        <v>2008</v>
      </c>
      <c r="F621" t="s">
        <v>2714</v>
      </c>
      <c r="H621" t="s">
        <v>18</v>
      </c>
    </row>
    <row r="622" spans="1:12" x14ac:dyDescent="0.3">
      <c r="A622" t="s">
        <v>2715</v>
      </c>
      <c r="B622" t="s">
        <v>2716</v>
      </c>
      <c r="C622" t="s">
        <v>681</v>
      </c>
      <c r="D622" t="s">
        <v>2717</v>
      </c>
      <c r="E622">
        <v>2011</v>
      </c>
      <c r="F622" t="s">
        <v>2718</v>
      </c>
      <c r="G622" t="s">
        <v>65</v>
      </c>
      <c r="H622" t="s">
        <v>38</v>
      </c>
    </row>
    <row r="623" spans="1:12" x14ac:dyDescent="0.3">
      <c r="A623" t="s">
        <v>2719</v>
      </c>
      <c r="B623" t="s">
        <v>2720</v>
      </c>
      <c r="C623" t="s">
        <v>1011</v>
      </c>
      <c r="D623" t="s">
        <v>2721</v>
      </c>
      <c r="E623">
        <v>2013</v>
      </c>
      <c r="F623" t="s">
        <v>2722</v>
      </c>
      <c r="G623" t="s">
        <v>65</v>
      </c>
    </row>
    <row r="624" spans="1:12" x14ac:dyDescent="0.3">
      <c r="A624" t="s">
        <v>2723</v>
      </c>
      <c r="B624" t="s">
        <v>2724</v>
      </c>
      <c r="C624" t="s">
        <v>1703</v>
      </c>
      <c r="D624" t="s">
        <v>2725</v>
      </c>
      <c r="E624">
        <v>2012</v>
      </c>
      <c r="H624" t="s">
        <v>18</v>
      </c>
    </row>
    <row r="625" spans="1:14" x14ac:dyDescent="0.3">
      <c r="A625" t="s">
        <v>2726</v>
      </c>
      <c r="B625" t="s">
        <v>2727</v>
      </c>
      <c r="C625" t="s">
        <v>2028</v>
      </c>
      <c r="D625" t="s">
        <v>2728</v>
      </c>
      <c r="E625">
        <v>2012</v>
      </c>
      <c r="F625" t="s">
        <v>2729</v>
      </c>
      <c r="G625" t="s">
        <v>65</v>
      </c>
      <c r="H625" t="s">
        <v>38</v>
      </c>
      <c r="I625" t="s">
        <v>66</v>
      </c>
    </row>
    <row r="626" spans="1:14" x14ac:dyDescent="0.3">
      <c r="A626" t="s">
        <v>2730</v>
      </c>
      <c r="B626" t="s">
        <v>2731</v>
      </c>
      <c r="C626" t="s">
        <v>1393</v>
      </c>
      <c r="D626" t="s">
        <v>2732</v>
      </c>
      <c r="E626">
        <v>2011</v>
      </c>
      <c r="F626" t="s">
        <v>2733</v>
      </c>
      <c r="H626" t="s">
        <v>18</v>
      </c>
    </row>
    <row r="627" spans="1:14" x14ac:dyDescent="0.3">
      <c r="A627" t="s">
        <v>2734</v>
      </c>
      <c r="B627" t="s">
        <v>2735</v>
      </c>
      <c r="C627" t="s">
        <v>2736</v>
      </c>
      <c r="D627" t="s">
        <v>2737</v>
      </c>
      <c r="E627">
        <v>2014</v>
      </c>
      <c r="F627" t="s">
        <v>2738</v>
      </c>
      <c r="H627" t="s">
        <v>38</v>
      </c>
      <c r="I627" t="s">
        <v>39</v>
      </c>
    </row>
    <row r="628" spans="1:14" x14ac:dyDescent="0.3">
      <c r="A628" t="s">
        <v>2739</v>
      </c>
      <c r="B628" t="s">
        <v>2740</v>
      </c>
      <c r="C628" t="s">
        <v>803</v>
      </c>
      <c r="D628" t="s">
        <v>2741</v>
      </c>
      <c r="E628">
        <v>2011</v>
      </c>
      <c r="F628" t="s">
        <v>2742</v>
      </c>
      <c r="G628" t="s">
        <v>166</v>
      </c>
      <c r="H628" t="s">
        <v>38</v>
      </c>
      <c r="I628" t="s">
        <v>66</v>
      </c>
      <c r="K628">
        <v>2</v>
      </c>
      <c r="L628">
        <v>8</v>
      </c>
    </row>
    <row r="629" spans="1:14" x14ac:dyDescent="0.3">
      <c r="A629" t="s">
        <v>2743</v>
      </c>
      <c r="B629" t="s">
        <v>2744</v>
      </c>
      <c r="C629" t="s">
        <v>2745</v>
      </c>
      <c r="D629" t="s">
        <v>2746</v>
      </c>
      <c r="E629">
        <v>1992</v>
      </c>
      <c r="H629" t="s">
        <v>38</v>
      </c>
      <c r="I629" t="s">
        <v>39</v>
      </c>
    </row>
    <row r="630" spans="1:14" x14ac:dyDescent="0.3">
      <c r="A630" t="s">
        <v>2747</v>
      </c>
      <c r="B630" t="s">
        <v>2748</v>
      </c>
      <c r="C630" t="s">
        <v>375</v>
      </c>
      <c r="D630" t="s">
        <v>2749</v>
      </c>
      <c r="E630">
        <v>2004</v>
      </c>
      <c r="F630" t="s">
        <v>2750</v>
      </c>
      <c r="G630" t="s">
        <v>65</v>
      </c>
      <c r="H630" t="s">
        <v>38</v>
      </c>
      <c r="I630" t="s">
        <v>66</v>
      </c>
    </row>
    <row r="631" spans="1:14" x14ac:dyDescent="0.3">
      <c r="A631" t="s">
        <v>2751</v>
      </c>
      <c r="B631" t="s">
        <v>2752</v>
      </c>
      <c r="C631" t="s">
        <v>1074</v>
      </c>
      <c r="D631" t="s">
        <v>2753</v>
      </c>
      <c r="E631">
        <v>2009</v>
      </c>
      <c r="F631" t="s">
        <v>2754</v>
      </c>
      <c r="H631" t="s">
        <v>38</v>
      </c>
      <c r="I631" t="s">
        <v>39</v>
      </c>
    </row>
    <row r="632" spans="1:14" x14ac:dyDescent="0.3">
      <c r="A632" t="s">
        <v>2755</v>
      </c>
      <c r="B632" t="s">
        <v>2756</v>
      </c>
      <c r="C632" t="s">
        <v>2757</v>
      </c>
      <c r="D632" t="s">
        <v>2758</v>
      </c>
      <c r="E632">
        <v>2001</v>
      </c>
      <c r="F632" t="s">
        <v>2759</v>
      </c>
      <c r="H632" t="s">
        <v>38</v>
      </c>
      <c r="I632" t="s">
        <v>39</v>
      </c>
    </row>
    <row r="633" spans="1:14" x14ac:dyDescent="0.3">
      <c r="A633" t="s">
        <v>2760</v>
      </c>
      <c r="B633" t="s">
        <v>2761</v>
      </c>
      <c r="C633" t="s">
        <v>62</v>
      </c>
      <c r="D633" t="s">
        <v>2762</v>
      </c>
      <c r="E633">
        <v>2007</v>
      </c>
      <c r="F633" t="s">
        <v>2763</v>
      </c>
      <c r="G633" t="s">
        <v>65</v>
      </c>
      <c r="H633" t="s">
        <v>38</v>
      </c>
      <c r="I633" t="s">
        <v>66</v>
      </c>
      <c r="J633" t="s">
        <v>67</v>
      </c>
    </row>
    <row r="634" spans="1:14" x14ac:dyDescent="0.3">
      <c r="A634" t="s">
        <v>2764</v>
      </c>
      <c r="B634" t="s">
        <v>2765</v>
      </c>
      <c r="C634" t="s">
        <v>966</v>
      </c>
      <c r="D634" t="s">
        <v>2766</v>
      </c>
      <c r="E634">
        <v>2006</v>
      </c>
      <c r="F634" t="s">
        <v>2767</v>
      </c>
      <c r="H634" t="s">
        <v>18</v>
      </c>
    </row>
    <row r="635" spans="1:14" x14ac:dyDescent="0.3">
      <c r="A635" t="s">
        <v>2768</v>
      </c>
      <c r="B635" t="s">
        <v>2769</v>
      </c>
      <c r="C635" t="s">
        <v>2770</v>
      </c>
      <c r="D635" t="s">
        <v>2771</v>
      </c>
      <c r="E635">
        <v>2011</v>
      </c>
      <c r="H635" t="s">
        <v>18</v>
      </c>
    </row>
    <row r="636" spans="1:14" x14ac:dyDescent="0.3">
      <c r="A636" t="s">
        <v>2772</v>
      </c>
      <c r="B636" t="s">
        <v>2773</v>
      </c>
      <c r="C636" t="s">
        <v>1805</v>
      </c>
      <c r="D636" t="s">
        <v>2774</v>
      </c>
      <c r="E636">
        <v>2007</v>
      </c>
      <c r="F636" t="s">
        <v>2775</v>
      </c>
      <c r="H636" t="s">
        <v>18</v>
      </c>
    </row>
    <row r="637" spans="1:14" x14ac:dyDescent="0.3">
      <c r="A637" t="s">
        <v>2776</v>
      </c>
      <c r="B637" t="s">
        <v>2777</v>
      </c>
      <c r="C637" t="s">
        <v>2778</v>
      </c>
      <c r="D637" t="s">
        <v>2779</v>
      </c>
      <c r="E637">
        <v>2012</v>
      </c>
      <c r="F637" t="s">
        <v>2780</v>
      </c>
      <c r="H637" t="s">
        <v>18</v>
      </c>
    </row>
    <row r="638" spans="1:14" x14ac:dyDescent="0.3">
      <c r="A638" t="s">
        <v>2781</v>
      </c>
      <c r="B638" t="s">
        <v>2782</v>
      </c>
      <c r="C638" t="s">
        <v>2130</v>
      </c>
      <c r="D638" t="s">
        <v>2783</v>
      </c>
      <c r="E638">
        <v>2000</v>
      </c>
      <c r="F638" t="s">
        <v>2784</v>
      </c>
      <c r="H638" t="s">
        <v>38</v>
      </c>
      <c r="I638" t="s">
        <v>66</v>
      </c>
      <c r="K638">
        <v>1</v>
      </c>
      <c r="L638">
        <v>2</v>
      </c>
    </row>
    <row r="639" spans="1:14" x14ac:dyDescent="0.3">
      <c r="A639" t="s">
        <v>2785</v>
      </c>
      <c r="B639" t="s">
        <v>2786</v>
      </c>
      <c r="C639" t="s">
        <v>350</v>
      </c>
      <c r="D639" t="s">
        <v>2787</v>
      </c>
      <c r="E639">
        <v>1999</v>
      </c>
      <c r="F639" t="s">
        <v>2788</v>
      </c>
      <c r="G639" t="s">
        <v>166</v>
      </c>
      <c r="H639" t="s">
        <v>38</v>
      </c>
      <c r="I639" t="s">
        <v>66</v>
      </c>
      <c r="M639" t="s">
        <v>67</v>
      </c>
      <c r="N639" t="s">
        <v>65</v>
      </c>
    </row>
    <row r="640" spans="1:14" x14ac:dyDescent="0.3">
      <c r="A640" t="s">
        <v>2789</v>
      </c>
      <c r="B640" t="s">
        <v>2790</v>
      </c>
      <c r="C640" t="s">
        <v>126</v>
      </c>
      <c r="D640" t="s">
        <v>2791</v>
      </c>
      <c r="E640">
        <v>2000</v>
      </c>
      <c r="F640" t="s">
        <v>2792</v>
      </c>
      <c r="G640" t="s">
        <v>166</v>
      </c>
      <c r="H640" t="s">
        <v>38</v>
      </c>
      <c r="I640" t="s">
        <v>66</v>
      </c>
      <c r="K640">
        <v>7</v>
      </c>
      <c r="L640">
        <v>7</v>
      </c>
    </row>
    <row r="641" spans="1:14" x14ac:dyDescent="0.3">
      <c r="A641" t="s">
        <v>2793</v>
      </c>
      <c r="B641" t="s">
        <v>2794</v>
      </c>
      <c r="C641" t="s">
        <v>2130</v>
      </c>
      <c r="D641" t="s">
        <v>2795</v>
      </c>
      <c r="E641">
        <v>1993</v>
      </c>
      <c r="F641" t="s">
        <v>2796</v>
      </c>
      <c r="H641" t="s">
        <v>38</v>
      </c>
      <c r="I641" t="s">
        <v>66</v>
      </c>
      <c r="K641">
        <v>1</v>
      </c>
      <c r="N641" t="s">
        <v>65</v>
      </c>
    </row>
    <row r="642" spans="1:14" x14ac:dyDescent="0.3">
      <c r="A642" t="s">
        <v>2797</v>
      </c>
      <c r="B642" t="s">
        <v>2798</v>
      </c>
      <c r="C642" t="s">
        <v>2799</v>
      </c>
      <c r="D642" t="s">
        <v>2800</v>
      </c>
      <c r="E642">
        <v>2002</v>
      </c>
      <c r="F642" t="s">
        <v>2801</v>
      </c>
      <c r="H642" t="s">
        <v>18</v>
      </c>
    </row>
    <row r="643" spans="1:14" x14ac:dyDescent="0.3">
      <c r="A643" t="s">
        <v>2802</v>
      </c>
      <c r="B643" t="s">
        <v>2803</v>
      </c>
      <c r="C643" t="s">
        <v>818</v>
      </c>
      <c r="D643" t="s">
        <v>2804</v>
      </c>
      <c r="E643">
        <v>2007</v>
      </c>
      <c r="F643" t="s">
        <v>2805</v>
      </c>
      <c r="H643" t="s">
        <v>18</v>
      </c>
    </row>
    <row r="644" spans="1:14" x14ac:dyDescent="0.3">
      <c r="A644" t="s">
        <v>2806</v>
      </c>
      <c r="B644" t="s">
        <v>2807</v>
      </c>
      <c r="C644" t="s">
        <v>1149</v>
      </c>
      <c r="D644" t="s">
        <v>2808</v>
      </c>
      <c r="E644">
        <v>2010</v>
      </c>
      <c r="F644" t="s">
        <v>2809</v>
      </c>
      <c r="H644" t="s">
        <v>18</v>
      </c>
    </row>
    <row r="645" spans="1:14" x14ac:dyDescent="0.3">
      <c r="A645" t="s">
        <v>2810</v>
      </c>
      <c r="B645" t="s">
        <v>2811</v>
      </c>
      <c r="C645" t="s">
        <v>1176</v>
      </c>
      <c r="D645" t="s">
        <v>2812</v>
      </c>
      <c r="E645">
        <v>2008</v>
      </c>
      <c r="F645" t="s">
        <v>2813</v>
      </c>
      <c r="H645" t="s">
        <v>18</v>
      </c>
    </row>
    <row r="646" spans="1:14" x14ac:dyDescent="0.3">
      <c r="A646" t="s">
        <v>2814</v>
      </c>
      <c r="B646" t="s">
        <v>2815</v>
      </c>
      <c r="C646" t="s">
        <v>2816</v>
      </c>
      <c r="D646" t="s">
        <v>2817</v>
      </c>
      <c r="E646">
        <v>1997</v>
      </c>
      <c r="F646" t="s">
        <v>2818</v>
      </c>
      <c r="H646" t="s">
        <v>38</v>
      </c>
      <c r="I646" t="s">
        <v>39</v>
      </c>
    </row>
    <row r="647" spans="1:14" x14ac:dyDescent="0.3">
      <c r="A647" t="s">
        <v>2819</v>
      </c>
      <c r="B647" t="s">
        <v>2820</v>
      </c>
      <c r="C647" t="s">
        <v>1797</v>
      </c>
      <c r="D647" t="s">
        <v>2821</v>
      </c>
      <c r="E647">
        <v>2012</v>
      </c>
      <c r="F647" t="s">
        <v>2822</v>
      </c>
      <c r="H647" t="s">
        <v>18</v>
      </c>
    </row>
    <row r="648" spans="1:14" x14ac:dyDescent="0.3">
      <c r="A648" t="s">
        <v>2823</v>
      </c>
      <c r="B648" t="s">
        <v>2824</v>
      </c>
      <c r="C648" t="s">
        <v>1620</v>
      </c>
      <c r="D648" t="s">
        <v>2825</v>
      </c>
      <c r="E648">
        <v>2011</v>
      </c>
      <c r="F648" t="s">
        <v>2826</v>
      </c>
      <c r="H648" t="s">
        <v>18</v>
      </c>
    </row>
    <row r="649" spans="1:14" x14ac:dyDescent="0.3">
      <c r="A649" t="s">
        <v>2827</v>
      </c>
      <c r="B649" t="s">
        <v>2828</v>
      </c>
      <c r="C649" t="s">
        <v>35</v>
      </c>
      <c r="D649" t="s">
        <v>2829</v>
      </c>
      <c r="E649">
        <v>2009</v>
      </c>
      <c r="F649" t="s">
        <v>2830</v>
      </c>
      <c r="H649" t="s">
        <v>38</v>
      </c>
      <c r="I649" t="s">
        <v>39</v>
      </c>
    </row>
    <row r="650" spans="1:14" x14ac:dyDescent="0.3">
      <c r="A650" t="s">
        <v>2831</v>
      </c>
      <c r="B650" t="s">
        <v>2832</v>
      </c>
      <c r="C650" t="s">
        <v>1055</v>
      </c>
      <c r="D650" t="s">
        <v>2833</v>
      </c>
      <c r="E650">
        <v>2006</v>
      </c>
      <c r="F650" t="s">
        <v>2834</v>
      </c>
      <c r="H650" t="s">
        <v>38</v>
      </c>
      <c r="I650" t="s">
        <v>39</v>
      </c>
    </row>
    <row r="651" spans="1:14" x14ac:dyDescent="0.3">
      <c r="A651" t="s">
        <v>2835</v>
      </c>
      <c r="B651" t="s">
        <v>2836</v>
      </c>
      <c r="C651" t="s">
        <v>52</v>
      </c>
      <c r="D651" t="s">
        <v>2837</v>
      </c>
      <c r="E651">
        <v>2015</v>
      </c>
      <c r="F651" t="s">
        <v>2838</v>
      </c>
      <c r="H651" t="s">
        <v>38</v>
      </c>
      <c r="I651" t="s">
        <v>39</v>
      </c>
    </row>
    <row r="652" spans="1:14" x14ac:dyDescent="0.3">
      <c r="A652" t="s">
        <v>2839</v>
      </c>
      <c r="B652" t="s">
        <v>2840</v>
      </c>
      <c r="C652" t="s">
        <v>2841</v>
      </c>
      <c r="D652" t="s">
        <v>2842</v>
      </c>
      <c r="E652">
        <v>2014</v>
      </c>
      <c r="F652" t="s">
        <v>2843</v>
      </c>
      <c r="H652" t="s">
        <v>38</v>
      </c>
      <c r="I652" t="s">
        <v>39</v>
      </c>
    </row>
    <row r="653" spans="1:14" x14ac:dyDescent="0.3">
      <c r="A653" t="s">
        <v>2844</v>
      </c>
      <c r="B653" t="s">
        <v>2845</v>
      </c>
      <c r="C653" t="s">
        <v>2846</v>
      </c>
      <c r="D653" t="s">
        <v>2847</v>
      </c>
      <c r="E653">
        <v>2009</v>
      </c>
      <c r="G653" t="s">
        <v>65</v>
      </c>
      <c r="H653" t="s">
        <v>38</v>
      </c>
      <c r="I653" t="s">
        <v>66</v>
      </c>
      <c r="J653" t="s">
        <v>67</v>
      </c>
    </row>
    <row r="654" spans="1:14" x14ac:dyDescent="0.3">
      <c r="A654" t="s">
        <v>2848</v>
      </c>
      <c r="B654" t="s">
        <v>2849</v>
      </c>
      <c r="C654" t="s">
        <v>818</v>
      </c>
      <c r="D654" t="s">
        <v>2850</v>
      </c>
      <c r="E654">
        <v>2013</v>
      </c>
      <c r="F654" t="s">
        <v>2851</v>
      </c>
      <c r="H654" t="s">
        <v>18</v>
      </c>
    </row>
    <row r="655" spans="1:14" x14ac:dyDescent="0.3">
      <c r="A655" t="s">
        <v>2852</v>
      </c>
      <c r="B655" t="s">
        <v>2853</v>
      </c>
      <c r="C655" t="s">
        <v>832</v>
      </c>
      <c r="D655" t="s">
        <v>2854</v>
      </c>
      <c r="E655">
        <v>2014</v>
      </c>
      <c r="F655" t="s">
        <v>2855</v>
      </c>
      <c r="H655" t="s">
        <v>18</v>
      </c>
    </row>
    <row r="656" spans="1:14" x14ac:dyDescent="0.3">
      <c r="A656" t="s">
        <v>2856</v>
      </c>
      <c r="B656" t="s">
        <v>2857</v>
      </c>
      <c r="C656" t="s">
        <v>2667</v>
      </c>
      <c r="D656" t="s">
        <v>2858</v>
      </c>
      <c r="E656">
        <v>2008</v>
      </c>
      <c r="F656" t="s">
        <v>2859</v>
      </c>
      <c r="H656" t="s">
        <v>18</v>
      </c>
    </row>
    <row r="657" spans="1:14" x14ac:dyDescent="0.3">
      <c r="A657" t="s">
        <v>2860</v>
      </c>
      <c r="B657" t="s">
        <v>2861</v>
      </c>
      <c r="C657" t="s">
        <v>832</v>
      </c>
      <c r="D657" t="s">
        <v>2862</v>
      </c>
      <c r="E657">
        <v>2014</v>
      </c>
      <c r="F657" t="s">
        <v>2863</v>
      </c>
      <c r="H657" t="s">
        <v>18</v>
      </c>
    </row>
    <row r="658" spans="1:14" x14ac:dyDescent="0.3">
      <c r="A658" t="s">
        <v>2864</v>
      </c>
      <c r="B658" t="s">
        <v>2865</v>
      </c>
      <c r="C658" t="s">
        <v>2866</v>
      </c>
      <c r="D658" t="s">
        <v>2867</v>
      </c>
      <c r="E658">
        <v>2017</v>
      </c>
      <c r="F658" t="s">
        <v>2868</v>
      </c>
      <c r="H658" t="s">
        <v>18</v>
      </c>
    </row>
    <row r="659" spans="1:14" x14ac:dyDescent="0.3">
      <c r="A659" t="s">
        <v>2869</v>
      </c>
      <c r="B659" t="s">
        <v>2870</v>
      </c>
      <c r="C659" t="s">
        <v>2871</v>
      </c>
      <c r="D659" t="s">
        <v>2872</v>
      </c>
      <c r="E659">
        <v>2010</v>
      </c>
      <c r="G659" t="s">
        <v>65</v>
      </c>
      <c r="H659" t="s">
        <v>38</v>
      </c>
      <c r="I659" t="s">
        <v>66</v>
      </c>
    </row>
    <row r="660" spans="1:14" x14ac:dyDescent="0.3">
      <c r="A660" t="s">
        <v>2873</v>
      </c>
      <c r="B660" t="s">
        <v>2874</v>
      </c>
      <c r="C660" t="s">
        <v>818</v>
      </c>
      <c r="D660" t="s">
        <v>2875</v>
      </c>
      <c r="E660">
        <v>2014</v>
      </c>
      <c r="F660" t="s">
        <v>2876</v>
      </c>
      <c r="H660" t="s">
        <v>18</v>
      </c>
    </row>
    <row r="661" spans="1:14" x14ac:dyDescent="0.3">
      <c r="A661" t="s">
        <v>2877</v>
      </c>
      <c r="B661" t="s">
        <v>2878</v>
      </c>
      <c r="C661" t="s">
        <v>340</v>
      </c>
      <c r="D661" t="s">
        <v>2879</v>
      </c>
      <c r="E661">
        <v>2007</v>
      </c>
      <c r="F661" t="s">
        <v>2880</v>
      </c>
      <c r="H661" t="s">
        <v>38</v>
      </c>
      <c r="I661" t="s">
        <v>39</v>
      </c>
    </row>
    <row r="662" spans="1:14" x14ac:dyDescent="0.3">
      <c r="A662" t="s">
        <v>2881</v>
      </c>
      <c r="B662" t="s">
        <v>2882</v>
      </c>
      <c r="C662" t="s">
        <v>2883</v>
      </c>
      <c r="D662" t="s">
        <v>2884</v>
      </c>
      <c r="E662">
        <v>2005</v>
      </c>
      <c r="F662" t="s">
        <v>2885</v>
      </c>
      <c r="H662" t="s">
        <v>38</v>
      </c>
      <c r="I662" t="s">
        <v>39</v>
      </c>
    </row>
    <row r="663" spans="1:14" x14ac:dyDescent="0.3">
      <c r="A663" t="s">
        <v>2886</v>
      </c>
      <c r="B663" t="s">
        <v>2887</v>
      </c>
      <c r="C663" t="s">
        <v>2241</v>
      </c>
      <c r="D663" t="s">
        <v>2888</v>
      </c>
      <c r="E663">
        <v>2015</v>
      </c>
      <c r="F663" t="s">
        <v>2889</v>
      </c>
      <c r="H663" t="s">
        <v>18</v>
      </c>
    </row>
    <row r="664" spans="1:14" x14ac:dyDescent="0.3">
      <c r="A664" t="s">
        <v>2890</v>
      </c>
      <c r="B664" t="s">
        <v>2891</v>
      </c>
      <c r="C664" t="s">
        <v>948</v>
      </c>
      <c r="D664" t="s">
        <v>2892</v>
      </c>
      <c r="E664">
        <v>2008</v>
      </c>
      <c r="F664" t="s">
        <v>2893</v>
      </c>
      <c r="H664" t="s">
        <v>18</v>
      </c>
    </row>
    <row r="665" spans="1:14" x14ac:dyDescent="0.3">
      <c r="A665" t="s">
        <v>2894</v>
      </c>
      <c r="B665" t="s">
        <v>2895</v>
      </c>
      <c r="C665" t="s">
        <v>2057</v>
      </c>
      <c r="D665" t="s">
        <v>2896</v>
      </c>
      <c r="E665">
        <v>2016</v>
      </c>
      <c r="F665" t="s">
        <v>2897</v>
      </c>
      <c r="G665" t="s">
        <v>65</v>
      </c>
      <c r="H665" t="s">
        <v>38</v>
      </c>
      <c r="I665" t="s">
        <v>66</v>
      </c>
      <c r="J665" t="s">
        <v>67</v>
      </c>
    </row>
    <row r="666" spans="1:14" x14ac:dyDescent="0.3">
      <c r="A666" t="s">
        <v>2898</v>
      </c>
      <c r="B666" t="s">
        <v>2899</v>
      </c>
      <c r="C666" t="s">
        <v>803</v>
      </c>
      <c r="E666">
        <v>1978</v>
      </c>
      <c r="F666" t="s">
        <v>2900</v>
      </c>
      <c r="G666" t="s">
        <v>166</v>
      </c>
      <c r="H666" t="s">
        <v>38</v>
      </c>
      <c r="I666" t="s">
        <v>66</v>
      </c>
      <c r="K666">
        <v>5</v>
      </c>
      <c r="M666" t="s">
        <v>67</v>
      </c>
      <c r="N666" t="s">
        <v>65</v>
      </c>
    </row>
    <row r="667" spans="1:14" x14ac:dyDescent="0.3">
      <c r="A667" t="s">
        <v>2901</v>
      </c>
      <c r="B667" t="s">
        <v>2902</v>
      </c>
      <c r="C667" t="s">
        <v>1258</v>
      </c>
      <c r="D667" t="s">
        <v>2903</v>
      </c>
      <c r="E667">
        <v>2002</v>
      </c>
      <c r="F667" t="s">
        <v>2904</v>
      </c>
      <c r="H667" t="s">
        <v>38</v>
      </c>
      <c r="I667" t="s">
        <v>39</v>
      </c>
    </row>
    <row r="668" spans="1:14" x14ac:dyDescent="0.3">
      <c r="A668" t="s">
        <v>2905</v>
      </c>
      <c r="B668" t="s">
        <v>2906</v>
      </c>
      <c r="C668" t="s">
        <v>2907</v>
      </c>
      <c r="D668" t="s">
        <v>2908</v>
      </c>
      <c r="E668">
        <v>2014</v>
      </c>
      <c r="F668" t="s">
        <v>2909</v>
      </c>
      <c r="H668" t="s">
        <v>38</v>
      </c>
      <c r="I668" t="s">
        <v>39</v>
      </c>
    </row>
    <row r="669" spans="1:14" x14ac:dyDescent="0.3">
      <c r="A669" t="s">
        <v>2910</v>
      </c>
      <c r="B669" t="s">
        <v>2911</v>
      </c>
      <c r="C669" t="s">
        <v>2912</v>
      </c>
      <c r="D669" t="s">
        <v>2913</v>
      </c>
      <c r="E669">
        <v>2007</v>
      </c>
      <c r="F669" t="s">
        <v>2914</v>
      </c>
      <c r="H669" t="s">
        <v>18</v>
      </c>
    </row>
    <row r="670" spans="1:14" x14ac:dyDescent="0.3">
      <c r="A670" t="s">
        <v>2915</v>
      </c>
      <c r="B670" t="s">
        <v>2916</v>
      </c>
      <c r="C670" t="s">
        <v>2917</v>
      </c>
      <c r="D670" t="s">
        <v>2918</v>
      </c>
      <c r="E670">
        <v>2014</v>
      </c>
      <c r="F670" t="s">
        <v>2919</v>
      </c>
      <c r="H670" t="s">
        <v>18</v>
      </c>
    </row>
    <row r="671" spans="1:14" x14ac:dyDescent="0.3">
      <c r="A671" t="s">
        <v>2920</v>
      </c>
      <c r="B671" t="s">
        <v>2921</v>
      </c>
      <c r="C671" t="s">
        <v>146</v>
      </c>
      <c r="D671" t="s">
        <v>2922</v>
      </c>
      <c r="E671">
        <v>1990</v>
      </c>
      <c r="F671" t="s">
        <v>2923</v>
      </c>
      <c r="H671" t="s">
        <v>18</v>
      </c>
    </row>
    <row r="672" spans="1:14" x14ac:dyDescent="0.3">
      <c r="A672" t="s">
        <v>2924</v>
      </c>
      <c r="B672" t="s">
        <v>2925</v>
      </c>
      <c r="C672" t="s">
        <v>1299</v>
      </c>
      <c r="D672" t="s">
        <v>2926</v>
      </c>
      <c r="E672">
        <v>1991</v>
      </c>
      <c r="F672" t="s">
        <v>2927</v>
      </c>
      <c r="H672" t="s">
        <v>38</v>
      </c>
      <c r="I672" t="s">
        <v>39</v>
      </c>
    </row>
    <row r="673" spans="1:12" x14ac:dyDescent="0.3">
      <c r="A673" t="s">
        <v>2928</v>
      </c>
      <c r="B673" t="s">
        <v>2929</v>
      </c>
      <c r="C673" t="s">
        <v>1637</v>
      </c>
      <c r="D673" t="s">
        <v>2930</v>
      </c>
      <c r="E673">
        <v>2008</v>
      </c>
      <c r="F673" t="s">
        <v>2931</v>
      </c>
      <c r="G673" t="s">
        <v>65</v>
      </c>
      <c r="H673" t="s">
        <v>38</v>
      </c>
    </row>
    <row r="674" spans="1:12" x14ac:dyDescent="0.3">
      <c r="A674" t="s">
        <v>2932</v>
      </c>
      <c r="B674" t="s">
        <v>2933</v>
      </c>
      <c r="C674" t="s">
        <v>2934</v>
      </c>
      <c r="D674" t="s">
        <v>2935</v>
      </c>
      <c r="E674">
        <v>1994</v>
      </c>
      <c r="F674" t="s">
        <v>2936</v>
      </c>
      <c r="H674" t="s">
        <v>38</v>
      </c>
      <c r="I674" t="s">
        <v>39</v>
      </c>
    </row>
    <row r="675" spans="1:12" x14ac:dyDescent="0.3">
      <c r="A675" t="s">
        <v>2937</v>
      </c>
      <c r="B675" t="s">
        <v>2938</v>
      </c>
      <c r="C675" t="s">
        <v>375</v>
      </c>
      <c r="D675" t="s">
        <v>2939</v>
      </c>
      <c r="E675">
        <v>2006</v>
      </c>
      <c r="F675" t="s">
        <v>2940</v>
      </c>
      <c r="H675" t="s">
        <v>38</v>
      </c>
      <c r="I675" t="s">
        <v>66</v>
      </c>
      <c r="L675">
        <v>2</v>
      </c>
    </row>
    <row r="676" spans="1:12" x14ac:dyDescent="0.3">
      <c r="A676" t="s">
        <v>2941</v>
      </c>
      <c r="B676" t="s">
        <v>2942</v>
      </c>
      <c r="C676" t="s">
        <v>2943</v>
      </c>
      <c r="D676" t="s">
        <v>2944</v>
      </c>
      <c r="E676">
        <v>1998</v>
      </c>
      <c r="G676" t="s">
        <v>65</v>
      </c>
      <c r="H676" t="s">
        <v>38</v>
      </c>
      <c r="I676" t="s">
        <v>66</v>
      </c>
      <c r="J676" t="s">
        <v>67</v>
      </c>
    </row>
    <row r="677" spans="1:12" x14ac:dyDescent="0.3">
      <c r="A677" t="s">
        <v>2945</v>
      </c>
      <c r="B677" t="s">
        <v>2946</v>
      </c>
      <c r="C677" t="s">
        <v>291</v>
      </c>
      <c r="D677" t="s">
        <v>2947</v>
      </c>
      <c r="E677">
        <v>2014</v>
      </c>
      <c r="F677" t="s">
        <v>2948</v>
      </c>
      <c r="G677" t="s">
        <v>65</v>
      </c>
      <c r="H677" t="s">
        <v>38</v>
      </c>
      <c r="I677" t="s">
        <v>66</v>
      </c>
      <c r="J677" t="s">
        <v>67</v>
      </c>
    </row>
    <row r="678" spans="1:12" x14ac:dyDescent="0.3">
      <c r="A678" t="s">
        <v>2949</v>
      </c>
      <c r="B678" t="s">
        <v>2950</v>
      </c>
      <c r="C678" t="s">
        <v>2951</v>
      </c>
      <c r="D678" t="s">
        <v>2952</v>
      </c>
      <c r="E678">
        <v>2009</v>
      </c>
      <c r="F678" t="s">
        <v>2953</v>
      </c>
      <c r="H678" t="s">
        <v>18</v>
      </c>
    </row>
    <row r="679" spans="1:12" x14ac:dyDescent="0.3">
      <c r="A679" t="s">
        <v>2954</v>
      </c>
      <c r="B679" t="s">
        <v>2955</v>
      </c>
      <c r="C679" t="s">
        <v>2956</v>
      </c>
      <c r="D679" t="s">
        <v>2957</v>
      </c>
      <c r="E679">
        <v>2000</v>
      </c>
      <c r="F679" t="s">
        <v>2958</v>
      </c>
      <c r="H679" t="s">
        <v>18</v>
      </c>
    </row>
    <row r="680" spans="1:12" x14ac:dyDescent="0.3">
      <c r="A680" t="s">
        <v>2959</v>
      </c>
      <c r="B680" t="s">
        <v>2960</v>
      </c>
      <c r="C680" t="s">
        <v>832</v>
      </c>
      <c r="D680" t="s">
        <v>2961</v>
      </c>
      <c r="E680">
        <v>2016</v>
      </c>
      <c r="F680" t="s">
        <v>2962</v>
      </c>
      <c r="G680" t="s">
        <v>65</v>
      </c>
      <c r="H680" t="s">
        <v>38</v>
      </c>
      <c r="I680" t="s">
        <v>66</v>
      </c>
    </row>
    <row r="681" spans="1:12" x14ac:dyDescent="0.3">
      <c r="A681" t="s">
        <v>2963</v>
      </c>
      <c r="B681" t="s">
        <v>2964</v>
      </c>
      <c r="C681" t="s">
        <v>189</v>
      </c>
      <c r="D681" t="s">
        <v>2965</v>
      </c>
      <c r="E681">
        <v>2012</v>
      </c>
      <c r="F681" t="s">
        <v>2966</v>
      </c>
      <c r="G681" t="s">
        <v>65</v>
      </c>
      <c r="H681" t="s">
        <v>38</v>
      </c>
      <c r="I681" t="s">
        <v>66</v>
      </c>
    </row>
    <row r="682" spans="1:12" x14ac:dyDescent="0.3">
      <c r="A682" t="s">
        <v>2967</v>
      </c>
      <c r="B682" t="s">
        <v>2968</v>
      </c>
      <c r="C682" t="s">
        <v>159</v>
      </c>
      <c r="D682" t="s">
        <v>2969</v>
      </c>
      <c r="E682">
        <v>2007</v>
      </c>
      <c r="F682" t="s">
        <v>2970</v>
      </c>
      <c r="H682" t="s">
        <v>18</v>
      </c>
    </row>
    <row r="683" spans="1:12" x14ac:dyDescent="0.3">
      <c r="A683" t="s">
        <v>2971</v>
      </c>
      <c r="B683" t="s">
        <v>2972</v>
      </c>
      <c r="C683" t="s">
        <v>2973</v>
      </c>
      <c r="D683" t="s">
        <v>2974</v>
      </c>
      <c r="E683">
        <v>2009</v>
      </c>
      <c r="H683" t="s">
        <v>18</v>
      </c>
    </row>
    <row r="684" spans="1:12" x14ac:dyDescent="0.3">
      <c r="A684" t="s">
        <v>2975</v>
      </c>
      <c r="B684" t="s">
        <v>2976</v>
      </c>
      <c r="C684" t="s">
        <v>99</v>
      </c>
      <c r="D684" t="s">
        <v>2977</v>
      </c>
      <c r="E684">
        <v>1992</v>
      </c>
      <c r="H684" t="s">
        <v>18</v>
      </c>
    </row>
    <row r="685" spans="1:12" x14ac:dyDescent="0.3">
      <c r="A685" t="s">
        <v>2978</v>
      </c>
      <c r="B685" t="s">
        <v>2979</v>
      </c>
      <c r="C685" t="s">
        <v>126</v>
      </c>
      <c r="D685" t="s">
        <v>2980</v>
      </c>
      <c r="E685">
        <v>2005</v>
      </c>
      <c r="F685" t="s">
        <v>2981</v>
      </c>
      <c r="G685" t="s">
        <v>166</v>
      </c>
      <c r="H685" t="s">
        <v>38</v>
      </c>
      <c r="I685" t="s">
        <v>66</v>
      </c>
      <c r="K685">
        <v>7</v>
      </c>
      <c r="L685">
        <v>5</v>
      </c>
    </row>
    <row r="686" spans="1:12" x14ac:dyDescent="0.3">
      <c r="A686" t="s">
        <v>2982</v>
      </c>
      <c r="B686" t="s">
        <v>2983</v>
      </c>
      <c r="C686" t="s">
        <v>164</v>
      </c>
      <c r="D686" t="s">
        <v>2984</v>
      </c>
      <c r="E686">
        <v>2016</v>
      </c>
      <c r="F686" t="s">
        <v>2985</v>
      </c>
      <c r="G686" t="s">
        <v>65</v>
      </c>
      <c r="H686" t="s">
        <v>38</v>
      </c>
      <c r="I686" t="s">
        <v>66</v>
      </c>
    </row>
    <row r="687" spans="1:12" x14ac:dyDescent="0.3">
      <c r="A687" t="s">
        <v>2986</v>
      </c>
      <c r="B687" t="s">
        <v>2987</v>
      </c>
      <c r="C687" t="s">
        <v>2988</v>
      </c>
      <c r="D687" t="s">
        <v>2989</v>
      </c>
      <c r="E687">
        <v>2014</v>
      </c>
      <c r="F687" t="s">
        <v>2990</v>
      </c>
      <c r="H687" t="s">
        <v>18</v>
      </c>
    </row>
    <row r="688" spans="1:12" x14ac:dyDescent="0.3">
      <c r="A688" t="s">
        <v>2991</v>
      </c>
      <c r="B688" t="s">
        <v>2992</v>
      </c>
      <c r="C688" t="s">
        <v>2993</v>
      </c>
      <c r="D688" t="s">
        <v>2994</v>
      </c>
      <c r="E688">
        <v>1992</v>
      </c>
      <c r="H688" t="s">
        <v>38</v>
      </c>
      <c r="I688" t="s">
        <v>66</v>
      </c>
      <c r="K688">
        <v>2</v>
      </c>
      <c r="L688">
        <v>6</v>
      </c>
    </row>
    <row r="689" spans="1:14" x14ac:dyDescent="0.3">
      <c r="A689" t="s">
        <v>2995</v>
      </c>
      <c r="B689" t="s">
        <v>2996</v>
      </c>
      <c r="C689" t="s">
        <v>104</v>
      </c>
      <c r="D689" t="s">
        <v>2997</v>
      </c>
      <c r="E689">
        <v>2017</v>
      </c>
      <c r="F689" t="s">
        <v>2998</v>
      </c>
      <c r="H689" t="s">
        <v>38</v>
      </c>
      <c r="I689" t="s">
        <v>39</v>
      </c>
    </row>
    <row r="690" spans="1:14" x14ac:dyDescent="0.3">
      <c r="A690" t="s">
        <v>2999</v>
      </c>
      <c r="B690" t="s">
        <v>3000</v>
      </c>
      <c r="C690" t="s">
        <v>749</v>
      </c>
      <c r="D690" t="s">
        <v>3001</v>
      </c>
      <c r="E690">
        <v>1991</v>
      </c>
      <c r="F690" t="s">
        <v>3002</v>
      </c>
      <c r="G690" t="s">
        <v>65</v>
      </c>
      <c r="H690" t="s">
        <v>38</v>
      </c>
      <c r="I690" t="s">
        <v>66</v>
      </c>
      <c r="N690" t="s">
        <v>65</v>
      </c>
    </row>
    <row r="691" spans="1:14" x14ac:dyDescent="0.3">
      <c r="A691" t="s">
        <v>3003</v>
      </c>
      <c r="B691" t="s">
        <v>3004</v>
      </c>
      <c r="C691" t="s">
        <v>966</v>
      </c>
      <c r="D691" t="s">
        <v>3005</v>
      </c>
      <c r="E691">
        <v>2011</v>
      </c>
      <c r="F691" t="s">
        <v>3006</v>
      </c>
      <c r="H691" t="s">
        <v>18</v>
      </c>
    </row>
    <row r="692" spans="1:14" x14ac:dyDescent="0.3">
      <c r="A692" t="s">
        <v>3007</v>
      </c>
      <c r="B692" t="s">
        <v>3008</v>
      </c>
      <c r="C692" t="s">
        <v>561</v>
      </c>
      <c r="D692" t="s">
        <v>3009</v>
      </c>
      <c r="E692">
        <v>1991</v>
      </c>
      <c r="F692" t="s">
        <v>3010</v>
      </c>
      <c r="H692" t="s">
        <v>38</v>
      </c>
      <c r="I692" t="s">
        <v>66</v>
      </c>
      <c r="K692">
        <v>1</v>
      </c>
      <c r="N692" t="s">
        <v>65</v>
      </c>
    </row>
    <row r="693" spans="1:14" x14ac:dyDescent="0.3">
      <c r="A693" t="s">
        <v>3011</v>
      </c>
      <c r="B693" t="s">
        <v>3012</v>
      </c>
      <c r="C693" t="s">
        <v>52</v>
      </c>
      <c r="D693" t="s">
        <v>3013</v>
      </c>
      <c r="E693">
        <v>2008</v>
      </c>
      <c r="F693" t="s">
        <v>3014</v>
      </c>
      <c r="G693" t="s">
        <v>65</v>
      </c>
      <c r="H693" t="s">
        <v>38</v>
      </c>
      <c r="I693" t="s">
        <v>66</v>
      </c>
      <c r="N693" t="s">
        <v>65</v>
      </c>
    </row>
    <row r="694" spans="1:14" x14ac:dyDescent="0.3">
      <c r="A694" t="s">
        <v>3015</v>
      </c>
      <c r="B694" t="s">
        <v>3016</v>
      </c>
      <c r="C694" t="s">
        <v>380</v>
      </c>
      <c r="D694" t="s">
        <v>3017</v>
      </c>
      <c r="E694">
        <v>1994</v>
      </c>
      <c r="F694" t="s">
        <v>3018</v>
      </c>
      <c r="H694" t="s">
        <v>38</v>
      </c>
      <c r="I694" t="s">
        <v>39</v>
      </c>
    </row>
    <row r="695" spans="1:14" x14ac:dyDescent="0.3">
      <c r="A695" t="s">
        <v>3019</v>
      </c>
      <c r="B695" t="s">
        <v>3020</v>
      </c>
      <c r="C695" t="s">
        <v>325</v>
      </c>
      <c r="D695" t="s">
        <v>3021</v>
      </c>
      <c r="E695">
        <v>2009</v>
      </c>
      <c r="F695" t="s">
        <v>3022</v>
      </c>
      <c r="G695" t="s">
        <v>65</v>
      </c>
      <c r="H695" t="s">
        <v>38</v>
      </c>
      <c r="I695" t="s">
        <v>66</v>
      </c>
      <c r="L695">
        <v>1</v>
      </c>
    </row>
    <row r="696" spans="1:14" x14ac:dyDescent="0.3">
      <c r="A696" t="s">
        <v>3023</v>
      </c>
      <c r="B696" t="s">
        <v>3024</v>
      </c>
      <c r="C696" t="s">
        <v>325</v>
      </c>
      <c r="D696" t="s">
        <v>3025</v>
      </c>
      <c r="E696">
        <v>1998</v>
      </c>
      <c r="F696" t="s">
        <v>3026</v>
      </c>
      <c r="H696" t="s">
        <v>38</v>
      </c>
      <c r="I696" t="s">
        <v>66</v>
      </c>
      <c r="K696">
        <v>1</v>
      </c>
    </row>
    <row r="697" spans="1:14" x14ac:dyDescent="0.3">
      <c r="A697" t="s">
        <v>3027</v>
      </c>
      <c r="B697" t="s">
        <v>3028</v>
      </c>
      <c r="C697" t="s">
        <v>3029</v>
      </c>
      <c r="D697" t="s">
        <v>3030</v>
      </c>
      <c r="E697">
        <v>2014</v>
      </c>
      <c r="F697" t="s">
        <v>3031</v>
      </c>
      <c r="H697" t="s">
        <v>38</v>
      </c>
      <c r="I697" t="s">
        <v>66</v>
      </c>
      <c r="K697">
        <v>1</v>
      </c>
    </row>
    <row r="698" spans="1:14" x14ac:dyDescent="0.3">
      <c r="A698" t="s">
        <v>3032</v>
      </c>
      <c r="B698" t="s">
        <v>3033</v>
      </c>
      <c r="C698" t="s">
        <v>3034</v>
      </c>
      <c r="E698">
        <v>1993</v>
      </c>
      <c r="G698" t="s">
        <v>65</v>
      </c>
      <c r="H698" t="s">
        <v>38</v>
      </c>
      <c r="I698" t="s">
        <v>66</v>
      </c>
      <c r="M698" t="s">
        <v>67</v>
      </c>
      <c r="N698" t="s">
        <v>65</v>
      </c>
    </row>
    <row r="699" spans="1:14" x14ac:dyDescent="0.3">
      <c r="A699" t="s">
        <v>3035</v>
      </c>
      <c r="B699" t="s">
        <v>3036</v>
      </c>
      <c r="C699" t="s">
        <v>3037</v>
      </c>
      <c r="E699">
        <v>1977</v>
      </c>
      <c r="G699" t="s">
        <v>65</v>
      </c>
      <c r="H699" t="s">
        <v>38</v>
      </c>
      <c r="I699" t="s">
        <v>66</v>
      </c>
      <c r="N699" t="s">
        <v>65</v>
      </c>
    </row>
    <row r="700" spans="1:14" x14ac:dyDescent="0.3">
      <c r="A700" t="s">
        <v>3038</v>
      </c>
      <c r="B700" t="s">
        <v>3039</v>
      </c>
      <c r="C700" t="s">
        <v>3040</v>
      </c>
      <c r="D700" t="s">
        <v>3041</v>
      </c>
      <c r="E700">
        <v>1994</v>
      </c>
      <c r="F700" t="s">
        <v>3042</v>
      </c>
      <c r="G700" t="s">
        <v>166</v>
      </c>
      <c r="H700" t="s">
        <v>38</v>
      </c>
      <c r="I700" t="s">
        <v>66</v>
      </c>
      <c r="M700" t="s">
        <v>67</v>
      </c>
      <c r="N700" t="s">
        <v>65</v>
      </c>
    </row>
    <row r="701" spans="1:14" x14ac:dyDescent="0.3">
      <c r="A701" t="s">
        <v>3043</v>
      </c>
      <c r="B701" t="s">
        <v>3044</v>
      </c>
      <c r="C701" t="s">
        <v>325</v>
      </c>
      <c r="D701" t="s">
        <v>3045</v>
      </c>
      <c r="E701">
        <v>1995</v>
      </c>
      <c r="F701" t="s">
        <v>3046</v>
      </c>
      <c r="H701" t="s">
        <v>38</v>
      </c>
      <c r="I701" t="s">
        <v>66</v>
      </c>
      <c r="K701">
        <v>2</v>
      </c>
      <c r="N701" t="s">
        <v>65</v>
      </c>
    </row>
    <row r="702" spans="1:14" x14ac:dyDescent="0.3">
      <c r="A702" t="s">
        <v>3047</v>
      </c>
      <c r="B702" t="s">
        <v>3048</v>
      </c>
      <c r="C702" t="s">
        <v>164</v>
      </c>
      <c r="D702" t="s">
        <v>3049</v>
      </c>
      <c r="E702">
        <v>1992</v>
      </c>
      <c r="F702" t="s">
        <v>3050</v>
      </c>
      <c r="H702" t="s">
        <v>38</v>
      </c>
      <c r="I702" t="s">
        <v>66</v>
      </c>
      <c r="K702">
        <v>1</v>
      </c>
    </row>
    <row r="703" spans="1:14" x14ac:dyDescent="0.3">
      <c r="A703" t="s">
        <v>3051</v>
      </c>
      <c r="B703" t="s">
        <v>3052</v>
      </c>
      <c r="C703" t="s">
        <v>1612</v>
      </c>
      <c r="E703">
        <v>1985</v>
      </c>
      <c r="G703" t="s">
        <v>65</v>
      </c>
      <c r="H703" t="s">
        <v>38</v>
      </c>
      <c r="I703" t="s">
        <v>66</v>
      </c>
      <c r="K703">
        <v>2</v>
      </c>
    </row>
    <row r="704" spans="1:14" x14ac:dyDescent="0.3">
      <c r="A704" t="s">
        <v>3053</v>
      </c>
      <c r="B704" t="s">
        <v>3054</v>
      </c>
      <c r="C704" t="s">
        <v>390</v>
      </c>
      <c r="D704" t="s">
        <v>3055</v>
      </c>
      <c r="E704">
        <v>1993</v>
      </c>
      <c r="F704" t="s">
        <v>3056</v>
      </c>
      <c r="H704" t="s">
        <v>18</v>
      </c>
    </row>
    <row r="705" spans="1:9" x14ac:dyDescent="0.3">
      <c r="A705" t="s">
        <v>3057</v>
      </c>
      <c r="B705" t="s">
        <v>3058</v>
      </c>
      <c r="C705" t="s">
        <v>478</v>
      </c>
      <c r="E705">
        <v>1981</v>
      </c>
      <c r="H705" t="s">
        <v>38</v>
      </c>
      <c r="I705" t="s">
        <v>39</v>
      </c>
    </row>
    <row r="706" spans="1:9" x14ac:dyDescent="0.3">
      <c r="A706" t="s">
        <v>3059</v>
      </c>
      <c r="B706" t="s">
        <v>3060</v>
      </c>
      <c r="C706" t="s">
        <v>3061</v>
      </c>
      <c r="D706" t="s">
        <v>3062</v>
      </c>
      <c r="E706">
        <v>2011</v>
      </c>
      <c r="F706" t="s">
        <v>3063</v>
      </c>
      <c r="H706" t="s">
        <v>18</v>
      </c>
    </row>
    <row r="707" spans="1:9" x14ac:dyDescent="0.3">
      <c r="A707" t="s">
        <v>3064</v>
      </c>
      <c r="B707" t="s">
        <v>3065</v>
      </c>
      <c r="C707" t="s">
        <v>3066</v>
      </c>
      <c r="D707" t="s">
        <v>3067</v>
      </c>
      <c r="E707">
        <v>2009</v>
      </c>
      <c r="F707" t="s">
        <v>3068</v>
      </c>
      <c r="H707" t="s">
        <v>18</v>
      </c>
    </row>
    <row r="708" spans="1:9" x14ac:dyDescent="0.3">
      <c r="A708" t="s">
        <v>3069</v>
      </c>
      <c r="B708" t="s">
        <v>3070</v>
      </c>
      <c r="C708" t="s">
        <v>551</v>
      </c>
      <c r="D708" t="s">
        <v>3071</v>
      </c>
      <c r="E708">
        <v>2013</v>
      </c>
      <c r="F708" t="s">
        <v>3072</v>
      </c>
      <c r="H708" t="s">
        <v>18</v>
      </c>
    </row>
    <row r="709" spans="1:9" x14ac:dyDescent="0.3">
      <c r="A709" t="s">
        <v>3073</v>
      </c>
      <c r="B709" t="s">
        <v>3074</v>
      </c>
      <c r="C709" t="s">
        <v>3075</v>
      </c>
      <c r="D709" t="s">
        <v>3076</v>
      </c>
      <c r="E709">
        <v>2008</v>
      </c>
      <c r="H709" t="s">
        <v>18</v>
      </c>
    </row>
    <row r="710" spans="1:9" x14ac:dyDescent="0.3">
      <c r="A710" t="s">
        <v>3077</v>
      </c>
      <c r="B710" t="s">
        <v>3078</v>
      </c>
      <c r="C710" t="s">
        <v>478</v>
      </c>
      <c r="D710" t="s">
        <v>3079</v>
      </c>
      <c r="E710">
        <v>2010</v>
      </c>
      <c r="F710" t="s">
        <v>3080</v>
      </c>
      <c r="H710" t="s">
        <v>38</v>
      </c>
      <c r="I710" t="s">
        <v>39</v>
      </c>
    </row>
    <row r="711" spans="1:9" x14ac:dyDescent="0.3">
      <c r="A711" t="s">
        <v>3081</v>
      </c>
      <c r="B711" t="s">
        <v>3082</v>
      </c>
      <c r="C711" t="s">
        <v>3083</v>
      </c>
      <c r="E711">
        <v>2009</v>
      </c>
      <c r="F711" t="s">
        <v>3084</v>
      </c>
      <c r="H711" t="s">
        <v>38</v>
      </c>
      <c r="I711" t="s">
        <v>39</v>
      </c>
    </row>
    <row r="712" spans="1:9" x14ac:dyDescent="0.3">
      <c r="A712" t="s">
        <v>3085</v>
      </c>
      <c r="B712" t="s">
        <v>3086</v>
      </c>
      <c r="C712" t="s">
        <v>1193</v>
      </c>
      <c r="D712" t="s">
        <v>3087</v>
      </c>
      <c r="E712">
        <v>2012</v>
      </c>
      <c r="H712" t="s">
        <v>18</v>
      </c>
    </row>
    <row r="713" spans="1:9" x14ac:dyDescent="0.3">
      <c r="A713" t="s">
        <v>3088</v>
      </c>
      <c r="B713" t="s">
        <v>3089</v>
      </c>
      <c r="C713" t="s">
        <v>621</v>
      </c>
      <c r="D713" t="s">
        <v>3090</v>
      </c>
      <c r="E713">
        <v>1995</v>
      </c>
      <c r="F713" t="s">
        <v>3091</v>
      </c>
      <c r="H713" t="s">
        <v>38</v>
      </c>
      <c r="I713" t="s">
        <v>39</v>
      </c>
    </row>
    <row r="714" spans="1:9" x14ac:dyDescent="0.3">
      <c r="A714" t="s">
        <v>3092</v>
      </c>
      <c r="B714" t="s">
        <v>3093</v>
      </c>
      <c r="C714" t="s">
        <v>758</v>
      </c>
      <c r="D714" t="s">
        <v>3094</v>
      </c>
      <c r="E714">
        <v>2010</v>
      </c>
      <c r="F714" t="s">
        <v>3095</v>
      </c>
      <c r="H714" t="s">
        <v>18</v>
      </c>
    </row>
    <row r="715" spans="1:9" x14ac:dyDescent="0.3">
      <c r="A715" t="s">
        <v>3096</v>
      </c>
      <c r="B715" t="s">
        <v>3097</v>
      </c>
      <c r="C715" t="s">
        <v>47</v>
      </c>
      <c r="D715" t="s">
        <v>3098</v>
      </c>
      <c r="E715">
        <v>2014</v>
      </c>
      <c r="F715" t="s">
        <v>3099</v>
      </c>
      <c r="H715" t="s">
        <v>18</v>
      </c>
    </row>
    <row r="716" spans="1:9" x14ac:dyDescent="0.3">
      <c r="A716" t="s">
        <v>3100</v>
      </c>
      <c r="B716" t="s">
        <v>3101</v>
      </c>
      <c r="C716" t="s">
        <v>164</v>
      </c>
      <c r="D716" t="s">
        <v>3102</v>
      </c>
      <c r="E716">
        <v>2017</v>
      </c>
      <c r="F716" t="s">
        <v>3103</v>
      </c>
      <c r="G716" t="s">
        <v>65</v>
      </c>
      <c r="H716" t="s">
        <v>38</v>
      </c>
      <c r="I716" t="s">
        <v>66</v>
      </c>
    </row>
    <row r="717" spans="1:9" x14ac:dyDescent="0.3">
      <c r="A717" t="s">
        <v>3104</v>
      </c>
      <c r="B717" t="s">
        <v>3105</v>
      </c>
      <c r="C717" t="s">
        <v>3106</v>
      </c>
      <c r="D717" t="s">
        <v>3107</v>
      </c>
      <c r="E717">
        <v>2013</v>
      </c>
      <c r="F717" t="s">
        <v>3108</v>
      </c>
      <c r="H717" t="s">
        <v>18</v>
      </c>
    </row>
    <row r="718" spans="1:9" x14ac:dyDescent="0.3">
      <c r="A718" t="s">
        <v>3109</v>
      </c>
      <c r="B718" t="s">
        <v>3110</v>
      </c>
      <c r="C718" t="s">
        <v>250</v>
      </c>
      <c r="D718" t="s">
        <v>3111</v>
      </c>
      <c r="E718">
        <v>2015</v>
      </c>
      <c r="F718" t="s">
        <v>3112</v>
      </c>
      <c r="H718" t="s">
        <v>18</v>
      </c>
    </row>
    <row r="719" spans="1:9" x14ac:dyDescent="0.3">
      <c r="A719" t="s">
        <v>3113</v>
      </c>
      <c r="B719" t="s">
        <v>3114</v>
      </c>
      <c r="C719" t="s">
        <v>1805</v>
      </c>
      <c r="D719" t="s">
        <v>3115</v>
      </c>
      <c r="E719">
        <v>1996</v>
      </c>
      <c r="F719" t="s">
        <v>3116</v>
      </c>
      <c r="H719" t="s">
        <v>18</v>
      </c>
    </row>
    <row r="720" spans="1:9" x14ac:dyDescent="0.3">
      <c r="A720" t="s">
        <v>3117</v>
      </c>
      <c r="B720" t="s">
        <v>3118</v>
      </c>
      <c r="C720" t="s">
        <v>1805</v>
      </c>
      <c r="D720" t="s">
        <v>3119</v>
      </c>
      <c r="E720">
        <v>1996</v>
      </c>
      <c r="F720" t="s">
        <v>3120</v>
      </c>
      <c r="H720" t="s">
        <v>18</v>
      </c>
    </row>
    <row r="721" spans="1:14" x14ac:dyDescent="0.3">
      <c r="A721" t="s">
        <v>3121</v>
      </c>
      <c r="B721" t="s">
        <v>3122</v>
      </c>
      <c r="C721" t="s">
        <v>164</v>
      </c>
      <c r="D721" t="s">
        <v>3123</v>
      </c>
      <c r="E721">
        <v>1997</v>
      </c>
      <c r="G721" t="s">
        <v>65</v>
      </c>
      <c r="H721" t="s">
        <v>38</v>
      </c>
      <c r="I721" t="s">
        <v>66</v>
      </c>
    </row>
    <row r="722" spans="1:14" x14ac:dyDescent="0.3">
      <c r="A722" t="s">
        <v>3124</v>
      </c>
      <c r="B722" t="s">
        <v>3125</v>
      </c>
      <c r="C722" t="s">
        <v>1992</v>
      </c>
      <c r="D722" t="s">
        <v>3126</v>
      </c>
      <c r="E722">
        <v>1999</v>
      </c>
      <c r="F722" t="s">
        <v>3127</v>
      </c>
      <c r="G722" t="s">
        <v>65</v>
      </c>
      <c r="H722" t="s">
        <v>38</v>
      </c>
      <c r="I722" t="s">
        <v>66</v>
      </c>
    </row>
    <row r="723" spans="1:14" x14ac:dyDescent="0.3">
      <c r="A723" t="s">
        <v>3128</v>
      </c>
      <c r="B723" t="s">
        <v>3129</v>
      </c>
      <c r="C723" t="s">
        <v>164</v>
      </c>
      <c r="D723" t="s">
        <v>3130</v>
      </c>
      <c r="E723">
        <v>2000</v>
      </c>
      <c r="F723" t="s">
        <v>3131</v>
      </c>
      <c r="H723" t="s">
        <v>38</v>
      </c>
      <c r="I723" t="s">
        <v>66</v>
      </c>
      <c r="K723">
        <v>1</v>
      </c>
    </row>
    <row r="724" spans="1:14" x14ac:dyDescent="0.3">
      <c r="A724" t="s">
        <v>3132</v>
      </c>
      <c r="B724" t="s">
        <v>3133</v>
      </c>
      <c r="C724" t="s">
        <v>3134</v>
      </c>
      <c r="D724" t="s">
        <v>3135</v>
      </c>
      <c r="E724">
        <v>2017</v>
      </c>
      <c r="F724" t="s">
        <v>3136</v>
      </c>
      <c r="G724" t="s">
        <v>65</v>
      </c>
      <c r="H724" t="s">
        <v>38</v>
      </c>
      <c r="I724" t="s">
        <v>66</v>
      </c>
    </row>
    <row r="725" spans="1:14" x14ac:dyDescent="0.3">
      <c r="A725" t="s">
        <v>3137</v>
      </c>
      <c r="B725" t="s">
        <v>3138</v>
      </c>
      <c r="C725" t="s">
        <v>827</v>
      </c>
      <c r="D725" t="s">
        <v>3139</v>
      </c>
      <c r="E725">
        <v>2017</v>
      </c>
      <c r="F725" t="s">
        <v>3140</v>
      </c>
      <c r="G725" t="s">
        <v>65</v>
      </c>
      <c r="H725" t="s">
        <v>38</v>
      </c>
      <c r="I725" t="s">
        <v>66</v>
      </c>
    </row>
    <row r="726" spans="1:14" x14ac:dyDescent="0.3">
      <c r="A726" t="s">
        <v>3141</v>
      </c>
      <c r="B726" t="s">
        <v>3142</v>
      </c>
      <c r="C726" t="s">
        <v>3143</v>
      </c>
      <c r="D726" t="s">
        <v>3144</v>
      </c>
      <c r="E726">
        <v>2008</v>
      </c>
      <c r="H726" t="s">
        <v>38</v>
      </c>
      <c r="I726" t="s">
        <v>39</v>
      </c>
    </row>
    <row r="727" spans="1:14" x14ac:dyDescent="0.3">
      <c r="A727" t="s">
        <v>3145</v>
      </c>
      <c r="B727" t="s">
        <v>3146</v>
      </c>
      <c r="C727" t="s">
        <v>1495</v>
      </c>
      <c r="D727" t="s">
        <v>3147</v>
      </c>
      <c r="E727">
        <v>1999</v>
      </c>
      <c r="F727" t="s">
        <v>3148</v>
      </c>
      <c r="H727" t="s">
        <v>38</v>
      </c>
      <c r="I727" t="s">
        <v>66</v>
      </c>
      <c r="K727">
        <v>1</v>
      </c>
    </row>
    <row r="728" spans="1:14" x14ac:dyDescent="0.3">
      <c r="A728" t="s">
        <v>3149</v>
      </c>
      <c r="B728" t="s">
        <v>3150</v>
      </c>
      <c r="C728" t="s">
        <v>561</v>
      </c>
      <c r="D728" t="s">
        <v>3151</v>
      </c>
      <c r="E728">
        <v>1993</v>
      </c>
      <c r="F728" t="s">
        <v>3152</v>
      </c>
      <c r="G728" t="s">
        <v>166</v>
      </c>
      <c r="H728" t="s">
        <v>38</v>
      </c>
      <c r="I728" t="s">
        <v>66</v>
      </c>
      <c r="M728" t="s">
        <v>67</v>
      </c>
      <c r="N728" t="s">
        <v>65</v>
      </c>
    </row>
    <row r="729" spans="1:14" x14ac:dyDescent="0.3">
      <c r="A729" t="s">
        <v>3149</v>
      </c>
      <c r="B729" t="s">
        <v>3153</v>
      </c>
      <c r="C729" t="s">
        <v>325</v>
      </c>
      <c r="D729" t="s">
        <v>3154</v>
      </c>
      <c r="E729">
        <v>1993</v>
      </c>
      <c r="F729" t="s">
        <v>3155</v>
      </c>
      <c r="G729" t="s">
        <v>65</v>
      </c>
      <c r="H729" t="s">
        <v>38</v>
      </c>
      <c r="I729" t="s">
        <v>66</v>
      </c>
      <c r="N729" t="s">
        <v>65</v>
      </c>
    </row>
    <row r="730" spans="1:14" x14ac:dyDescent="0.3">
      <c r="A730" t="s">
        <v>3156</v>
      </c>
      <c r="B730" t="s">
        <v>3157</v>
      </c>
      <c r="C730" t="s">
        <v>164</v>
      </c>
      <c r="D730" t="s">
        <v>3158</v>
      </c>
      <c r="E730">
        <v>1996</v>
      </c>
      <c r="F730" t="s">
        <v>3159</v>
      </c>
      <c r="G730" t="s">
        <v>65</v>
      </c>
      <c r="H730" t="s">
        <v>38</v>
      </c>
      <c r="I730" t="s">
        <v>66</v>
      </c>
    </row>
    <row r="731" spans="1:14" x14ac:dyDescent="0.3">
      <c r="A731" t="s">
        <v>3160</v>
      </c>
      <c r="B731" t="s">
        <v>3161</v>
      </c>
      <c r="C731" t="s">
        <v>164</v>
      </c>
      <c r="D731" t="s">
        <v>3162</v>
      </c>
      <c r="E731">
        <v>1994</v>
      </c>
      <c r="F731" t="s">
        <v>3163</v>
      </c>
      <c r="G731" t="s">
        <v>65</v>
      </c>
      <c r="H731" t="s">
        <v>38</v>
      </c>
      <c r="I731" t="s">
        <v>66</v>
      </c>
    </row>
    <row r="732" spans="1:14" x14ac:dyDescent="0.3">
      <c r="A732" t="s">
        <v>3164</v>
      </c>
      <c r="B732" t="s">
        <v>3165</v>
      </c>
      <c r="C732" t="s">
        <v>1805</v>
      </c>
      <c r="D732" t="s">
        <v>3166</v>
      </c>
      <c r="E732">
        <v>2018</v>
      </c>
      <c r="F732" t="s">
        <v>3167</v>
      </c>
      <c r="H732" t="s">
        <v>18</v>
      </c>
    </row>
    <row r="733" spans="1:14" x14ac:dyDescent="0.3">
      <c r="A733" t="s">
        <v>3168</v>
      </c>
      <c r="B733" t="s">
        <v>3169</v>
      </c>
      <c r="C733" t="s">
        <v>1149</v>
      </c>
      <c r="D733" t="s">
        <v>3170</v>
      </c>
      <c r="E733">
        <v>1995</v>
      </c>
      <c r="F733" t="s">
        <v>3171</v>
      </c>
      <c r="H733" t="s">
        <v>18</v>
      </c>
    </row>
    <row r="734" spans="1:14" x14ac:dyDescent="0.3">
      <c r="A734" t="s">
        <v>3172</v>
      </c>
      <c r="B734" t="s">
        <v>3173</v>
      </c>
      <c r="C734" t="s">
        <v>3174</v>
      </c>
      <c r="D734" t="s">
        <v>3175</v>
      </c>
      <c r="E734">
        <v>1999</v>
      </c>
      <c r="F734" t="s">
        <v>3176</v>
      </c>
      <c r="H734" t="s">
        <v>38</v>
      </c>
      <c r="I734" t="s">
        <v>39</v>
      </c>
    </row>
    <row r="735" spans="1:14" x14ac:dyDescent="0.3">
      <c r="A735" t="s">
        <v>3177</v>
      </c>
      <c r="B735" t="s">
        <v>3178</v>
      </c>
      <c r="C735" t="s">
        <v>1299</v>
      </c>
      <c r="D735" t="s">
        <v>3179</v>
      </c>
      <c r="E735">
        <v>2001</v>
      </c>
      <c r="F735" t="s">
        <v>3180</v>
      </c>
      <c r="H735" t="s">
        <v>38</v>
      </c>
      <c r="I735" t="s">
        <v>39</v>
      </c>
    </row>
    <row r="736" spans="1:14" x14ac:dyDescent="0.3">
      <c r="A736" t="s">
        <v>3181</v>
      </c>
      <c r="B736" t="s">
        <v>3182</v>
      </c>
      <c r="C736" t="s">
        <v>1341</v>
      </c>
      <c r="D736" t="s">
        <v>3183</v>
      </c>
      <c r="E736">
        <v>2015</v>
      </c>
      <c r="F736" t="s">
        <v>3184</v>
      </c>
      <c r="H736" t="s">
        <v>38</v>
      </c>
      <c r="I736" t="s">
        <v>39</v>
      </c>
    </row>
    <row r="737" spans="1:14" x14ac:dyDescent="0.3">
      <c r="A737" t="s">
        <v>3185</v>
      </c>
      <c r="B737" t="s">
        <v>3186</v>
      </c>
      <c r="C737" t="s">
        <v>3187</v>
      </c>
      <c r="D737" t="s">
        <v>3188</v>
      </c>
      <c r="E737">
        <v>1998</v>
      </c>
      <c r="F737" t="s">
        <v>3189</v>
      </c>
      <c r="H737" t="s">
        <v>38</v>
      </c>
      <c r="I737" t="s">
        <v>39</v>
      </c>
    </row>
    <row r="738" spans="1:14" x14ac:dyDescent="0.3">
      <c r="A738" t="s">
        <v>3190</v>
      </c>
      <c r="B738" t="s">
        <v>3191</v>
      </c>
      <c r="C738" t="s">
        <v>3192</v>
      </c>
      <c r="D738" t="s">
        <v>3193</v>
      </c>
      <c r="E738">
        <v>2003</v>
      </c>
      <c r="F738" t="s">
        <v>3194</v>
      </c>
      <c r="H738" t="s">
        <v>38</v>
      </c>
      <c r="I738" t="s">
        <v>39</v>
      </c>
    </row>
    <row r="739" spans="1:14" x14ac:dyDescent="0.3">
      <c r="A739" t="s">
        <v>3195</v>
      </c>
      <c r="B739" t="s">
        <v>3196</v>
      </c>
      <c r="C739" t="s">
        <v>325</v>
      </c>
      <c r="D739" t="s">
        <v>3197</v>
      </c>
      <c r="E739">
        <v>1997</v>
      </c>
      <c r="F739" t="s">
        <v>3198</v>
      </c>
      <c r="H739" t="s">
        <v>38</v>
      </c>
      <c r="I739" t="s">
        <v>66</v>
      </c>
      <c r="K739">
        <v>1</v>
      </c>
    </row>
    <row r="740" spans="1:14" x14ac:dyDescent="0.3">
      <c r="A740" t="s">
        <v>3199</v>
      </c>
      <c r="B740" t="s">
        <v>3200</v>
      </c>
      <c r="C740" t="s">
        <v>2917</v>
      </c>
      <c r="D740" t="s">
        <v>3201</v>
      </c>
      <c r="E740">
        <v>2015</v>
      </c>
      <c r="F740" t="s">
        <v>3202</v>
      </c>
      <c r="H740" t="s">
        <v>18</v>
      </c>
    </row>
    <row r="741" spans="1:14" x14ac:dyDescent="0.3">
      <c r="A741" t="s">
        <v>3203</v>
      </c>
      <c r="B741" t="s">
        <v>3204</v>
      </c>
      <c r="C741" t="s">
        <v>2232</v>
      </c>
      <c r="D741" t="s">
        <v>3205</v>
      </c>
      <c r="E741">
        <v>2006</v>
      </c>
      <c r="F741" t="s">
        <v>3206</v>
      </c>
      <c r="H741" t="s">
        <v>18</v>
      </c>
    </row>
    <row r="742" spans="1:14" x14ac:dyDescent="0.3">
      <c r="A742" t="s">
        <v>3207</v>
      </c>
      <c r="B742" t="s">
        <v>3208</v>
      </c>
      <c r="C742" t="s">
        <v>52</v>
      </c>
      <c r="D742" t="s">
        <v>3209</v>
      </c>
      <c r="E742">
        <v>2017</v>
      </c>
      <c r="F742" t="s">
        <v>3210</v>
      </c>
      <c r="H742" t="s">
        <v>38</v>
      </c>
      <c r="I742" t="s">
        <v>39</v>
      </c>
    </row>
    <row r="743" spans="1:14" x14ac:dyDescent="0.3">
      <c r="A743" t="s">
        <v>3211</v>
      </c>
      <c r="B743" t="s">
        <v>3212</v>
      </c>
      <c r="C743" t="s">
        <v>1065</v>
      </c>
      <c r="D743" t="s">
        <v>3213</v>
      </c>
      <c r="E743">
        <v>2015</v>
      </c>
      <c r="F743" t="s">
        <v>3214</v>
      </c>
      <c r="G743" t="s">
        <v>65</v>
      </c>
      <c r="H743" t="s">
        <v>38</v>
      </c>
      <c r="I743" t="s">
        <v>66</v>
      </c>
    </row>
    <row r="744" spans="1:14" x14ac:dyDescent="0.3">
      <c r="A744" t="s">
        <v>3215</v>
      </c>
      <c r="B744" t="s">
        <v>3216</v>
      </c>
      <c r="C744" t="s">
        <v>1074</v>
      </c>
      <c r="D744" t="s">
        <v>3217</v>
      </c>
      <c r="E744">
        <v>1993</v>
      </c>
      <c r="F744" t="s">
        <v>3218</v>
      </c>
      <c r="H744" t="s">
        <v>38</v>
      </c>
      <c r="I744" t="s">
        <v>39</v>
      </c>
    </row>
    <row r="745" spans="1:14" x14ac:dyDescent="0.3">
      <c r="A745" t="s">
        <v>3219</v>
      </c>
      <c r="B745" t="s">
        <v>3220</v>
      </c>
      <c r="C745" t="s">
        <v>1127</v>
      </c>
      <c r="D745" t="s">
        <v>3221</v>
      </c>
      <c r="E745">
        <v>2006</v>
      </c>
      <c r="F745" t="s">
        <v>3222</v>
      </c>
      <c r="H745" t="s">
        <v>38</v>
      </c>
      <c r="I745" t="s">
        <v>39</v>
      </c>
    </row>
    <row r="746" spans="1:14" x14ac:dyDescent="0.3">
      <c r="A746" t="s">
        <v>3223</v>
      </c>
      <c r="B746" t="s">
        <v>3224</v>
      </c>
      <c r="C746" t="s">
        <v>1149</v>
      </c>
      <c r="D746" t="s">
        <v>3225</v>
      </c>
      <c r="E746">
        <v>2017</v>
      </c>
      <c r="F746" t="s">
        <v>3226</v>
      </c>
      <c r="H746" t="s">
        <v>18</v>
      </c>
    </row>
    <row r="747" spans="1:14" x14ac:dyDescent="0.3">
      <c r="A747" t="s">
        <v>3227</v>
      </c>
      <c r="B747" t="s">
        <v>3228</v>
      </c>
      <c r="C747" t="s">
        <v>749</v>
      </c>
      <c r="D747" t="s">
        <v>3229</v>
      </c>
      <c r="E747">
        <v>2007</v>
      </c>
      <c r="F747" t="s">
        <v>3230</v>
      </c>
      <c r="G747" t="s">
        <v>65</v>
      </c>
      <c r="H747" t="s">
        <v>38</v>
      </c>
      <c r="I747" t="s">
        <v>66</v>
      </c>
    </row>
    <row r="748" spans="1:14" x14ac:dyDescent="0.3">
      <c r="A748" t="s">
        <v>3227</v>
      </c>
      <c r="B748" t="s">
        <v>3231</v>
      </c>
      <c r="C748" t="s">
        <v>2130</v>
      </c>
      <c r="D748" t="s">
        <v>3232</v>
      </c>
      <c r="E748">
        <v>2003</v>
      </c>
      <c r="F748" t="s">
        <v>3233</v>
      </c>
      <c r="G748" t="s">
        <v>166</v>
      </c>
      <c r="H748" t="s">
        <v>38</v>
      </c>
      <c r="I748" t="s">
        <v>66</v>
      </c>
      <c r="K748">
        <v>3</v>
      </c>
    </row>
    <row r="749" spans="1:14" x14ac:dyDescent="0.3">
      <c r="A749" t="s">
        <v>3234</v>
      </c>
      <c r="B749" t="s">
        <v>3235</v>
      </c>
      <c r="C749" t="s">
        <v>2241</v>
      </c>
      <c r="D749" t="s">
        <v>3236</v>
      </c>
      <c r="E749">
        <v>2011</v>
      </c>
      <c r="F749" t="s">
        <v>3237</v>
      </c>
      <c r="H749" t="s">
        <v>18</v>
      </c>
    </row>
    <row r="750" spans="1:14" x14ac:dyDescent="0.3">
      <c r="A750" t="s">
        <v>3238</v>
      </c>
      <c r="B750" t="s">
        <v>3239</v>
      </c>
      <c r="C750" t="s">
        <v>1819</v>
      </c>
      <c r="E750">
        <v>1986</v>
      </c>
      <c r="G750" t="s">
        <v>166</v>
      </c>
      <c r="H750" t="s">
        <v>38</v>
      </c>
      <c r="I750" t="s">
        <v>66</v>
      </c>
      <c r="K750">
        <v>5</v>
      </c>
      <c r="L750">
        <v>6</v>
      </c>
      <c r="N750" t="s">
        <v>3240</v>
      </c>
    </row>
    <row r="751" spans="1:14" x14ac:dyDescent="0.3">
      <c r="A751" t="s">
        <v>3241</v>
      </c>
      <c r="B751" t="s">
        <v>3242</v>
      </c>
      <c r="C751" t="s">
        <v>42</v>
      </c>
      <c r="D751" t="s">
        <v>3243</v>
      </c>
      <c r="E751">
        <v>2008</v>
      </c>
      <c r="F751" t="s">
        <v>3244</v>
      </c>
      <c r="H751" t="s">
        <v>18</v>
      </c>
    </row>
    <row r="752" spans="1:14" x14ac:dyDescent="0.3">
      <c r="A752" t="s">
        <v>3245</v>
      </c>
      <c r="B752" t="s">
        <v>3246</v>
      </c>
      <c r="C752" t="s">
        <v>1149</v>
      </c>
      <c r="D752" t="s">
        <v>3247</v>
      </c>
      <c r="E752">
        <v>2014</v>
      </c>
      <c r="F752" t="s">
        <v>3248</v>
      </c>
      <c r="H752" t="s">
        <v>18</v>
      </c>
    </row>
    <row r="753" spans="1:14" x14ac:dyDescent="0.3">
      <c r="A753" t="s">
        <v>3249</v>
      </c>
      <c r="B753" t="s">
        <v>3250</v>
      </c>
      <c r="C753" t="s">
        <v>3251</v>
      </c>
      <c r="D753" t="s">
        <v>3252</v>
      </c>
      <c r="E753">
        <v>2017</v>
      </c>
      <c r="F753" t="s">
        <v>3253</v>
      </c>
      <c r="G753" t="s">
        <v>65</v>
      </c>
      <c r="H753" t="s">
        <v>38</v>
      </c>
      <c r="I753" t="s">
        <v>66</v>
      </c>
    </row>
    <row r="754" spans="1:14" x14ac:dyDescent="0.3">
      <c r="A754" t="s">
        <v>3254</v>
      </c>
      <c r="B754" t="s">
        <v>3255</v>
      </c>
      <c r="C754" t="s">
        <v>561</v>
      </c>
      <c r="D754" t="s">
        <v>3256</v>
      </c>
      <c r="E754">
        <v>1994</v>
      </c>
      <c r="F754" t="s">
        <v>3257</v>
      </c>
      <c r="H754" t="s">
        <v>38</v>
      </c>
      <c r="I754" t="s">
        <v>39</v>
      </c>
    </row>
    <row r="755" spans="1:14" x14ac:dyDescent="0.3">
      <c r="A755" t="s">
        <v>3258</v>
      </c>
      <c r="B755" t="s">
        <v>3259</v>
      </c>
      <c r="C755" t="s">
        <v>1923</v>
      </c>
      <c r="D755" t="s">
        <v>3260</v>
      </c>
      <c r="E755">
        <v>2011</v>
      </c>
      <c r="F755" t="s">
        <v>3261</v>
      </c>
      <c r="H755" t="s">
        <v>38</v>
      </c>
      <c r="I755" t="s">
        <v>39</v>
      </c>
    </row>
    <row r="756" spans="1:14" x14ac:dyDescent="0.3">
      <c r="A756" t="s">
        <v>3262</v>
      </c>
      <c r="B756" t="s">
        <v>3263</v>
      </c>
      <c r="C756" t="s">
        <v>2130</v>
      </c>
      <c r="D756" t="s">
        <v>3264</v>
      </c>
      <c r="E756">
        <v>2008</v>
      </c>
      <c r="F756" t="s">
        <v>3265</v>
      </c>
      <c r="H756" t="s">
        <v>38</v>
      </c>
      <c r="I756" t="s">
        <v>66</v>
      </c>
      <c r="L756">
        <v>1</v>
      </c>
    </row>
    <row r="757" spans="1:14" x14ac:dyDescent="0.3">
      <c r="A757" t="s">
        <v>3266</v>
      </c>
      <c r="B757" t="s">
        <v>3267</v>
      </c>
      <c r="C757" t="s">
        <v>966</v>
      </c>
      <c r="D757" t="s">
        <v>3268</v>
      </c>
      <c r="E757">
        <v>1997</v>
      </c>
      <c r="G757" t="s">
        <v>65</v>
      </c>
      <c r="H757" t="s">
        <v>38</v>
      </c>
      <c r="I757" t="s">
        <v>66</v>
      </c>
    </row>
    <row r="758" spans="1:14" x14ac:dyDescent="0.3">
      <c r="A758" t="s">
        <v>3269</v>
      </c>
      <c r="B758" t="s">
        <v>3270</v>
      </c>
      <c r="C758" t="s">
        <v>1011</v>
      </c>
      <c r="D758" t="s">
        <v>3271</v>
      </c>
      <c r="E758">
        <v>2000</v>
      </c>
      <c r="F758" t="s">
        <v>3272</v>
      </c>
      <c r="H758" t="s">
        <v>38</v>
      </c>
      <c r="I758" t="s">
        <v>39</v>
      </c>
    </row>
    <row r="759" spans="1:14" x14ac:dyDescent="0.3">
      <c r="A759" t="s">
        <v>3273</v>
      </c>
      <c r="B759" t="s">
        <v>3274</v>
      </c>
      <c r="C759" t="s">
        <v>291</v>
      </c>
      <c r="D759" t="s">
        <v>3275</v>
      </c>
      <c r="E759">
        <v>2017</v>
      </c>
      <c r="F759" t="s">
        <v>3276</v>
      </c>
      <c r="H759" t="s">
        <v>38</v>
      </c>
      <c r="I759" t="s">
        <v>39</v>
      </c>
    </row>
    <row r="760" spans="1:14" x14ac:dyDescent="0.3">
      <c r="A760" t="s">
        <v>3277</v>
      </c>
      <c r="B760" t="s">
        <v>3278</v>
      </c>
      <c r="C760" t="s">
        <v>1949</v>
      </c>
      <c r="D760" t="s">
        <v>3279</v>
      </c>
      <c r="E760">
        <v>2016</v>
      </c>
      <c r="F760" t="s">
        <v>3280</v>
      </c>
      <c r="H760" t="s">
        <v>18</v>
      </c>
    </row>
    <row r="761" spans="1:14" x14ac:dyDescent="0.3">
      <c r="A761" t="s">
        <v>3281</v>
      </c>
      <c r="B761" t="s">
        <v>3282</v>
      </c>
      <c r="C761" t="s">
        <v>3283</v>
      </c>
      <c r="D761" t="s">
        <v>3284</v>
      </c>
      <c r="E761">
        <v>2017</v>
      </c>
      <c r="F761" t="s">
        <v>3285</v>
      </c>
      <c r="H761" t="s">
        <v>18</v>
      </c>
    </row>
    <row r="762" spans="1:14" x14ac:dyDescent="0.3">
      <c r="A762" t="s">
        <v>3286</v>
      </c>
      <c r="B762" t="s">
        <v>3287</v>
      </c>
      <c r="C762" t="s">
        <v>789</v>
      </c>
      <c r="D762" t="s">
        <v>3288</v>
      </c>
      <c r="E762">
        <v>1993</v>
      </c>
      <c r="H762" t="s">
        <v>18</v>
      </c>
    </row>
    <row r="763" spans="1:14" x14ac:dyDescent="0.3">
      <c r="A763" t="s">
        <v>3289</v>
      </c>
      <c r="B763" t="s">
        <v>3290</v>
      </c>
      <c r="C763" t="s">
        <v>594</v>
      </c>
      <c r="D763" t="s">
        <v>3291</v>
      </c>
      <c r="E763">
        <v>1993</v>
      </c>
      <c r="F763" t="s">
        <v>3292</v>
      </c>
      <c r="G763" t="s">
        <v>65</v>
      </c>
      <c r="H763" t="s">
        <v>38</v>
      </c>
      <c r="I763" t="s">
        <v>66</v>
      </c>
    </row>
    <row r="764" spans="1:14" x14ac:dyDescent="0.3">
      <c r="A764" t="s">
        <v>3289</v>
      </c>
      <c r="B764" t="s">
        <v>3293</v>
      </c>
      <c r="C764" t="s">
        <v>1432</v>
      </c>
      <c r="E764">
        <v>1986</v>
      </c>
      <c r="F764" t="s">
        <v>3294</v>
      </c>
      <c r="G764" t="s">
        <v>166</v>
      </c>
      <c r="H764" t="s">
        <v>38</v>
      </c>
      <c r="I764" t="s">
        <v>66</v>
      </c>
      <c r="M764" t="s">
        <v>67</v>
      </c>
      <c r="N764" t="s">
        <v>65</v>
      </c>
    </row>
    <row r="765" spans="1:14" x14ac:dyDescent="0.3">
      <c r="A765" t="s">
        <v>3295</v>
      </c>
      <c r="B765" t="s">
        <v>3296</v>
      </c>
      <c r="C765" t="s">
        <v>561</v>
      </c>
      <c r="D765" t="s">
        <v>3297</v>
      </c>
      <c r="E765">
        <v>2006</v>
      </c>
      <c r="F765" t="s">
        <v>3298</v>
      </c>
      <c r="G765" t="s">
        <v>65</v>
      </c>
      <c r="H765" t="s">
        <v>38</v>
      </c>
      <c r="I765" t="s">
        <v>66</v>
      </c>
      <c r="N765" t="s">
        <v>65</v>
      </c>
    </row>
    <row r="766" spans="1:14" x14ac:dyDescent="0.3">
      <c r="A766" t="s">
        <v>3299</v>
      </c>
      <c r="B766" t="s">
        <v>3300</v>
      </c>
      <c r="C766" t="s">
        <v>3301</v>
      </c>
      <c r="E766">
        <v>1984</v>
      </c>
      <c r="G766" t="s">
        <v>65</v>
      </c>
      <c r="H766" t="s">
        <v>38</v>
      </c>
      <c r="I766" t="s">
        <v>66</v>
      </c>
      <c r="N766" t="s">
        <v>65</v>
      </c>
    </row>
    <row r="767" spans="1:14" x14ac:dyDescent="0.3">
      <c r="A767" t="s">
        <v>3302</v>
      </c>
      <c r="B767" t="s">
        <v>3303</v>
      </c>
      <c r="C767" t="s">
        <v>164</v>
      </c>
      <c r="D767" t="s">
        <v>3304</v>
      </c>
      <c r="E767">
        <v>1992</v>
      </c>
      <c r="F767" t="s">
        <v>3305</v>
      </c>
      <c r="G767" t="s">
        <v>586</v>
      </c>
      <c r="H767" t="s">
        <v>38</v>
      </c>
      <c r="I767" t="s">
        <v>66</v>
      </c>
      <c r="K767">
        <v>12</v>
      </c>
    </row>
    <row r="768" spans="1:14" x14ac:dyDescent="0.3">
      <c r="A768" t="s">
        <v>3306</v>
      </c>
      <c r="B768" t="s">
        <v>3307</v>
      </c>
      <c r="C768" t="s">
        <v>164</v>
      </c>
      <c r="D768" t="s">
        <v>3308</v>
      </c>
      <c r="E768">
        <v>2013</v>
      </c>
      <c r="F768" t="s">
        <v>3309</v>
      </c>
      <c r="G768" t="s">
        <v>166</v>
      </c>
      <c r="H768" t="s">
        <v>38</v>
      </c>
      <c r="I768" t="s">
        <v>66</v>
      </c>
      <c r="K768">
        <v>7</v>
      </c>
      <c r="L768">
        <v>7</v>
      </c>
    </row>
    <row r="769" spans="1:12" x14ac:dyDescent="0.3">
      <c r="A769" t="s">
        <v>3310</v>
      </c>
      <c r="B769" t="s">
        <v>3311</v>
      </c>
      <c r="C769" t="s">
        <v>3312</v>
      </c>
      <c r="D769" t="s">
        <v>3313</v>
      </c>
      <c r="E769">
        <v>2008</v>
      </c>
      <c r="G769" t="s">
        <v>65</v>
      </c>
      <c r="H769" t="s">
        <v>38</v>
      </c>
      <c r="I769" t="s">
        <v>66</v>
      </c>
    </row>
    <row r="770" spans="1:12" x14ac:dyDescent="0.3">
      <c r="A770" t="s">
        <v>3314</v>
      </c>
      <c r="B770" t="s">
        <v>3315</v>
      </c>
      <c r="C770" t="s">
        <v>3316</v>
      </c>
      <c r="D770" t="s">
        <v>3317</v>
      </c>
      <c r="E770">
        <v>2013</v>
      </c>
      <c r="H770" t="s">
        <v>18</v>
      </c>
    </row>
    <row r="771" spans="1:12" x14ac:dyDescent="0.3">
      <c r="A771" t="s">
        <v>3318</v>
      </c>
      <c r="B771" t="s">
        <v>3319</v>
      </c>
      <c r="C771" t="s">
        <v>2338</v>
      </c>
      <c r="D771" t="s">
        <v>3320</v>
      </c>
      <c r="E771">
        <v>2001</v>
      </c>
      <c r="F771" t="s">
        <v>3321</v>
      </c>
      <c r="G771" t="s">
        <v>65</v>
      </c>
      <c r="H771" t="s">
        <v>38</v>
      </c>
      <c r="I771" t="s">
        <v>66</v>
      </c>
    </row>
    <row r="772" spans="1:12" x14ac:dyDescent="0.3">
      <c r="A772" t="s">
        <v>3322</v>
      </c>
      <c r="B772" t="s">
        <v>3323</v>
      </c>
      <c r="C772" t="s">
        <v>3324</v>
      </c>
      <c r="D772" t="s">
        <v>3325</v>
      </c>
      <c r="E772">
        <v>2012</v>
      </c>
      <c r="H772" t="s">
        <v>18</v>
      </c>
    </row>
    <row r="773" spans="1:12" x14ac:dyDescent="0.3">
      <c r="A773" t="s">
        <v>3326</v>
      </c>
      <c r="B773" t="s">
        <v>3327</v>
      </c>
      <c r="C773" t="s">
        <v>1620</v>
      </c>
      <c r="D773" t="s">
        <v>3328</v>
      </c>
      <c r="E773">
        <v>2011</v>
      </c>
      <c r="F773" t="s">
        <v>3329</v>
      </c>
      <c r="H773" t="s">
        <v>18</v>
      </c>
    </row>
    <row r="774" spans="1:12" x14ac:dyDescent="0.3">
      <c r="A774" t="s">
        <v>3330</v>
      </c>
      <c r="B774" t="s">
        <v>3331</v>
      </c>
      <c r="C774" t="s">
        <v>681</v>
      </c>
      <c r="D774" t="s">
        <v>3332</v>
      </c>
      <c r="E774">
        <v>2009</v>
      </c>
      <c r="F774" t="s">
        <v>3333</v>
      </c>
      <c r="G774" t="s">
        <v>65</v>
      </c>
      <c r="H774" t="s">
        <v>38</v>
      </c>
      <c r="I774" t="s">
        <v>66</v>
      </c>
      <c r="J774" t="s">
        <v>67</v>
      </c>
    </row>
    <row r="775" spans="1:12" x14ac:dyDescent="0.3">
      <c r="A775" t="s">
        <v>3330</v>
      </c>
      <c r="B775" t="s">
        <v>3334</v>
      </c>
      <c r="C775" t="s">
        <v>2294</v>
      </c>
      <c r="D775" t="s">
        <v>3335</v>
      </c>
      <c r="E775">
        <v>2004</v>
      </c>
      <c r="F775" t="s">
        <v>3336</v>
      </c>
      <c r="G775" t="s">
        <v>65</v>
      </c>
      <c r="H775" t="s">
        <v>38</v>
      </c>
      <c r="I775" t="s">
        <v>66</v>
      </c>
    </row>
    <row r="776" spans="1:12" x14ac:dyDescent="0.3">
      <c r="A776" t="s">
        <v>3337</v>
      </c>
      <c r="B776" t="s">
        <v>3338</v>
      </c>
      <c r="C776" t="s">
        <v>164</v>
      </c>
      <c r="D776" t="s">
        <v>3339</v>
      </c>
      <c r="E776">
        <v>2012</v>
      </c>
      <c r="F776" t="s">
        <v>3340</v>
      </c>
      <c r="G776" t="s">
        <v>65</v>
      </c>
      <c r="H776" t="s">
        <v>38</v>
      </c>
      <c r="I776" t="s">
        <v>66</v>
      </c>
    </row>
    <row r="777" spans="1:12" x14ac:dyDescent="0.3">
      <c r="A777" t="s">
        <v>3341</v>
      </c>
      <c r="B777" t="s">
        <v>3342</v>
      </c>
      <c r="C777" t="s">
        <v>291</v>
      </c>
      <c r="D777" t="s">
        <v>3343</v>
      </c>
      <c r="E777">
        <v>2017</v>
      </c>
      <c r="F777" t="s">
        <v>3344</v>
      </c>
      <c r="H777" t="s">
        <v>18</v>
      </c>
    </row>
    <row r="778" spans="1:12" x14ac:dyDescent="0.3">
      <c r="A778" t="s">
        <v>3345</v>
      </c>
      <c r="B778" t="s">
        <v>3346</v>
      </c>
      <c r="C778" t="s">
        <v>926</v>
      </c>
      <c r="D778" t="s">
        <v>3347</v>
      </c>
      <c r="E778">
        <v>2008</v>
      </c>
      <c r="F778" t="s">
        <v>3348</v>
      </c>
      <c r="H778" t="s">
        <v>38</v>
      </c>
      <c r="I778" t="s">
        <v>39</v>
      </c>
    </row>
    <row r="779" spans="1:12" x14ac:dyDescent="0.3">
      <c r="A779" t="s">
        <v>3349</v>
      </c>
      <c r="B779" t="s">
        <v>3350</v>
      </c>
      <c r="C779" t="s">
        <v>931</v>
      </c>
      <c r="D779" t="s">
        <v>3351</v>
      </c>
      <c r="E779">
        <v>2008</v>
      </c>
      <c r="H779" t="s">
        <v>38</v>
      </c>
      <c r="I779" t="s">
        <v>39</v>
      </c>
    </row>
    <row r="780" spans="1:12" x14ac:dyDescent="0.3">
      <c r="A780" t="s">
        <v>3352</v>
      </c>
      <c r="B780" t="s">
        <v>3353</v>
      </c>
      <c r="C780" t="s">
        <v>3174</v>
      </c>
      <c r="D780" t="s">
        <v>3354</v>
      </c>
      <c r="E780">
        <v>1994</v>
      </c>
      <c r="H780" t="s">
        <v>38</v>
      </c>
      <c r="I780" t="s">
        <v>39</v>
      </c>
    </row>
    <row r="781" spans="1:12" x14ac:dyDescent="0.3">
      <c r="A781" t="s">
        <v>3355</v>
      </c>
      <c r="B781" t="s">
        <v>3356</v>
      </c>
      <c r="C781" t="s">
        <v>340</v>
      </c>
      <c r="D781" t="s">
        <v>3357</v>
      </c>
      <c r="E781">
        <v>2011</v>
      </c>
      <c r="F781" t="s">
        <v>3358</v>
      </c>
      <c r="H781" t="s">
        <v>38</v>
      </c>
      <c r="I781" t="s">
        <v>66</v>
      </c>
      <c r="L781">
        <v>1</v>
      </c>
    </row>
    <row r="782" spans="1:12" x14ac:dyDescent="0.3">
      <c r="A782" t="s">
        <v>3359</v>
      </c>
      <c r="B782" t="s">
        <v>3360</v>
      </c>
      <c r="C782" t="s">
        <v>2241</v>
      </c>
      <c r="D782" t="s">
        <v>3361</v>
      </c>
      <c r="E782">
        <v>2017</v>
      </c>
      <c r="F782" t="s">
        <v>3362</v>
      </c>
      <c r="H782" t="s">
        <v>18</v>
      </c>
    </row>
    <row r="783" spans="1:12" x14ac:dyDescent="0.3">
      <c r="A783" t="s">
        <v>3363</v>
      </c>
      <c r="B783" t="s">
        <v>3364</v>
      </c>
      <c r="C783" t="s">
        <v>1526</v>
      </c>
      <c r="D783" t="s">
        <v>3365</v>
      </c>
      <c r="E783">
        <v>2015</v>
      </c>
      <c r="F783" t="s">
        <v>3366</v>
      </c>
      <c r="G783" t="s">
        <v>65</v>
      </c>
      <c r="H783" t="s">
        <v>38</v>
      </c>
      <c r="I783" t="s">
        <v>66</v>
      </c>
    </row>
    <row r="784" spans="1:12" x14ac:dyDescent="0.3">
      <c r="A784" t="s">
        <v>3363</v>
      </c>
      <c r="B784" t="s">
        <v>3367</v>
      </c>
      <c r="C784" t="s">
        <v>3368</v>
      </c>
      <c r="D784" t="s">
        <v>3369</v>
      </c>
      <c r="E784">
        <v>2015</v>
      </c>
      <c r="F784" t="s">
        <v>3370</v>
      </c>
      <c r="G784" t="s">
        <v>166</v>
      </c>
      <c r="H784" t="s">
        <v>38</v>
      </c>
      <c r="I784" t="s">
        <v>66</v>
      </c>
      <c r="K784">
        <v>3</v>
      </c>
      <c r="L784">
        <v>6</v>
      </c>
    </row>
    <row r="785" spans="1:14" x14ac:dyDescent="0.3">
      <c r="A785" t="s">
        <v>3363</v>
      </c>
      <c r="B785" t="s">
        <v>3371</v>
      </c>
      <c r="C785" t="s">
        <v>621</v>
      </c>
      <c r="D785" t="s">
        <v>3372</v>
      </c>
      <c r="E785">
        <v>2014</v>
      </c>
      <c r="F785" t="s">
        <v>3373</v>
      </c>
      <c r="G785" t="s">
        <v>65</v>
      </c>
      <c r="H785" t="s">
        <v>38</v>
      </c>
      <c r="I785" t="s">
        <v>66</v>
      </c>
    </row>
    <row r="786" spans="1:14" x14ac:dyDescent="0.3">
      <c r="A786" t="s">
        <v>3374</v>
      </c>
      <c r="B786" t="s">
        <v>3375</v>
      </c>
      <c r="C786" t="s">
        <v>164</v>
      </c>
      <c r="D786" t="s">
        <v>3376</v>
      </c>
      <c r="E786">
        <v>2012</v>
      </c>
      <c r="F786" t="s">
        <v>3377</v>
      </c>
      <c r="G786" t="s">
        <v>65</v>
      </c>
      <c r="H786" t="s">
        <v>38</v>
      </c>
      <c r="I786" t="s">
        <v>66</v>
      </c>
    </row>
    <row r="787" spans="1:14" x14ac:dyDescent="0.3">
      <c r="A787" t="s">
        <v>3378</v>
      </c>
      <c r="B787" t="s">
        <v>3379</v>
      </c>
      <c r="C787" t="s">
        <v>325</v>
      </c>
      <c r="D787" t="s">
        <v>3380</v>
      </c>
      <c r="E787">
        <v>2016</v>
      </c>
      <c r="F787" t="s">
        <v>3381</v>
      </c>
      <c r="G787" t="s">
        <v>65</v>
      </c>
      <c r="H787" t="s">
        <v>38</v>
      </c>
      <c r="I787" t="s">
        <v>66</v>
      </c>
    </row>
    <row r="788" spans="1:14" x14ac:dyDescent="0.3">
      <c r="A788" t="s">
        <v>3382</v>
      </c>
      <c r="B788" t="s">
        <v>3383</v>
      </c>
      <c r="C788" t="s">
        <v>325</v>
      </c>
      <c r="D788" t="s">
        <v>3384</v>
      </c>
      <c r="E788">
        <v>2015</v>
      </c>
      <c r="F788" t="s">
        <v>3385</v>
      </c>
      <c r="G788" t="s">
        <v>65</v>
      </c>
      <c r="H788" t="s">
        <v>38</v>
      </c>
      <c r="I788" t="s">
        <v>66</v>
      </c>
    </row>
    <row r="789" spans="1:14" x14ac:dyDescent="0.3">
      <c r="A789" t="s">
        <v>3386</v>
      </c>
      <c r="B789" t="s">
        <v>3387</v>
      </c>
      <c r="C789" t="s">
        <v>803</v>
      </c>
      <c r="D789" t="s">
        <v>3388</v>
      </c>
      <c r="E789">
        <v>2011</v>
      </c>
      <c r="F789" t="s">
        <v>3389</v>
      </c>
      <c r="G789" t="s">
        <v>586</v>
      </c>
      <c r="H789" t="s">
        <v>38</v>
      </c>
      <c r="I789" t="s">
        <v>66</v>
      </c>
      <c r="N789" t="s">
        <v>65</v>
      </c>
    </row>
    <row r="790" spans="1:14" x14ac:dyDescent="0.3">
      <c r="A790" t="s">
        <v>3390</v>
      </c>
      <c r="B790" t="s">
        <v>3391</v>
      </c>
      <c r="C790" t="s">
        <v>3034</v>
      </c>
      <c r="D790" t="s">
        <v>3392</v>
      </c>
      <c r="E790">
        <v>2014</v>
      </c>
      <c r="F790" t="s">
        <v>3393</v>
      </c>
      <c r="H790" t="s">
        <v>38</v>
      </c>
      <c r="I790" t="s">
        <v>39</v>
      </c>
    </row>
    <row r="791" spans="1:14" x14ac:dyDescent="0.3">
      <c r="A791" t="s">
        <v>3394</v>
      </c>
      <c r="B791" t="s">
        <v>3395</v>
      </c>
      <c r="C791" t="s">
        <v>3396</v>
      </c>
      <c r="D791" t="s">
        <v>3397</v>
      </c>
      <c r="E791">
        <v>2015</v>
      </c>
      <c r="F791" t="s">
        <v>3398</v>
      </c>
      <c r="H791" t="s">
        <v>38</v>
      </c>
      <c r="I791" t="s">
        <v>39</v>
      </c>
    </row>
    <row r="792" spans="1:14" x14ac:dyDescent="0.3">
      <c r="A792" t="s">
        <v>3399</v>
      </c>
      <c r="B792" t="s">
        <v>3400</v>
      </c>
      <c r="C792" t="s">
        <v>488</v>
      </c>
      <c r="D792" t="s">
        <v>3401</v>
      </c>
      <c r="E792">
        <v>2015</v>
      </c>
      <c r="F792" t="s">
        <v>3402</v>
      </c>
      <c r="G792" t="s">
        <v>65</v>
      </c>
      <c r="H792" t="s">
        <v>38</v>
      </c>
      <c r="I792" t="s">
        <v>66</v>
      </c>
    </row>
    <row r="793" spans="1:14" x14ac:dyDescent="0.3">
      <c r="A793" t="s">
        <v>3403</v>
      </c>
      <c r="B793" t="s">
        <v>3404</v>
      </c>
      <c r="C793" t="s">
        <v>2241</v>
      </c>
      <c r="D793" t="s">
        <v>3405</v>
      </c>
      <c r="E793">
        <v>2017</v>
      </c>
      <c r="F793" t="s">
        <v>3406</v>
      </c>
      <c r="H793" t="s">
        <v>18</v>
      </c>
    </row>
    <row r="794" spans="1:14" x14ac:dyDescent="0.3">
      <c r="A794" t="s">
        <v>3407</v>
      </c>
      <c r="B794" t="s">
        <v>3408</v>
      </c>
      <c r="C794" t="s">
        <v>3409</v>
      </c>
      <c r="D794" t="s">
        <v>3410</v>
      </c>
      <c r="E794">
        <v>2012</v>
      </c>
      <c r="F794" t="s">
        <v>3411</v>
      </c>
      <c r="H794" t="s">
        <v>18</v>
      </c>
    </row>
    <row r="795" spans="1:14" x14ac:dyDescent="0.3">
      <c r="A795" t="s">
        <v>3412</v>
      </c>
      <c r="B795" t="s">
        <v>3413</v>
      </c>
      <c r="C795" t="s">
        <v>189</v>
      </c>
      <c r="D795" t="s">
        <v>3414</v>
      </c>
      <c r="E795">
        <v>2017</v>
      </c>
      <c r="F795" t="s">
        <v>3415</v>
      </c>
      <c r="H795" t="s">
        <v>38</v>
      </c>
      <c r="I795" t="s">
        <v>39</v>
      </c>
    </row>
    <row r="796" spans="1:14" x14ac:dyDescent="0.3">
      <c r="A796" t="s">
        <v>3412</v>
      </c>
      <c r="B796" t="s">
        <v>3416</v>
      </c>
      <c r="C796" t="s">
        <v>3417</v>
      </c>
      <c r="D796" t="s">
        <v>3418</v>
      </c>
      <c r="E796">
        <v>2017</v>
      </c>
      <c r="F796" t="s">
        <v>3419</v>
      </c>
      <c r="H796" t="s">
        <v>38</v>
      </c>
      <c r="I796" t="s">
        <v>39</v>
      </c>
    </row>
    <row r="797" spans="1:14" x14ac:dyDescent="0.3">
      <c r="A797" t="s">
        <v>3420</v>
      </c>
      <c r="B797" t="s">
        <v>3421</v>
      </c>
      <c r="C797" t="s">
        <v>2816</v>
      </c>
      <c r="D797" t="s">
        <v>3422</v>
      </c>
      <c r="E797">
        <v>2009</v>
      </c>
      <c r="F797" t="s">
        <v>3423</v>
      </c>
      <c r="H797" t="s">
        <v>38</v>
      </c>
      <c r="I797" t="s">
        <v>39</v>
      </c>
    </row>
    <row r="798" spans="1:14" x14ac:dyDescent="0.3">
      <c r="A798" t="s">
        <v>3424</v>
      </c>
      <c r="B798" t="s">
        <v>3425</v>
      </c>
      <c r="C798" t="s">
        <v>3426</v>
      </c>
      <c r="D798" t="s">
        <v>3427</v>
      </c>
      <c r="E798">
        <v>1999</v>
      </c>
      <c r="F798" t="s">
        <v>3428</v>
      </c>
      <c r="H798" t="s">
        <v>38</v>
      </c>
      <c r="I798" t="s">
        <v>39</v>
      </c>
    </row>
    <row r="799" spans="1:14" x14ac:dyDescent="0.3">
      <c r="A799" t="s">
        <v>3429</v>
      </c>
      <c r="B799" t="s">
        <v>3430</v>
      </c>
      <c r="C799" t="s">
        <v>380</v>
      </c>
      <c r="D799" t="s">
        <v>3431</v>
      </c>
      <c r="E799">
        <v>2016</v>
      </c>
      <c r="F799" t="s">
        <v>3432</v>
      </c>
      <c r="H799" t="s">
        <v>38</v>
      </c>
      <c r="I799" t="s">
        <v>39</v>
      </c>
    </row>
    <row r="800" spans="1:14" x14ac:dyDescent="0.3">
      <c r="A800" t="s">
        <v>3433</v>
      </c>
      <c r="B800" t="s">
        <v>3434</v>
      </c>
      <c r="C800" t="s">
        <v>1033</v>
      </c>
      <c r="D800" t="s">
        <v>3435</v>
      </c>
      <c r="E800">
        <v>2003</v>
      </c>
      <c r="F800" t="s">
        <v>3436</v>
      </c>
      <c r="H800" t="s">
        <v>18</v>
      </c>
    </row>
    <row r="801" spans="1:14" x14ac:dyDescent="0.3">
      <c r="A801" t="s">
        <v>3437</v>
      </c>
      <c r="B801" t="s">
        <v>3438</v>
      </c>
      <c r="C801" t="s">
        <v>473</v>
      </c>
      <c r="D801" t="s">
        <v>3439</v>
      </c>
      <c r="E801">
        <v>2005</v>
      </c>
      <c r="F801" t="s">
        <v>3440</v>
      </c>
      <c r="H801" t="s">
        <v>18</v>
      </c>
    </row>
    <row r="802" spans="1:14" x14ac:dyDescent="0.3">
      <c r="A802" t="s">
        <v>3441</v>
      </c>
      <c r="B802" t="s">
        <v>3442</v>
      </c>
      <c r="C802" t="s">
        <v>3443</v>
      </c>
      <c r="D802" t="s">
        <v>3444</v>
      </c>
      <c r="E802">
        <v>2017</v>
      </c>
      <c r="F802" t="s">
        <v>3445</v>
      </c>
      <c r="H802" t="s">
        <v>18</v>
      </c>
    </row>
    <row r="803" spans="1:14" x14ac:dyDescent="0.3">
      <c r="A803" t="s">
        <v>3446</v>
      </c>
      <c r="B803" t="s">
        <v>3447</v>
      </c>
      <c r="C803" t="s">
        <v>2493</v>
      </c>
      <c r="D803" t="s">
        <v>3448</v>
      </c>
      <c r="E803">
        <v>2000</v>
      </c>
      <c r="F803" t="s">
        <v>3449</v>
      </c>
      <c r="H803" t="s">
        <v>18</v>
      </c>
    </row>
    <row r="804" spans="1:14" x14ac:dyDescent="0.3">
      <c r="A804" t="s">
        <v>3450</v>
      </c>
      <c r="B804" t="s">
        <v>3451</v>
      </c>
      <c r="C804" t="s">
        <v>1966</v>
      </c>
      <c r="D804" t="s">
        <v>3452</v>
      </c>
      <c r="E804">
        <v>2014</v>
      </c>
      <c r="F804" t="s">
        <v>3453</v>
      </c>
      <c r="H804" t="s">
        <v>18</v>
      </c>
    </row>
    <row r="805" spans="1:14" x14ac:dyDescent="0.3">
      <c r="A805" t="s">
        <v>3454</v>
      </c>
      <c r="B805" t="s">
        <v>3455</v>
      </c>
      <c r="C805" t="s">
        <v>47</v>
      </c>
      <c r="D805" t="s">
        <v>3456</v>
      </c>
      <c r="E805">
        <v>2017</v>
      </c>
      <c r="F805" t="s">
        <v>3457</v>
      </c>
      <c r="H805" t="s">
        <v>18</v>
      </c>
    </row>
    <row r="806" spans="1:14" x14ac:dyDescent="0.3">
      <c r="A806" t="s">
        <v>3458</v>
      </c>
      <c r="B806" t="s">
        <v>3459</v>
      </c>
      <c r="C806" t="s">
        <v>3460</v>
      </c>
      <c r="D806" t="s">
        <v>3461</v>
      </c>
      <c r="E806">
        <v>2016</v>
      </c>
      <c r="F806" t="s">
        <v>3462</v>
      </c>
      <c r="H806" t="s">
        <v>18</v>
      </c>
    </row>
    <row r="807" spans="1:14" x14ac:dyDescent="0.3">
      <c r="A807" t="s">
        <v>3463</v>
      </c>
      <c r="B807" t="s">
        <v>3464</v>
      </c>
      <c r="C807" t="s">
        <v>3465</v>
      </c>
      <c r="D807" t="s">
        <v>3466</v>
      </c>
      <c r="E807">
        <v>2016</v>
      </c>
      <c r="F807" t="s">
        <v>3467</v>
      </c>
      <c r="H807" t="s">
        <v>18</v>
      </c>
    </row>
    <row r="808" spans="1:14" x14ac:dyDescent="0.3">
      <c r="A808" t="s">
        <v>3468</v>
      </c>
      <c r="B808" t="s">
        <v>3469</v>
      </c>
      <c r="C808" t="s">
        <v>3470</v>
      </c>
      <c r="D808" t="s">
        <v>3471</v>
      </c>
      <c r="E808">
        <v>1995</v>
      </c>
      <c r="H808" t="s">
        <v>18</v>
      </c>
    </row>
    <row r="809" spans="1:14" x14ac:dyDescent="0.3">
      <c r="A809" t="s">
        <v>3472</v>
      </c>
      <c r="B809" t="s">
        <v>3473</v>
      </c>
      <c r="C809" t="s">
        <v>860</v>
      </c>
      <c r="D809" t="s">
        <v>3474</v>
      </c>
      <c r="E809">
        <v>2000</v>
      </c>
      <c r="F809" t="s">
        <v>3475</v>
      </c>
      <c r="H809" t="s">
        <v>18</v>
      </c>
    </row>
    <row r="810" spans="1:14" ht="13.8" customHeight="1" x14ac:dyDescent="0.3">
      <c r="A810" t="s">
        <v>3476</v>
      </c>
      <c r="B810" t="s">
        <v>3477</v>
      </c>
      <c r="C810" t="s">
        <v>62</v>
      </c>
      <c r="D810" t="s">
        <v>3478</v>
      </c>
      <c r="E810">
        <v>1992</v>
      </c>
      <c r="F810" t="s">
        <v>3479</v>
      </c>
      <c r="H810" t="s">
        <v>38</v>
      </c>
      <c r="I810" t="s">
        <v>66</v>
      </c>
      <c r="J810" t="s">
        <v>67</v>
      </c>
      <c r="N810" t="s">
        <v>65</v>
      </c>
    </row>
    <row r="811" spans="1:14" x14ac:dyDescent="0.3">
      <c r="A811" t="s">
        <v>3480</v>
      </c>
      <c r="B811" t="s">
        <v>3481</v>
      </c>
      <c r="C811" t="s">
        <v>311</v>
      </c>
      <c r="D811" t="s">
        <v>3482</v>
      </c>
      <c r="E811">
        <v>2003</v>
      </c>
      <c r="F811" t="s">
        <v>3483</v>
      </c>
      <c r="H811" t="s">
        <v>38</v>
      </c>
      <c r="I811" t="s">
        <v>39</v>
      </c>
    </row>
    <row r="812" spans="1:14" x14ac:dyDescent="0.3">
      <c r="A812" t="s">
        <v>3484</v>
      </c>
      <c r="B812" t="s">
        <v>3485</v>
      </c>
      <c r="C812" t="s">
        <v>1299</v>
      </c>
      <c r="D812" t="s">
        <v>3486</v>
      </c>
      <c r="E812">
        <v>1991</v>
      </c>
      <c r="F812" t="s">
        <v>3487</v>
      </c>
      <c r="H812" t="s">
        <v>38</v>
      </c>
      <c r="I812" t="s">
        <v>39</v>
      </c>
    </row>
    <row r="813" spans="1:14" x14ac:dyDescent="0.3">
      <c r="A813" t="s">
        <v>3488</v>
      </c>
      <c r="B813" t="s">
        <v>3489</v>
      </c>
      <c r="C813" t="s">
        <v>189</v>
      </c>
      <c r="D813" t="s">
        <v>3490</v>
      </c>
      <c r="E813">
        <v>2002</v>
      </c>
      <c r="F813" t="s">
        <v>3491</v>
      </c>
      <c r="H813" t="s">
        <v>38</v>
      </c>
      <c r="I813" t="s">
        <v>39</v>
      </c>
    </row>
    <row r="814" spans="1:14" x14ac:dyDescent="0.3">
      <c r="A814" t="s">
        <v>3492</v>
      </c>
      <c r="B814" t="s">
        <v>3493</v>
      </c>
      <c r="C814" t="s">
        <v>16</v>
      </c>
      <c r="D814" t="s">
        <v>3494</v>
      </c>
      <c r="E814">
        <v>2014</v>
      </c>
      <c r="F814" t="s">
        <v>3495</v>
      </c>
      <c r="H814" t="s">
        <v>18</v>
      </c>
    </row>
    <row r="815" spans="1:14" x14ac:dyDescent="0.3">
      <c r="A815" t="s">
        <v>3496</v>
      </c>
      <c r="B815" t="s">
        <v>3497</v>
      </c>
      <c r="C815" t="s">
        <v>1598</v>
      </c>
      <c r="D815" t="s">
        <v>3498</v>
      </c>
      <c r="E815">
        <v>1994</v>
      </c>
      <c r="F815" t="s">
        <v>3499</v>
      </c>
      <c r="H815" t="s">
        <v>38</v>
      </c>
      <c r="I815" t="s">
        <v>39</v>
      </c>
    </row>
    <row r="816" spans="1:14" x14ac:dyDescent="0.3">
      <c r="A816" t="s">
        <v>3500</v>
      </c>
      <c r="B816" t="s">
        <v>3501</v>
      </c>
      <c r="C816" t="s">
        <v>3502</v>
      </c>
      <c r="D816" t="s">
        <v>3503</v>
      </c>
      <c r="E816">
        <v>2009</v>
      </c>
      <c r="F816" t="s">
        <v>3504</v>
      </c>
      <c r="H816" t="s">
        <v>18</v>
      </c>
    </row>
    <row r="817" spans="1:12" x14ac:dyDescent="0.3">
      <c r="A817" t="s">
        <v>3505</v>
      </c>
      <c r="B817" t="s">
        <v>3506</v>
      </c>
      <c r="C817" t="s">
        <v>42</v>
      </c>
      <c r="D817" t="s">
        <v>3507</v>
      </c>
      <c r="E817">
        <v>2010</v>
      </c>
      <c r="F817" t="s">
        <v>3508</v>
      </c>
      <c r="H817" t="s">
        <v>18</v>
      </c>
    </row>
    <row r="818" spans="1:12" x14ac:dyDescent="0.3">
      <c r="A818" t="s">
        <v>3509</v>
      </c>
      <c r="B818" t="s">
        <v>3510</v>
      </c>
      <c r="C818" t="s">
        <v>3511</v>
      </c>
      <c r="D818" t="s">
        <v>3512</v>
      </c>
      <c r="E818">
        <v>2014</v>
      </c>
      <c r="F818" t="s">
        <v>3513</v>
      </c>
      <c r="H818" t="s">
        <v>18</v>
      </c>
    </row>
    <row r="819" spans="1:12" x14ac:dyDescent="0.3">
      <c r="A819" t="s">
        <v>3514</v>
      </c>
      <c r="B819" t="s">
        <v>3515</v>
      </c>
      <c r="C819" t="s">
        <v>35</v>
      </c>
      <c r="D819" t="s">
        <v>3516</v>
      </c>
      <c r="E819">
        <v>2018</v>
      </c>
      <c r="F819" t="s">
        <v>3517</v>
      </c>
      <c r="H819" t="s">
        <v>38</v>
      </c>
      <c r="I819" t="s">
        <v>39</v>
      </c>
    </row>
    <row r="820" spans="1:12" x14ac:dyDescent="0.3">
      <c r="A820" t="s">
        <v>3518</v>
      </c>
      <c r="B820" t="s">
        <v>3519</v>
      </c>
      <c r="C820" t="s">
        <v>99</v>
      </c>
      <c r="D820" t="s">
        <v>3520</v>
      </c>
      <c r="E820">
        <v>2011</v>
      </c>
      <c r="F820" t="s">
        <v>3521</v>
      </c>
      <c r="H820" t="s">
        <v>18</v>
      </c>
    </row>
    <row r="821" spans="1:12" x14ac:dyDescent="0.3">
      <c r="A821" t="s">
        <v>3522</v>
      </c>
      <c r="B821" t="s">
        <v>3523</v>
      </c>
      <c r="C821" t="s">
        <v>3524</v>
      </c>
      <c r="D821" t="s">
        <v>3525</v>
      </c>
      <c r="E821">
        <v>2017</v>
      </c>
      <c r="F821" t="s">
        <v>3526</v>
      </c>
      <c r="H821" t="s">
        <v>18</v>
      </c>
    </row>
    <row r="822" spans="1:12" x14ac:dyDescent="0.3">
      <c r="A822" t="s">
        <v>3527</v>
      </c>
      <c r="B822" t="s">
        <v>3528</v>
      </c>
      <c r="C822" t="s">
        <v>47</v>
      </c>
      <c r="D822" t="s">
        <v>3529</v>
      </c>
      <c r="E822">
        <v>2013</v>
      </c>
      <c r="F822" t="s">
        <v>3530</v>
      </c>
      <c r="H822" t="s">
        <v>18</v>
      </c>
    </row>
    <row r="823" spans="1:12" x14ac:dyDescent="0.3">
      <c r="A823" t="s">
        <v>3531</v>
      </c>
      <c r="B823" t="s">
        <v>3532</v>
      </c>
      <c r="C823" t="s">
        <v>159</v>
      </c>
      <c r="D823" t="s">
        <v>3533</v>
      </c>
      <c r="E823">
        <v>2013</v>
      </c>
      <c r="F823" t="s">
        <v>3534</v>
      </c>
      <c r="H823" t="s">
        <v>18</v>
      </c>
    </row>
    <row r="824" spans="1:12" x14ac:dyDescent="0.3">
      <c r="A824" t="s">
        <v>3535</v>
      </c>
      <c r="B824" t="s">
        <v>3536</v>
      </c>
      <c r="C824" t="s">
        <v>52</v>
      </c>
      <c r="D824" t="s">
        <v>3537</v>
      </c>
      <c r="E824">
        <v>2006</v>
      </c>
      <c r="F824" t="s">
        <v>3538</v>
      </c>
      <c r="H824" t="s">
        <v>18</v>
      </c>
    </row>
    <row r="825" spans="1:12" x14ac:dyDescent="0.3">
      <c r="A825" t="s">
        <v>3539</v>
      </c>
      <c r="B825" t="s">
        <v>3540</v>
      </c>
      <c r="C825" t="s">
        <v>931</v>
      </c>
      <c r="D825" t="s">
        <v>3541</v>
      </c>
      <c r="E825">
        <v>2005</v>
      </c>
      <c r="H825" t="s">
        <v>38</v>
      </c>
      <c r="I825" t="s">
        <v>39</v>
      </c>
    </row>
    <row r="826" spans="1:12" x14ac:dyDescent="0.3">
      <c r="A826" t="s">
        <v>3542</v>
      </c>
      <c r="B826" t="s">
        <v>3543</v>
      </c>
      <c r="C826" t="s">
        <v>316</v>
      </c>
      <c r="D826" t="s">
        <v>3544</v>
      </c>
      <c r="E826">
        <v>1993</v>
      </c>
      <c r="G826" t="s">
        <v>65</v>
      </c>
      <c r="H826" t="s">
        <v>38</v>
      </c>
      <c r="I826" t="s">
        <v>66</v>
      </c>
      <c r="J826" t="s">
        <v>67</v>
      </c>
    </row>
    <row r="827" spans="1:12" x14ac:dyDescent="0.3">
      <c r="A827" t="s">
        <v>3545</v>
      </c>
      <c r="B827" t="s">
        <v>3546</v>
      </c>
      <c r="C827" t="s">
        <v>3547</v>
      </c>
      <c r="D827" t="s">
        <v>3548</v>
      </c>
      <c r="E827">
        <v>2003</v>
      </c>
      <c r="F827" t="s">
        <v>3549</v>
      </c>
      <c r="H827" t="s">
        <v>18</v>
      </c>
    </row>
    <row r="828" spans="1:12" x14ac:dyDescent="0.3">
      <c r="A828" t="s">
        <v>3550</v>
      </c>
      <c r="B828" t="s">
        <v>3551</v>
      </c>
      <c r="C828" t="s">
        <v>926</v>
      </c>
      <c r="D828" t="s">
        <v>3552</v>
      </c>
      <c r="E828">
        <v>2014</v>
      </c>
      <c r="F828" t="s">
        <v>3553</v>
      </c>
      <c r="H828" t="s">
        <v>38</v>
      </c>
      <c r="I828" t="s">
        <v>39</v>
      </c>
    </row>
    <row r="829" spans="1:12" x14ac:dyDescent="0.3">
      <c r="A829" t="s">
        <v>3554</v>
      </c>
      <c r="B829" t="s">
        <v>3555</v>
      </c>
      <c r="C829" t="s">
        <v>1167</v>
      </c>
      <c r="D829" t="s">
        <v>3556</v>
      </c>
      <c r="E829">
        <v>1994</v>
      </c>
      <c r="F829" t="s">
        <v>3557</v>
      </c>
      <c r="H829" t="s">
        <v>18</v>
      </c>
    </row>
    <row r="830" spans="1:12" x14ac:dyDescent="0.3">
      <c r="A830" t="s">
        <v>3558</v>
      </c>
      <c r="B830" t="s">
        <v>3559</v>
      </c>
      <c r="C830" t="s">
        <v>803</v>
      </c>
      <c r="D830" t="s">
        <v>3560</v>
      </c>
      <c r="E830">
        <v>2003</v>
      </c>
      <c r="F830" t="s">
        <v>3561</v>
      </c>
      <c r="H830" t="s">
        <v>38</v>
      </c>
      <c r="I830" t="s">
        <v>66</v>
      </c>
      <c r="L830">
        <v>1</v>
      </c>
    </row>
    <row r="831" spans="1:12" x14ac:dyDescent="0.3">
      <c r="A831" t="s">
        <v>3562</v>
      </c>
      <c r="B831" t="s">
        <v>3563</v>
      </c>
      <c r="C831" t="s">
        <v>3564</v>
      </c>
      <c r="D831" t="s">
        <v>3565</v>
      </c>
      <c r="E831">
        <v>2011</v>
      </c>
      <c r="F831" t="s">
        <v>3566</v>
      </c>
      <c r="G831" t="s">
        <v>65</v>
      </c>
      <c r="H831" t="s">
        <v>38</v>
      </c>
      <c r="I831" t="s">
        <v>66</v>
      </c>
    </row>
    <row r="832" spans="1:12" x14ac:dyDescent="0.3">
      <c r="A832" t="s">
        <v>3567</v>
      </c>
      <c r="B832" t="s">
        <v>3568</v>
      </c>
      <c r="C832" t="s">
        <v>3569</v>
      </c>
      <c r="D832" t="s">
        <v>3570</v>
      </c>
      <c r="E832">
        <v>2016</v>
      </c>
      <c r="H832" t="s">
        <v>18</v>
      </c>
    </row>
    <row r="833" spans="1:14" x14ac:dyDescent="0.3">
      <c r="A833" t="s">
        <v>3571</v>
      </c>
      <c r="B833" t="s">
        <v>3572</v>
      </c>
      <c r="C833" t="s">
        <v>775</v>
      </c>
      <c r="D833" t="s">
        <v>3573</v>
      </c>
      <c r="E833">
        <v>2008</v>
      </c>
      <c r="F833" t="s">
        <v>3574</v>
      </c>
      <c r="H833" t="s">
        <v>18</v>
      </c>
    </row>
    <row r="834" spans="1:14" x14ac:dyDescent="0.3">
      <c r="A834" t="s">
        <v>3575</v>
      </c>
      <c r="B834" t="s">
        <v>3576</v>
      </c>
      <c r="C834" t="s">
        <v>3460</v>
      </c>
      <c r="D834" t="s">
        <v>3577</v>
      </c>
      <c r="E834">
        <v>2016</v>
      </c>
      <c r="F834" t="s">
        <v>3578</v>
      </c>
      <c r="H834" t="s">
        <v>18</v>
      </c>
    </row>
    <row r="835" spans="1:14" x14ac:dyDescent="0.3">
      <c r="A835" t="s">
        <v>3579</v>
      </c>
      <c r="B835" t="s">
        <v>3580</v>
      </c>
      <c r="C835" t="s">
        <v>1805</v>
      </c>
      <c r="D835" t="s">
        <v>3581</v>
      </c>
      <c r="E835">
        <v>2015</v>
      </c>
      <c r="F835" t="s">
        <v>3582</v>
      </c>
      <c r="H835" t="s">
        <v>18</v>
      </c>
    </row>
    <row r="836" spans="1:14" x14ac:dyDescent="0.3">
      <c r="A836" t="s">
        <v>3583</v>
      </c>
      <c r="B836" t="s">
        <v>3584</v>
      </c>
      <c r="C836" t="s">
        <v>1646</v>
      </c>
      <c r="D836" t="s">
        <v>3585</v>
      </c>
      <c r="E836">
        <v>2017</v>
      </c>
      <c r="F836" t="s">
        <v>3586</v>
      </c>
      <c r="H836" t="s">
        <v>18</v>
      </c>
    </row>
    <row r="837" spans="1:14" x14ac:dyDescent="0.3">
      <c r="A837" t="s">
        <v>3587</v>
      </c>
      <c r="B837" t="s">
        <v>3588</v>
      </c>
      <c r="C837" t="s">
        <v>758</v>
      </c>
      <c r="D837" t="s">
        <v>3589</v>
      </c>
      <c r="E837">
        <v>2011</v>
      </c>
      <c r="F837" t="s">
        <v>3590</v>
      </c>
      <c r="H837" t="s">
        <v>18</v>
      </c>
    </row>
    <row r="838" spans="1:14" x14ac:dyDescent="0.3">
      <c r="A838" t="s">
        <v>3591</v>
      </c>
      <c r="B838" t="s">
        <v>3592</v>
      </c>
      <c r="C838" t="s">
        <v>3251</v>
      </c>
      <c r="D838" t="s">
        <v>3593</v>
      </c>
      <c r="E838">
        <v>2010</v>
      </c>
      <c r="F838" t="s">
        <v>3594</v>
      </c>
      <c r="H838" t="s">
        <v>38</v>
      </c>
      <c r="I838" t="s">
        <v>39</v>
      </c>
    </row>
    <row r="839" spans="1:14" x14ac:dyDescent="0.3">
      <c r="A839" t="s">
        <v>3595</v>
      </c>
      <c r="B839" t="s">
        <v>3596</v>
      </c>
      <c r="C839" t="s">
        <v>146</v>
      </c>
      <c r="D839" t="s">
        <v>3597</v>
      </c>
      <c r="E839">
        <v>2013</v>
      </c>
      <c r="F839" t="s">
        <v>3598</v>
      </c>
      <c r="H839" t="s">
        <v>18</v>
      </c>
    </row>
    <row r="840" spans="1:14" x14ac:dyDescent="0.3">
      <c r="A840" t="s">
        <v>3599</v>
      </c>
      <c r="B840" t="s">
        <v>3600</v>
      </c>
      <c r="C840" t="s">
        <v>3601</v>
      </c>
      <c r="E840">
        <v>1977</v>
      </c>
      <c r="G840" t="s">
        <v>166</v>
      </c>
      <c r="H840" t="s">
        <v>38</v>
      </c>
      <c r="I840" t="s">
        <v>66</v>
      </c>
      <c r="K840">
        <v>8</v>
      </c>
      <c r="L840">
        <v>12</v>
      </c>
    </row>
    <row r="841" spans="1:14" x14ac:dyDescent="0.3">
      <c r="A841" t="s">
        <v>3602</v>
      </c>
      <c r="B841" t="s">
        <v>3603</v>
      </c>
      <c r="C841" t="s">
        <v>498</v>
      </c>
      <c r="D841" t="s">
        <v>3604</v>
      </c>
      <c r="E841">
        <v>2018</v>
      </c>
      <c r="F841" t="s">
        <v>3605</v>
      </c>
      <c r="H841" t="s">
        <v>18</v>
      </c>
    </row>
    <row r="842" spans="1:14" x14ac:dyDescent="0.3">
      <c r="A842" t="s">
        <v>3606</v>
      </c>
      <c r="B842" t="s">
        <v>3607</v>
      </c>
      <c r="C842" t="s">
        <v>3608</v>
      </c>
      <c r="D842" t="s">
        <v>3609</v>
      </c>
      <c r="E842">
        <v>2015</v>
      </c>
      <c r="G842" t="s">
        <v>65</v>
      </c>
      <c r="H842" t="s">
        <v>38</v>
      </c>
      <c r="I842" t="s">
        <v>66</v>
      </c>
    </row>
    <row r="843" spans="1:14" x14ac:dyDescent="0.3">
      <c r="A843" t="s">
        <v>3610</v>
      </c>
      <c r="B843" t="s">
        <v>3611</v>
      </c>
      <c r="C843" t="s">
        <v>325</v>
      </c>
      <c r="D843" t="s">
        <v>3612</v>
      </c>
      <c r="E843">
        <v>1996</v>
      </c>
      <c r="F843" t="s">
        <v>3613</v>
      </c>
      <c r="G843" t="s">
        <v>166</v>
      </c>
      <c r="H843" t="s">
        <v>38</v>
      </c>
      <c r="I843" t="s">
        <v>66</v>
      </c>
      <c r="K843">
        <v>3</v>
      </c>
      <c r="M843" t="s">
        <v>67</v>
      </c>
      <c r="N843" t="s">
        <v>65</v>
      </c>
    </row>
    <row r="844" spans="1:14" x14ac:dyDescent="0.3">
      <c r="A844" t="s">
        <v>3614</v>
      </c>
      <c r="B844" t="s">
        <v>3615</v>
      </c>
      <c r="C844" t="s">
        <v>789</v>
      </c>
      <c r="D844" t="s">
        <v>3616</v>
      </c>
      <c r="E844">
        <v>2009</v>
      </c>
      <c r="F844" t="s">
        <v>3617</v>
      </c>
      <c r="H844" t="s">
        <v>18</v>
      </c>
    </row>
    <row r="845" spans="1:14" x14ac:dyDescent="0.3">
      <c r="A845" t="s">
        <v>3618</v>
      </c>
      <c r="B845" t="s">
        <v>3619</v>
      </c>
      <c r="C845" t="s">
        <v>3620</v>
      </c>
      <c r="D845" t="s">
        <v>3621</v>
      </c>
      <c r="E845">
        <v>2018</v>
      </c>
      <c r="F845" t="s">
        <v>3622</v>
      </c>
      <c r="H845" t="s">
        <v>38</v>
      </c>
      <c r="I845" t="s">
        <v>39</v>
      </c>
    </row>
    <row r="846" spans="1:14" x14ac:dyDescent="0.3">
      <c r="A846" t="s">
        <v>3623</v>
      </c>
      <c r="B846" t="s">
        <v>3624</v>
      </c>
      <c r="C846" t="s">
        <v>579</v>
      </c>
      <c r="D846" t="s">
        <v>3625</v>
      </c>
      <c r="E846">
        <v>2016</v>
      </c>
      <c r="F846" t="s">
        <v>3626</v>
      </c>
      <c r="H846" t="s">
        <v>38</v>
      </c>
      <c r="I846" t="s">
        <v>39</v>
      </c>
    </row>
    <row r="847" spans="1:14" x14ac:dyDescent="0.3">
      <c r="A847" t="s">
        <v>3627</v>
      </c>
      <c r="B847" t="s">
        <v>3628</v>
      </c>
      <c r="C847" t="s">
        <v>380</v>
      </c>
      <c r="E847">
        <v>1981</v>
      </c>
      <c r="F847" t="s">
        <v>3629</v>
      </c>
      <c r="H847" t="s">
        <v>38</v>
      </c>
      <c r="I847" t="s">
        <v>39</v>
      </c>
    </row>
    <row r="848" spans="1:14" x14ac:dyDescent="0.3">
      <c r="A848" t="s">
        <v>3630</v>
      </c>
      <c r="B848" t="s">
        <v>3631</v>
      </c>
      <c r="C848" t="s">
        <v>1703</v>
      </c>
      <c r="D848" t="s">
        <v>3632</v>
      </c>
      <c r="E848">
        <v>2005</v>
      </c>
      <c r="G848" t="s">
        <v>65</v>
      </c>
      <c r="H848" t="s">
        <v>38</v>
      </c>
      <c r="I848" t="s">
        <v>66</v>
      </c>
    </row>
    <row r="849" spans="1:11" x14ac:dyDescent="0.3">
      <c r="A849" t="s">
        <v>3633</v>
      </c>
      <c r="B849" t="s">
        <v>3634</v>
      </c>
      <c r="C849" t="s">
        <v>966</v>
      </c>
      <c r="D849" t="s">
        <v>3635</v>
      </c>
      <c r="E849">
        <v>2010</v>
      </c>
      <c r="F849" t="s">
        <v>3636</v>
      </c>
      <c r="H849" t="s">
        <v>18</v>
      </c>
    </row>
    <row r="850" spans="1:11" x14ac:dyDescent="0.3">
      <c r="A850" t="s">
        <v>3637</v>
      </c>
      <c r="B850" t="s">
        <v>3638</v>
      </c>
      <c r="C850" t="s">
        <v>1127</v>
      </c>
      <c r="D850" t="s">
        <v>3639</v>
      </c>
      <c r="E850">
        <v>2007</v>
      </c>
      <c r="F850" t="s">
        <v>3640</v>
      </c>
      <c r="H850" t="s">
        <v>38</v>
      </c>
      <c r="I850" t="s">
        <v>39</v>
      </c>
    </row>
    <row r="851" spans="1:11" x14ac:dyDescent="0.3">
      <c r="A851" t="s">
        <v>3641</v>
      </c>
      <c r="B851" t="s">
        <v>3642</v>
      </c>
      <c r="C851" t="s">
        <v>1495</v>
      </c>
      <c r="D851" t="s">
        <v>3643</v>
      </c>
      <c r="E851">
        <v>2002</v>
      </c>
      <c r="F851" t="s">
        <v>3644</v>
      </c>
      <c r="G851" t="s">
        <v>65</v>
      </c>
      <c r="H851" t="s">
        <v>38</v>
      </c>
      <c r="I851" t="s">
        <v>66</v>
      </c>
      <c r="K851">
        <v>3</v>
      </c>
    </row>
    <row r="852" spans="1:11" x14ac:dyDescent="0.3">
      <c r="A852" t="s">
        <v>3645</v>
      </c>
      <c r="B852" t="s">
        <v>3646</v>
      </c>
      <c r="C852" t="s">
        <v>3620</v>
      </c>
      <c r="D852" t="s">
        <v>3647</v>
      </c>
      <c r="E852">
        <v>2017</v>
      </c>
      <c r="F852" t="s">
        <v>3648</v>
      </c>
      <c r="H852" t="s">
        <v>38</v>
      </c>
      <c r="I852" t="s">
        <v>39</v>
      </c>
    </row>
    <row r="853" spans="1:11" x14ac:dyDescent="0.3">
      <c r="A853" t="s">
        <v>3649</v>
      </c>
      <c r="B853" t="s">
        <v>3650</v>
      </c>
      <c r="C853" t="s">
        <v>52</v>
      </c>
      <c r="D853" t="s">
        <v>3651</v>
      </c>
      <c r="E853">
        <v>2000</v>
      </c>
      <c r="H853" t="s">
        <v>38</v>
      </c>
      <c r="I853" t="s">
        <v>39</v>
      </c>
    </row>
    <row r="854" spans="1:11" x14ac:dyDescent="0.3">
      <c r="A854" t="s">
        <v>3652</v>
      </c>
      <c r="B854" t="s">
        <v>3653</v>
      </c>
      <c r="C854" t="s">
        <v>189</v>
      </c>
      <c r="D854" t="s">
        <v>3654</v>
      </c>
      <c r="E854">
        <v>2004</v>
      </c>
      <c r="F854" t="s">
        <v>3655</v>
      </c>
      <c r="H854" t="s">
        <v>38</v>
      </c>
      <c r="I854" t="s">
        <v>39</v>
      </c>
    </row>
    <row r="855" spans="1:11" x14ac:dyDescent="0.3">
      <c r="A855" t="s">
        <v>3656</v>
      </c>
      <c r="B855" t="s">
        <v>3657</v>
      </c>
      <c r="C855" t="s">
        <v>3658</v>
      </c>
      <c r="D855" t="s">
        <v>3659</v>
      </c>
      <c r="E855">
        <v>2014</v>
      </c>
      <c r="F855" t="s">
        <v>3660</v>
      </c>
      <c r="H855" t="s">
        <v>38</v>
      </c>
      <c r="I855" t="s">
        <v>39</v>
      </c>
    </row>
    <row r="856" spans="1:11" x14ac:dyDescent="0.3">
      <c r="A856" t="s">
        <v>3661</v>
      </c>
      <c r="B856" t="s">
        <v>3662</v>
      </c>
      <c r="C856" t="s">
        <v>926</v>
      </c>
      <c r="D856" t="s">
        <v>3663</v>
      </c>
      <c r="E856">
        <v>2000</v>
      </c>
      <c r="H856" t="s">
        <v>38</v>
      </c>
      <c r="I856" t="s">
        <v>39</v>
      </c>
    </row>
    <row r="857" spans="1:11" x14ac:dyDescent="0.3">
      <c r="A857" t="s">
        <v>3661</v>
      </c>
      <c r="B857" t="s">
        <v>3664</v>
      </c>
      <c r="C857" t="s">
        <v>690</v>
      </c>
      <c r="D857" t="s">
        <v>3665</v>
      </c>
      <c r="E857">
        <v>1999</v>
      </c>
      <c r="F857" t="s">
        <v>3666</v>
      </c>
      <c r="H857" t="s">
        <v>38</v>
      </c>
      <c r="I857" t="s">
        <v>39</v>
      </c>
    </row>
    <row r="858" spans="1:11" x14ac:dyDescent="0.3">
      <c r="A858" t="s">
        <v>3667</v>
      </c>
      <c r="B858" t="s">
        <v>3668</v>
      </c>
      <c r="C858" t="s">
        <v>3669</v>
      </c>
      <c r="D858" t="s">
        <v>3670</v>
      </c>
      <c r="E858">
        <v>2015</v>
      </c>
      <c r="F858" t="s">
        <v>3671</v>
      </c>
      <c r="H858" t="s">
        <v>18</v>
      </c>
    </row>
    <row r="859" spans="1:11" x14ac:dyDescent="0.3">
      <c r="A859" t="s">
        <v>3672</v>
      </c>
      <c r="B859" t="s">
        <v>3673</v>
      </c>
      <c r="C859" t="s">
        <v>498</v>
      </c>
      <c r="D859" t="s">
        <v>3674</v>
      </c>
      <c r="E859">
        <v>2018</v>
      </c>
      <c r="F859" t="s">
        <v>3675</v>
      </c>
      <c r="H859" t="s">
        <v>18</v>
      </c>
    </row>
    <row r="860" spans="1:11" x14ac:dyDescent="0.3">
      <c r="A860" t="s">
        <v>3676</v>
      </c>
      <c r="B860" t="s">
        <v>3677</v>
      </c>
      <c r="C860" t="s">
        <v>390</v>
      </c>
      <c r="D860" t="s">
        <v>3678</v>
      </c>
      <c r="E860">
        <v>2014</v>
      </c>
      <c r="F860" t="s">
        <v>3679</v>
      </c>
      <c r="H860" t="s">
        <v>18</v>
      </c>
    </row>
    <row r="861" spans="1:11" x14ac:dyDescent="0.3">
      <c r="A861" t="s">
        <v>3680</v>
      </c>
      <c r="B861" t="s">
        <v>3681</v>
      </c>
      <c r="C861" t="s">
        <v>3682</v>
      </c>
      <c r="D861" t="s">
        <v>3683</v>
      </c>
      <c r="E861">
        <v>2016</v>
      </c>
      <c r="F861" t="s">
        <v>3684</v>
      </c>
      <c r="H861" t="s">
        <v>18</v>
      </c>
    </row>
    <row r="862" spans="1:11" x14ac:dyDescent="0.3">
      <c r="A862" t="s">
        <v>3685</v>
      </c>
      <c r="B862" t="s">
        <v>3686</v>
      </c>
      <c r="C862" t="s">
        <v>2468</v>
      </c>
      <c r="D862" t="s">
        <v>3687</v>
      </c>
      <c r="E862">
        <v>2004</v>
      </c>
      <c r="F862" t="s">
        <v>3688</v>
      </c>
      <c r="H862" t="s">
        <v>18</v>
      </c>
    </row>
    <row r="863" spans="1:11" x14ac:dyDescent="0.3">
      <c r="A863" t="s">
        <v>3689</v>
      </c>
      <c r="B863" t="s">
        <v>3690</v>
      </c>
      <c r="C863" t="s">
        <v>3691</v>
      </c>
      <c r="D863" t="s">
        <v>3692</v>
      </c>
      <c r="E863">
        <v>2002</v>
      </c>
      <c r="F863" t="s">
        <v>3693</v>
      </c>
      <c r="H863" t="s">
        <v>18</v>
      </c>
    </row>
    <row r="864" spans="1:11" x14ac:dyDescent="0.3">
      <c r="A864" t="s">
        <v>3694</v>
      </c>
      <c r="B864" t="s">
        <v>3695</v>
      </c>
      <c r="C864" t="s">
        <v>390</v>
      </c>
      <c r="D864" t="s">
        <v>3696</v>
      </c>
      <c r="E864">
        <v>2016</v>
      </c>
      <c r="F864" t="s">
        <v>3697</v>
      </c>
      <c r="H864" t="s">
        <v>18</v>
      </c>
    </row>
    <row r="865" spans="1:9" x14ac:dyDescent="0.3">
      <c r="A865" t="s">
        <v>3698</v>
      </c>
      <c r="B865" t="s">
        <v>3699</v>
      </c>
      <c r="C865" t="s">
        <v>113</v>
      </c>
      <c r="D865" t="s">
        <v>3700</v>
      </c>
      <c r="E865">
        <v>1996</v>
      </c>
      <c r="H865" t="s">
        <v>18</v>
      </c>
    </row>
    <row r="866" spans="1:9" x14ac:dyDescent="0.3">
      <c r="A866" t="s">
        <v>3701</v>
      </c>
      <c r="B866" t="s">
        <v>3702</v>
      </c>
      <c r="C866" t="s">
        <v>52</v>
      </c>
      <c r="D866" t="s">
        <v>3703</v>
      </c>
      <c r="E866">
        <v>1996</v>
      </c>
      <c r="F866" t="s">
        <v>3704</v>
      </c>
      <c r="H866" t="s">
        <v>38</v>
      </c>
      <c r="I866" t="s">
        <v>39</v>
      </c>
    </row>
    <row r="867" spans="1:9" x14ac:dyDescent="0.3">
      <c r="A867" t="s">
        <v>3705</v>
      </c>
      <c r="B867" t="s">
        <v>3706</v>
      </c>
      <c r="C867" t="s">
        <v>3707</v>
      </c>
      <c r="D867" t="s">
        <v>3708</v>
      </c>
      <c r="E867">
        <v>2017</v>
      </c>
      <c r="F867" t="s">
        <v>3709</v>
      </c>
      <c r="H867" t="s">
        <v>18</v>
      </c>
    </row>
    <row r="868" spans="1:9" x14ac:dyDescent="0.3">
      <c r="A868" t="s">
        <v>3710</v>
      </c>
      <c r="B868" t="s">
        <v>3711</v>
      </c>
      <c r="C868" t="s">
        <v>235</v>
      </c>
      <c r="D868" t="s">
        <v>3712</v>
      </c>
      <c r="E868">
        <v>1999</v>
      </c>
      <c r="H868" t="s">
        <v>38</v>
      </c>
      <c r="I868" t="s">
        <v>39</v>
      </c>
    </row>
    <row r="869" spans="1:9" x14ac:dyDescent="0.3">
      <c r="A869" t="s">
        <v>3713</v>
      </c>
      <c r="B869" t="s">
        <v>3714</v>
      </c>
      <c r="C869" t="s">
        <v>739</v>
      </c>
      <c r="D869" t="s">
        <v>3715</v>
      </c>
      <c r="E869">
        <v>2006</v>
      </c>
      <c r="H869" t="s">
        <v>18</v>
      </c>
    </row>
    <row r="870" spans="1:9" x14ac:dyDescent="0.3">
      <c r="A870" t="s">
        <v>3716</v>
      </c>
      <c r="B870" t="s">
        <v>3717</v>
      </c>
      <c r="C870" t="s">
        <v>355</v>
      </c>
      <c r="D870" t="s">
        <v>3718</v>
      </c>
      <c r="E870">
        <v>2017</v>
      </c>
      <c r="F870" t="s">
        <v>3719</v>
      </c>
      <c r="H870" t="s">
        <v>18</v>
      </c>
    </row>
    <row r="871" spans="1:9" x14ac:dyDescent="0.3">
      <c r="A871" t="s">
        <v>3720</v>
      </c>
      <c r="B871" t="s">
        <v>3721</v>
      </c>
      <c r="C871" t="s">
        <v>3722</v>
      </c>
      <c r="D871" t="s">
        <v>3723</v>
      </c>
      <c r="E871">
        <v>2005</v>
      </c>
      <c r="F871" t="s">
        <v>3724</v>
      </c>
      <c r="H871" t="s">
        <v>18</v>
      </c>
    </row>
    <row r="872" spans="1:9" x14ac:dyDescent="0.3">
      <c r="A872" t="s">
        <v>3725</v>
      </c>
      <c r="B872" t="s">
        <v>3726</v>
      </c>
      <c r="C872" t="s">
        <v>1819</v>
      </c>
      <c r="D872" t="s">
        <v>3727</v>
      </c>
      <c r="E872">
        <v>1993</v>
      </c>
      <c r="G872" t="s">
        <v>65</v>
      </c>
      <c r="H872" t="s">
        <v>38</v>
      </c>
      <c r="I872" t="s">
        <v>66</v>
      </c>
    </row>
    <row r="873" spans="1:9" x14ac:dyDescent="0.3">
      <c r="A873" t="s">
        <v>3728</v>
      </c>
      <c r="B873" t="s">
        <v>3729</v>
      </c>
      <c r="C873" t="s">
        <v>375</v>
      </c>
      <c r="D873" t="s">
        <v>3730</v>
      </c>
      <c r="E873">
        <v>2002</v>
      </c>
      <c r="F873" t="s">
        <v>3731</v>
      </c>
      <c r="G873" t="s">
        <v>65</v>
      </c>
      <c r="H873" t="s">
        <v>38</v>
      </c>
      <c r="I873" t="s">
        <v>66</v>
      </c>
    </row>
    <row r="874" spans="1:9" x14ac:dyDescent="0.3">
      <c r="A874" t="s">
        <v>3728</v>
      </c>
      <c r="B874" t="s">
        <v>3732</v>
      </c>
      <c r="C874" t="s">
        <v>375</v>
      </c>
      <c r="D874" t="s">
        <v>3733</v>
      </c>
      <c r="E874">
        <v>1996</v>
      </c>
      <c r="G874" t="s">
        <v>65</v>
      </c>
      <c r="H874" t="s">
        <v>38</v>
      </c>
      <c r="I874" t="s">
        <v>66</v>
      </c>
    </row>
    <row r="875" spans="1:9" x14ac:dyDescent="0.3">
      <c r="A875" t="s">
        <v>3734</v>
      </c>
      <c r="B875" t="s">
        <v>3735</v>
      </c>
      <c r="C875" t="s">
        <v>3736</v>
      </c>
      <c r="D875" t="s">
        <v>3737</v>
      </c>
      <c r="E875">
        <v>2005</v>
      </c>
      <c r="F875" t="s">
        <v>3738</v>
      </c>
      <c r="H875" t="s">
        <v>38</v>
      </c>
      <c r="I875" t="s">
        <v>39</v>
      </c>
    </row>
    <row r="876" spans="1:9" x14ac:dyDescent="0.3">
      <c r="A876" t="s">
        <v>3739</v>
      </c>
      <c r="B876" t="s">
        <v>3740</v>
      </c>
      <c r="C876" t="s">
        <v>2400</v>
      </c>
      <c r="D876" t="s">
        <v>3741</v>
      </c>
      <c r="E876">
        <v>2007</v>
      </c>
      <c r="F876" t="s">
        <v>3742</v>
      </c>
      <c r="H876" t="s">
        <v>18</v>
      </c>
    </row>
    <row r="877" spans="1:9" x14ac:dyDescent="0.3">
      <c r="A877" t="s">
        <v>3743</v>
      </c>
      <c r="B877" t="s">
        <v>3744</v>
      </c>
      <c r="C877" t="s">
        <v>3745</v>
      </c>
      <c r="D877" t="s">
        <v>3746</v>
      </c>
      <c r="E877">
        <v>2004</v>
      </c>
      <c r="F877" t="s">
        <v>3747</v>
      </c>
      <c r="H877" t="s">
        <v>38</v>
      </c>
      <c r="I877" t="s">
        <v>39</v>
      </c>
    </row>
    <row r="878" spans="1:9" x14ac:dyDescent="0.3">
      <c r="A878" t="s">
        <v>3748</v>
      </c>
      <c r="B878" t="s">
        <v>3749</v>
      </c>
      <c r="C878" t="s">
        <v>966</v>
      </c>
      <c r="D878" t="s">
        <v>3750</v>
      </c>
      <c r="E878">
        <v>2007</v>
      </c>
      <c r="F878" t="s">
        <v>3751</v>
      </c>
      <c r="G878" t="s">
        <v>65</v>
      </c>
      <c r="H878" t="s">
        <v>38</v>
      </c>
      <c r="I878" t="s">
        <v>66</v>
      </c>
    </row>
    <row r="879" spans="1:9" x14ac:dyDescent="0.3">
      <c r="A879" t="s">
        <v>3748</v>
      </c>
      <c r="B879" t="s">
        <v>3752</v>
      </c>
      <c r="C879" t="s">
        <v>164</v>
      </c>
      <c r="D879" t="s">
        <v>3753</v>
      </c>
      <c r="E879">
        <v>2005</v>
      </c>
      <c r="F879" t="s">
        <v>3754</v>
      </c>
      <c r="G879" t="s">
        <v>65</v>
      </c>
      <c r="H879" t="s">
        <v>38</v>
      </c>
      <c r="I879" t="s">
        <v>66</v>
      </c>
    </row>
    <row r="880" spans="1:9" x14ac:dyDescent="0.3">
      <c r="A880" t="s">
        <v>3755</v>
      </c>
      <c r="B880" t="s">
        <v>3756</v>
      </c>
      <c r="C880" t="s">
        <v>561</v>
      </c>
      <c r="D880" t="s">
        <v>3757</v>
      </c>
      <c r="E880">
        <v>2006</v>
      </c>
      <c r="F880" t="s">
        <v>3758</v>
      </c>
      <c r="G880" t="s">
        <v>65</v>
      </c>
      <c r="H880" t="s">
        <v>38</v>
      </c>
      <c r="I880" t="s">
        <v>66</v>
      </c>
    </row>
    <row r="881" spans="1:14" x14ac:dyDescent="0.3">
      <c r="A881" t="s">
        <v>3759</v>
      </c>
      <c r="B881" t="s">
        <v>3760</v>
      </c>
      <c r="C881" t="s">
        <v>211</v>
      </c>
      <c r="D881" t="s">
        <v>3761</v>
      </c>
      <c r="E881">
        <v>2017</v>
      </c>
      <c r="F881" t="s">
        <v>3762</v>
      </c>
      <c r="G881" t="s">
        <v>65</v>
      </c>
      <c r="H881" t="s">
        <v>38</v>
      </c>
      <c r="I881" t="s">
        <v>66</v>
      </c>
    </row>
    <row r="882" spans="1:14" x14ac:dyDescent="0.3">
      <c r="A882" t="s">
        <v>3763</v>
      </c>
      <c r="B882" t="s">
        <v>3764</v>
      </c>
      <c r="C882" t="s">
        <v>3765</v>
      </c>
      <c r="D882" t="s">
        <v>3766</v>
      </c>
      <c r="E882">
        <v>2013</v>
      </c>
      <c r="F882" t="s">
        <v>65</v>
      </c>
      <c r="G882" t="s">
        <v>65</v>
      </c>
      <c r="H882" t="s">
        <v>38</v>
      </c>
      <c r="I882" t="s">
        <v>66</v>
      </c>
      <c r="K882">
        <v>4</v>
      </c>
      <c r="N882" t="s">
        <v>65</v>
      </c>
    </row>
    <row r="883" spans="1:14" x14ac:dyDescent="0.3">
      <c r="A883" t="s">
        <v>3767</v>
      </c>
      <c r="B883" t="s">
        <v>3768</v>
      </c>
      <c r="C883" t="s">
        <v>561</v>
      </c>
      <c r="D883" t="s">
        <v>3769</v>
      </c>
      <c r="E883">
        <v>1995</v>
      </c>
      <c r="F883" t="s">
        <v>3770</v>
      </c>
      <c r="H883" t="s">
        <v>38</v>
      </c>
      <c r="I883" t="s">
        <v>39</v>
      </c>
    </row>
    <row r="884" spans="1:14" x14ac:dyDescent="0.3">
      <c r="A884" t="s">
        <v>3771</v>
      </c>
      <c r="B884" t="s">
        <v>3772</v>
      </c>
      <c r="C884" t="s">
        <v>3773</v>
      </c>
      <c r="D884" t="s">
        <v>3774</v>
      </c>
      <c r="E884">
        <v>1991</v>
      </c>
      <c r="F884" t="s">
        <v>3775</v>
      </c>
      <c r="H884" t="s">
        <v>38</v>
      </c>
      <c r="I884" t="s">
        <v>39</v>
      </c>
    </row>
    <row r="885" spans="1:14" x14ac:dyDescent="0.3">
      <c r="A885" t="s">
        <v>3776</v>
      </c>
      <c r="B885" t="s">
        <v>3777</v>
      </c>
      <c r="C885" t="s">
        <v>340</v>
      </c>
      <c r="D885" t="s">
        <v>3778</v>
      </c>
      <c r="E885">
        <v>2016</v>
      </c>
      <c r="F885" t="s">
        <v>3779</v>
      </c>
      <c r="H885" t="s">
        <v>18</v>
      </c>
    </row>
    <row r="886" spans="1:14" x14ac:dyDescent="0.3">
      <c r="A886" t="s">
        <v>3780</v>
      </c>
      <c r="B886" t="s">
        <v>3781</v>
      </c>
      <c r="C886" t="s">
        <v>151</v>
      </c>
      <c r="D886" t="s">
        <v>3782</v>
      </c>
      <c r="E886">
        <v>1992</v>
      </c>
      <c r="H886" t="s">
        <v>18</v>
      </c>
    </row>
    <row r="887" spans="1:14" x14ac:dyDescent="0.3">
      <c r="A887" t="s">
        <v>3783</v>
      </c>
      <c r="B887" t="s">
        <v>3784</v>
      </c>
      <c r="C887" t="s">
        <v>118</v>
      </c>
      <c r="D887" t="s">
        <v>3785</v>
      </c>
      <c r="E887">
        <v>2014</v>
      </c>
      <c r="F887" t="s">
        <v>3786</v>
      </c>
      <c r="H887" t="s">
        <v>18</v>
      </c>
    </row>
    <row r="888" spans="1:14" x14ac:dyDescent="0.3">
      <c r="A888" t="s">
        <v>3787</v>
      </c>
      <c r="B888" t="s">
        <v>3788</v>
      </c>
      <c r="C888" t="s">
        <v>3034</v>
      </c>
      <c r="D888" t="s">
        <v>3789</v>
      </c>
      <c r="E888">
        <v>2006</v>
      </c>
      <c r="F888" t="s">
        <v>3790</v>
      </c>
      <c r="H888" t="s">
        <v>38</v>
      </c>
      <c r="I888" t="s">
        <v>39</v>
      </c>
    </row>
    <row r="889" spans="1:14" x14ac:dyDescent="0.3">
      <c r="A889" t="s">
        <v>3791</v>
      </c>
      <c r="B889" t="s">
        <v>3792</v>
      </c>
      <c r="C889" t="s">
        <v>3793</v>
      </c>
      <c r="D889" t="s">
        <v>3794</v>
      </c>
      <c r="E889">
        <v>2016</v>
      </c>
      <c r="F889" t="s">
        <v>3795</v>
      </c>
      <c r="H889" t="s">
        <v>18</v>
      </c>
    </row>
    <row r="890" spans="1:14" x14ac:dyDescent="0.3">
      <c r="A890" t="s">
        <v>3796</v>
      </c>
      <c r="B890" t="s">
        <v>3797</v>
      </c>
      <c r="C890" t="s">
        <v>1805</v>
      </c>
      <c r="D890" t="s">
        <v>3798</v>
      </c>
      <c r="E890">
        <v>2006</v>
      </c>
      <c r="F890" t="s">
        <v>3799</v>
      </c>
      <c r="H890" t="s">
        <v>18</v>
      </c>
    </row>
    <row r="891" spans="1:14" x14ac:dyDescent="0.3">
      <c r="A891" t="s">
        <v>3800</v>
      </c>
      <c r="B891" t="s">
        <v>3801</v>
      </c>
      <c r="C891" t="s">
        <v>2147</v>
      </c>
      <c r="D891" t="s">
        <v>3802</v>
      </c>
      <c r="E891">
        <v>1993</v>
      </c>
      <c r="F891" t="s">
        <v>3803</v>
      </c>
      <c r="H891" t="s">
        <v>38</v>
      </c>
      <c r="I891" t="s">
        <v>39</v>
      </c>
    </row>
    <row r="892" spans="1:14" x14ac:dyDescent="0.3">
      <c r="A892" t="s">
        <v>3804</v>
      </c>
      <c r="B892" t="s">
        <v>3805</v>
      </c>
      <c r="C892" t="s">
        <v>250</v>
      </c>
      <c r="D892" t="s">
        <v>3806</v>
      </c>
      <c r="E892">
        <v>2014</v>
      </c>
      <c r="F892" t="s">
        <v>3807</v>
      </c>
      <c r="H892" t="s">
        <v>18</v>
      </c>
    </row>
    <row r="893" spans="1:14" x14ac:dyDescent="0.3">
      <c r="A893" t="s">
        <v>3808</v>
      </c>
      <c r="B893" t="s">
        <v>3809</v>
      </c>
      <c r="C893" t="s">
        <v>498</v>
      </c>
      <c r="D893" t="s">
        <v>3810</v>
      </c>
      <c r="E893">
        <v>1992</v>
      </c>
      <c r="F893" t="s">
        <v>3811</v>
      </c>
      <c r="H893" t="s">
        <v>18</v>
      </c>
    </row>
    <row r="894" spans="1:14" x14ac:dyDescent="0.3">
      <c r="A894" t="s">
        <v>3812</v>
      </c>
      <c r="B894" t="s">
        <v>3813</v>
      </c>
      <c r="C894" t="s">
        <v>325</v>
      </c>
      <c r="D894" t="s">
        <v>3814</v>
      </c>
      <c r="E894">
        <v>1998</v>
      </c>
      <c r="F894" t="s">
        <v>3815</v>
      </c>
      <c r="H894" t="s">
        <v>38</v>
      </c>
      <c r="I894" t="s">
        <v>66</v>
      </c>
      <c r="K894">
        <v>2</v>
      </c>
    </row>
    <row r="895" spans="1:14" x14ac:dyDescent="0.3">
      <c r="A895" t="s">
        <v>3812</v>
      </c>
      <c r="B895" t="s">
        <v>3816</v>
      </c>
      <c r="C895" t="s">
        <v>164</v>
      </c>
      <c r="D895" t="s">
        <v>3817</v>
      </c>
      <c r="E895">
        <v>1997</v>
      </c>
      <c r="F895" t="s">
        <v>3818</v>
      </c>
      <c r="H895" t="s">
        <v>38</v>
      </c>
      <c r="I895" t="s">
        <v>66</v>
      </c>
      <c r="K895">
        <v>2</v>
      </c>
    </row>
    <row r="896" spans="1:14" x14ac:dyDescent="0.3">
      <c r="A896" t="s">
        <v>3812</v>
      </c>
      <c r="B896" t="s">
        <v>3819</v>
      </c>
      <c r="C896" t="s">
        <v>164</v>
      </c>
      <c r="D896" t="s">
        <v>3820</v>
      </c>
      <c r="E896">
        <v>1996</v>
      </c>
      <c r="F896" t="s">
        <v>3821</v>
      </c>
      <c r="H896" t="s">
        <v>38</v>
      </c>
      <c r="I896" t="s">
        <v>66</v>
      </c>
      <c r="K896">
        <v>2</v>
      </c>
    </row>
    <row r="897" spans="1:12" x14ac:dyDescent="0.3">
      <c r="A897" t="s">
        <v>3822</v>
      </c>
      <c r="B897" t="s">
        <v>3823</v>
      </c>
      <c r="C897" t="s">
        <v>2644</v>
      </c>
      <c r="D897" t="s">
        <v>3824</v>
      </c>
      <c r="E897">
        <v>2012</v>
      </c>
      <c r="F897" t="s">
        <v>3825</v>
      </c>
      <c r="H897" t="s">
        <v>38</v>
      </c>
      <c r="I897" t="s">
        <v>39</v>
      </c>
    </row>
    <row r="898" spans="1:12" x14ac:dyDescent="0.3">
      <c r="A898" t="s">
        <v>3826</v>
      </c>
      <c r="B898" t="s">
        <v>3827</v>
      </c>
      <c r="C898" t="s">
        <v>2028</v>
      </c>
      <c r="D898" t="s">
        <v>3828</v>
      </c>
      <c r="E898">
        <v>2009</v>
      </c>
      <c r="F898" t="s">
        <v>3829</v>
      </c>
      <c r="H898" t="s">
        <v>38</v>
      </c>
      <c r="I898" t="s">
        <v>39</v>
      </c>
    </row>
    <row r="899" spans="1:12" x14ac:dyDescent="0.3">
      <c r="A899" t="s">
        <v>3830</v>
      </c>
      <c r="B899" t="s">
        <v>3831</v>
      </c>
      <c r="C899" t="s">
        <v>3832</v>
      </c>
      <c r="D899" t="s">
        <v>3833</v>
      </c>
      <c r="E899">
        <v>2006</v>
      </c>
      <c r="F899" t="s">
        <v>3834</v>
      </c>
      <c r="G899" t="s">
        <v>65</v>
      </c>
      <c r="H899" t="s">
        <v>38</v>
      </c>
      <c r="I899" t="s">
        <v>66</v>
      </c>
    </row>
    <row r="900" spans="1:12" x14ac:dyDescent="0.3">
      <c r="A900" t="s">
        <v>3835</v>
      </c>
      <c r="B900" t="s">
        <v>3836</v>
      </c>
      <c r="C900" t="s">
        <v>3837</v>
      </c>
      <c r="D900" t="s">
        <v>3838</v>
      </c>
      <c r="E900">
        <v>1990</v>
      </c>
      <c r="H900" t="s">
        <v>38</v>
      </c>
      <c r="I900" t="s">
        <v>39</v>
      </c>
    </row>
    <row r="901" spans="1:12" x14ac:dyDescent="0.3">
      <c r="A901" t="s">
        <v>3839</v>
      </c>
      <c r="B901" t="s">
        <v>3840</v>
      </c>
      <c r="C901" t="s">
        <v>3841</v>
      </c>
      <c r="D901" t="s">
        <v>3842</v>
      </c>
      <c r="E901">
        <v>2017</v>
      </c>
      <c r="F901" t="s">
        <v>3843</v>
      </c>
      <c r="H901" t="s">
        <v>18</v>
      </c>
    </row>
    <row r="902" spans="1:12" x14ac:dyDescent="0.3">
      <c r="A902" t="s">
        <v>3844</v>
      </c>
      <c r="B902" t="s">
        <v>3845</v>
      </c>
      <c r="C902" t="s">
        <v>3251</v>
      </c>
      <c r="D902" t="s">
        <v>3846</v>
      </c>
      <c r="E902">
        <v>2017</v>
      </c>
      <c r="F902" t="s">
        <v>3847</v>
      </c>
      <c r="G902" t="s">
        <v>65</v>
      </c>
      <c r="H902" t="s">
        <v>38</v>
      </c>
      <c r="I902" t="s">
        <v>66</v>
      </c>
    </row>
    <row r="903" spans="1:12" x14ac:dyDescent="0.3">
      <c r="A903" t="s">
        <v>3848</v>
      </c>
      <c r="B903" t="s">
        <v>3849</v>
      </c>
      <c r="C903" t="s">
        <v>390</v>
      </c>
      <c r="D903" t="s">
        <v>3850</v>
      </c>
      <c r="E903">
        <v>2017</v>
      </c>
      <c r="F903" t="s">
        <v>3851</v>
      </c>
      <c r="H903" t="s">
        <v>18</v>
      </c>
    </row>
    <row r="904" spans="1:12" x14ac:dyDescent="0.3">
      <c r="A904" t="s">
        <v>3852</v>
      </c>
      <c r="B904" t="s">
        <v>3853</v>
      </c>
      <c r="C904" t="s">
        <v>216</v>
      </c>
      <c r="D904" t="s">
        <v>3854</v>
      </c>
      <c r="E904">
        <v>2008</v>
      </c>
      <c r="F904" t="s">
        <v>3855</v>
      </c>
      <c r="G904" t="s">
        <v>65</v>
      </c>
      <c r="H904" t="s">
        <v>38</v>
      </c>
      <c r="I904" t="s">
        <v>66</v>
      </c>
    </row>
    <row r="905" spans="1:12" x14ac:dyDescent="0.3">
      <c r="A905" t="s">
        <v>3856</v>
      </c>
      <c r="B905" t="s">
        <v>3857</v>
      </c>
      <c r="C905" t="s">
        <v>3858</v>
      </c>
      <c r="D905" t="s">
        <v>3859</v>
      </c>
      <c r="E905">
        <v>2014</v>
      </c>
      <c r="F905" t="s">
        <v>3860</v>
      </c>
      <c r="H905" t="s">
        <v>38</v>
      </c>
      <c r="I905" t="s">
        <v>66</v>
      </c>
      <c r="J905" t="s">
        <v>67</v>
      </c>
    </row>
    <row r="906" spans="1:12" x14ac:dyDescent="0.3">
      <c r="A906" t="s">
        <v>3861</v>
      </c>
      <c r="B906" t="s">
        <v>3862</v>
      </c>
      <c r="C906" t="s">
        <v>35</v>
      </c>
      <c r="D906" t="s">
        <v>3863</v>
      </c>
      <c r="E906">
        <v>2005</v>
      </c>
      <c r="F906" t="s">
        <v>3864</v>
      </c>
      <c r="H906" t="s">
        <v>18</v>
      </c>
    </row>
    <row r="907" spans="1:12" x14ac:dyDescent="0.3">
      <c r="A907" t="s">
        <v>3865</v>
      </c>
      <c r="B907" t="s">
        <v>3866</v>
      </c>
      <c r="C907" t="s">
        <v>846</v>
      </c>
      <c r="D907" t="s">
        <v>3867</v>
      </c>
      <c r="E907">
        <v>2006</v>
      </c>
      <c r="F907" t="s">
        <v>3868</v>
      </c>
      <c r="H907" t="s">
        <v>18</v>
      </c>
    </row>
    <row r="908" spans="1:12" x14ac:dyDescent="0.3">
      <c r="A908" t="s">
        <v>3869</v>
      </c>
      <c r="B908" t="s">
        <v>3870</v>
      </c>
      <c r="C908" t="s">
        <v>3871</v>
      </c>
      <c r="D908" t="s">
        <v>3872</v>
      </c>
      <c r="E908">
        <v>2016</v>
      </c>
      <c r="F908" t="s">
        <v>3873</v>
      </c>
      <c r="H908" t="s">
        <v>18</v>
      </c>
    </row>
    <row r="909" spans="1:12" x14ac:dyDescent="0.3">
      <c r="A909" t="s">
        <v>3874</v>
      </c>
      <c r="B909" t="s">
        <v>3875</v>
      </c>
      <c r="C909" t="s">
        <v>3876</v>
      </c>
      <c r="D909" t="s">
        <v>3877</v>
      </c>
      <c r="E909">
        <v>2006</v>
      </c>
      <c r="F909" t="s">
        <v>3878</v>
      </c>
      <c r="H909" t="s">
        <v>18</v>
      </c>
    </row>
    <row r="910" spans="1:12" x14ac:dyDescent="0.3">
      <c r="A910" t="s">
        <v>3879</v>
      </c>
      <c r="B910" t="s">
        <v>3880</v>
      </c>
      <c r="C910" t="s">
        <v>226</v>
      </c>
      <c r="D910" t="s">
        <v>3881</v>
      </c>
      <c r="E910">
        <v>2015</v>
      </c>
      <c r="F910" t="s">
        <v>3882</v>
      </c>
      <c r="H910" t="s">
        <v>38</v>
      </c>
      <c r="I910" t="s">
        <v>39</v>
      </c>
    </row>
    <row r="911" spans="1:12" x14ac:dyDescent="0.3">
      <c r="A911" t="s">
        <v>3883</v>
      </c>
      <c r="B911" t="s">
        <v>3884</v>
      </c>
      <c r="C911" t="s">
        <v>325</v>
      </c>
      <c r="D911" t="s">
        <v>3885</v>
      </c>
      <c r="E911">
        <v>1998</v>
      </c>
      <c r="F911" t="s">
        <v>3886</v>
      </c>
      <c r="H911" t="s">
        <v>38</v>
      </c>
      <c r="I911" t="s">
        <v>66</v>
      </c>
      <c r="K911">
        <v>1</v>
      </c>
      <c r="L911">
        <v>2</v>
      </c>
    </row>
    <row r="912" spans="1:12" x14ac:dyDescent="0.3">
      <c r="A912" t="s">
        <v>3887</v>
      </c>
      <c r="B912" t="s">
        <v>3888</v>
      </c>
      <c r="C912" t="s">
        <v>3889</v>
      </c>
      <c r="D912" t="s">
        <v>3890</v>
      </c>
      <c r="E912">
        <v>2000</v>
      </c>
      <c r="F912" t="s">
        <v>3891</v>
      </c>
      <c r="H912" t="s">
        <v>38</v>
      </c>
      <c r="I912" t="s">
        <v>39</v>
      </c>
    </row>
    <row r="913" spans="1:14" x14ac:dyDescent="0.3">
      <c r="A913" t="s">
        <v>3892</v>
      </c>
      <c r="B913" t="s">
        <v>3893</v>
      </c>
      <c r="C913" t="s">
        <v>3894</v>
      </c>
      <c r="D913" t="s">
        <v>3895</v>
      </c>
      <c r="E913">
        <v>2015</v>
      </c>
      <c r="F913" t="s">
        <v>3896</v>
      </c>
      <c r="H913" t="s">
        <v>38</v>
      </c>
      <c r="I913" t="s">
        <v>39</v>
      </c>
    </row>
    <row r="914" spans="1:14" x14ac:dyDescent="0.3">
      <c r="A914" t="s">
        <v>3897</v>
      </c>
      <c r="B914" t="s">
        <v>3898</v>
      </c>
      <c r="C914" t="s">
        <v>2400</v>
      </c>
      <c r="D914" t="s">
        <v>3899</v>
      </c>
      <c r="E914">
        <v>2008</v>
      </c>
      <c r="F914" t="s">
        <v>3900</v>
      </c>
      <c r="H914" t="s">
        <v>18</v>
      </c>
    </row>
    <row r="915" spans="1:14" x14ac:dyDescent="0.3">
      <c r="A915" t="s">
        <v>3901</v>
      </c>
      <c r="B915" t="s">
        <v>3902</v>
      </c>
      <c r="C915" t="s">
        <v>488</v>
      </c>
      <c r="D915" t="s">
        <v>3903</v>
      </c>
      <c r="E915">
        <v>2010</v>
      </c>
      <c r="F915" t="s">
        <v>3904</v>
      </c>
      <c r="H915" t="s">
        <v>18</v>
      </c>
    </row>
    <row r="916" spans="1:14" x14ac:dyDescent="0.3">
      <c r="A916" t="s">
        <v>3905</v>
      </c>
      <c r="B916" t="s">
        <v>3906</v>
      </c>
      <c r="C916" t="s">
        <v>3037</v>
      </c>
      <c r="E916">
        <v>1980</v>
      </c>
      <c r="F916" t="s">
        <v>3907</v>
      </c>
      <c r="G916" t="s">
        <v>166</v>
      </c>
      <c r="H916" t="s">
        <v>38</v>
      </c>
      <c r="I916" t="s">
        <v>66</v>
      </c>
      <c r="K916">
        <v>5</v>
      </c>
      <c r="L916">
        <v>3</v>
      </c>
    </row>
    <row r="917" spans="1:14" x14ac:dyDescent="0.3">
      <c r="A917" t="s">
        <v>3908</v>
      </c>
      <c r="B917" t="s">
        <v>3909</v>
      </c>
      <c r="C917" t="s">
        <v>3910</v>
      </c>
      <c r="D917" t="s">
        <v>3911</v>
      </c>
      <c r="E917">
        <v>2007</v>
      </c>
      <c r="H917" t="s">
        <v>18</v>
      </c>
    </row>
    <row r="918" spans="1:14" x14ac:dyDescent="0.3">
      <c r="A918" t="s">
        <v>3912</v>
      </c>
      <c r="B918" t="s">
        <v>3913</v>
      </c>
      <c r="C918" t="s">
        <v>516</v>
      </c>
      <c r="D918" t="s">
        <v>3914</v>
      </c>
      <c r="E918">
        <v>1998</v>
      </c>
      <c r="F918" t="s">
        <v>3915</v>
      </c>
      <c r="H918" t="s">
        <v>18</v>
      </c>
    </row>
    <row r="919" spans="1:14" x14ac:dyDescent="0.3">
      <c r="A919" t="s">
        <v>3916</v>
      </c>
      <c r="B919" t="s">
        <v>3917</v>
      </c>
      <c r="C919" t="s">
        <v>961</v>
      </c>
      <c r="D919" t="s">
        <v>3918</v>
      </c>
      <c r="E919">
        <v>2014</v>
      </c>
      <c r="F919" t="s">
        <v>3919</v>
      </c>
      <c r="G919" t="s">
        <v>65</v>
      </c>
      <c r="H919" t="s">
        <v>38</v>
      </c>
      <c r="I919" t="s">
        <v>66</v>
      </c>
    </row>
    <row r="920" spans="1:14" x14ac:dyDescent="0.3">
      <c r="A920" t="s">
        <v>3920</v>
      </c>
      <c r="B920" t="s">
        <v>3921</v>
      </c>
      <c r="C920" t="s">
        <v>961</v>
      </c>
      <c r="D920" t="s">
        <v>3922</v>
      </c>
      <c r="E920">
        <v>2012</v>
      </c>
      <c r="F920" t="s">
        <v>3923</v>
      </c>
      <c r="H920" t="s">
        <v>38</v>
      </c>
      <c r="I920" t="s">
        <v>66</v>
      </c>
      <c r="K920">
        <v>1</v>
      </c>
      <c r="N920" t="s">
        <v>65</v>
      </c>
    </row>
    <row r="921" spans="1:14" x14ac:dyDescent="0.3">
      <c r="A921" t="s">
        <v>3924</v>
      </c>
      <c r="B921" t="s">
        <v>3925</v>
      </c>
      <c r="C921" t="s">
        <v>690</v>
      </c>
      <c r="D921" t="s">
        <v>3926</v>
      </c>
      <c r="E921">
        <v>2004</v>
      </c>
      <c r="F921" t="s">
        <v>3927</v>
      </c>
      <c r="H921" t="s">
        <v>38</v>
      </c>
      <c r="I921" t="s">
        <v>39</v>
      </c>
    </row>
    <row r="922" spans="1:14" x14ac:dyDescent="0.3">
      <c r="A922" t="s">
        <v>3928</v>
      </c>
      <c r="B922" t="s">
        <v>3929</v>
      </c>
      <c r="C922" t="s">
        <v>464</v>
      </c>
      <c r="D922" t="s">
        <v>3930</v>
      </c>
      <c r="E922">
        <v>2009</v>
      </c>
      <c r="F922" t="s">
        <v>3931</v>
      </c>
      <c r="H922" t="s">
        <v>38</v>
      </c>
      <c r="I922" t="s">
        <v>66</v>
      </c>
      <c r="K922">
        <v>1</v>
      </c>
    </row>
    <row r="923" spans="1:14" x14ac:dyDescent="0.3">
      <c r="A923" t="s">
        <v>3932</v>
      </c>
      <c r="B923" t="s">
        <v>3933</v>
      </c>
      <c r="C923" t="s">
        <v>3934</v>
      </c>
      <c r="D923" t="s">
        <v>3935</v>
      </c>
      <c r="E923">
        <v>2015</v>
      </c>
      <c r="F923" t="s">
        <v>3936</v>
      </c>
      <c r="H923" t="s">
        <v>18</v>
      </c>
    </row>
    <row r="924" spans="1:14" x14ac:dyDescent="0.3">
      <c r="A924" t="s">
        <v>3937</v>
      </c>
      <c r="B924" t="s">
        <v>3938</v>
      </c>
      <c r="C924" t="s">
        <v>3443</v>
      </c>
      <c r="D924" t="s">
        <v>3939</v>
      </c>
      <c r="E924">
        <v>1997</v>
      </c>
      <c r="F924" t="s">
        <v>3940</v>
      </c>
      <c r="H924" t="s">
        <v>18</v>
      </c>
    </row>
    <row r="925" spans="1:14" x14ac:dyDescent="0.3">
      <c r="A925" t="s">
        <v>3941</v>
      </c>
      <c r="B925" t="s">
        <v>3942</v>
      </c>
      <c r="C925" t="s">
        <v>3943</v>
      </c>
      <c r="D925" t="s">
        <v>3944</v>
      </c>
      <c r="E925">
        <v>2015</v>
      </c>
      <c r="F925" t="s">
        <v>3945</v>
      </c>
      <c r="H925" t="s">
        <v>38</v>
      </c>
      <c r="I925" t="s">
        <v>39</v>
      </c>
    </row>
    <row r="926" spans="1:14" x14ac:dyDescent="0.3">
      <c r="A926" t="s">
        <v>3946</v>
      </c>
      <c r="B926" t="s">
        <v>3947</v>
      </c>
      <c r="C926" t="s">
        <v>1149</v>
      </c>
      <c r="D926" t="s">
        <v>3948</v>
      </c>
      <c r="E926">
        <v>2006</v>
      </c>
      <c r="F926" t="s">
        <v>3949</v>
      </c>
      <c r="H926" t="s">
        <v>18</v>
      </c>
    </row>
    <row r="927" spans="1:14" x14ac:dyDescent="0.3">
      <c r="A927" t="s">
        <v>3950</v>
      </c>
      <c r="B927" t="s">
        <v>3951</v>
      </c>
      <c r="C927" t="s">
        <v>2866</v>
      </c>
      <c r="D927" t="s">
        <v>3952</v>
      </c>
      <c r="E927">
        <v>2018</v>
      </c>
      <c r="F927" t="s">
        <v>3953</v>
      </c>
      <c r="H927" t="s">
        <v>18</v>
      </c>
    </row>
    <row r="928" spans="1:14" x14ac:dyDescent="0.3">
      <c r="A928" t="s">
        <v>3954</v>
      </c>
      <c r="B928" t="s">
        <v>3955</v>
      </c>
      <c r="C928" t="s">
        <v>3956</v>
      </c>
      <c r="D928" t="s">
        <v>3957</v>
      </c>
      <c r="E928">
        <v>2015</v>
      </c>
      <c r="F928" t="s">
        <v>3958</v>
      </c>
      <c r="H928" t="s">
        <v>18</v>
      </c>
    </row>
    <row r="929" spans="1:9" x14ac:dyDescent="0.3">
      <c r="A929" t="s">
        <v>3959</v>
      </c>
      <c r="B929" t="s">
        <v>3960</v>
      </c>
      <c r="C929" t="s">
        <v>380</v>
      </c>
      <c r="D929" t="s">
        <v>3961</v>
      </c>
      <c r="E929">
        <v>2004</v>
      </c>
      <c r="F929" t="s">
        <v>3962</v>
      </c>
      <c r="H929" t="s">
        <v>38</v>
      </c>
      <c r="I929" t="s">
        <v>39</v>
      </c>
    </row>
    <row r="930" spans="1:9" x14ac:dyDescent="0.3">
      <c r="A930" t="s">
        <v>3963</v>
      </c>
      <c r="B930" t="s">
        <v>3964</v>
      </c>
      <c r="C930" t="s">
        <v>2514</v>
      </c>
      <c r="D930" t="s">
        <v>3965</v>
      </c>
      <c r="E930">
        <v>1993</v>
      </c>
      <c r="H930" t="s">
        <v>38</v>
      </c>
      <c r="I930" t="s">
        <v>39</v>
      </c>
    </row>
    <row r="931" spans="1:9" x14ac:dyDescent="0.3">
      <c r="A931" t="s">
        <v>3966</v>
      </c>
      <c r="B931" t="s">
        <v>3967</v>
      </c>
      <c r="C931" t="s">
        <v>498</v>
      </c>
      <c r="D931" t="s">
        <v>3968</v>
      </c>
      <c r="E931">
        <v>2014</v>
      </c>
      <c r="F931" t="s">
        <v>3969</v>
      </c>
      <c r="H931" t="s">
        <v>18</v>
      </c>
    </row>
    <row r="932" spans="1:9" x14ac:dyDescent="0.3">
      <c r="A932" t="s">
        <v>3970</v>
      </c>
      <c r="B932" t="s">
        <v>3971</v>
      </c>
      <c r="C932" t="s">
        <v>3972</v>
      </c>
      <c r="D932" t="s">
        <v>3973</v>
      </c>
      <c r="E932">
        <v>2006</v>
      </c>
      <c r="F932" t="s">
        <v>3974</v>
      </c>
      <c r="H932" t="s">
        <v>38</v>
      </c>
      <c r="I932" t="s">
        <v>39</v>
      </c>
    </row>
    <row r="933" spans="1:9" x14ac:dyDescent="0.3">
      <c r="A933" t="s">
        <v>3975</v>
      </c>
      <c r="B933" t="s">
        <v>3976</v>
      </c>
      <c r="C933" t="s">
        <v>1607</v>
      </c>
      <c r="D933" t="s">
        <v>3977</v>
      </c>
      <c r="E933">
        <v>2005</v>
      </c>
      <c r="F933" t="s">
        <v>3978</v>
      </c>
      <c r="H933" t="s">
        <v>38</v>
      </c>
      <c r="I933" t="s">
        <v>39</v>
      </c>
    </row>
    <row r="934" spans="1:9" x14ac:dyDescent="0.3">
      <c r="A934" t="s">
        <v>3979</v>
      </c>
      <c r="B934" t="s">
        <v>3980</v>
      </c>
      <c r="C934" t="s">
        <v>3736</v>
      </c>
      <c r="D934" t="s">
        <v>3981</v>
      </c>
      <c r="E934">
        <v>2004</v>
      </c>
      <c r="F934" t="s">
        <v>3982</v>
      </c>
      <c r="H934" t="s">
        <v>38</v>
      </c>
      <c r="I934" t="s">
        <v>39</v>
      </c>
    </row>
    <row r="935" spans="1:9" x14ac:dyDescent="0.3">
      <c r="A935" t="s">
        <v>3983</v>
      </c>
      <c r="B935" t="s">
        <v>3984</v>
      </c>
      <c r="C935" t="s">
        <v>226</v>
      </c>
      <c r="D935" t="s">
        <v>3985</v>
      </c>
      <c r="E935">
        <v>2016</v>
      </c>
      <c r="F935" t="s">
        <v>3986</v>
      </c>
      <c r="H935" t="s">
        <v>38</v>
      </c>
      <c r="I935" t="s">
        <v>39</v>
      </c>
    </row>
    <row r="936" spans="1:9" x14ac:dyDescent="0.3">
      <c r="A936" t="s">
        <v>3987</v>
      </c>
      <c r="B936" t="s">
        <v>3988</v>
      </c>
      <c r="C936" t="s">
        <v>1440</v>
      </c>
      <c r="D936" t="s">
        <v>3989</v>
      </c>
      <c r="E936">
        <v>2016</v>
      </c>
      <c r="F936" t="s">
        <v>3990</v>
      </c>
      <c r="H936" t="s">
        <v>18</v>
      </c>
    </row>
    <row r="937" spans="1:9" x14ac:dyDescent="0.3">
      <c r="A937" t="s">
        <v>3991</v>
      </c>
      <c r="B937" t="s">
        <v>3992</v>
      </c>
      <c r="C937" t="s">
        <v>3993</v>
      </c>
      <c r="D937" t="s">
        <v>3994</v>
      </c>
      <c r="E937">
        <v>2010</v>
      </c>
      <c r="F937" t="s">
        <v>3995</v>
      </c>
      <c r="G937" t="s">
        <v>65</v>
      </c>
      <c r="H937" t="s">
        <v>38</v>
      </c>
      <c r="I937" t="s">
        <v>66</v>
      </c>
    </row>
    <row r="938" spans="1:9" x14ac:dyDescent="0.3">
      <c r="A938" t="s">
        <v>3996</v>
      </c>
      <c r="B938" t="s">
        <v>3997</v>
      </c>
      <c r="C938" t="s">
        <v>146</v>
      </c>
      <c r="D938" t="s">
        <v>3998</v>
      </c>
      <c r="E938">
        <v>1998</v>
      </c>
      <c r="F938" t="s">
        <v>3999</v>
      </c>
      <c r="H938" t="s">
        <v>18</v>
      </c>
    </row>
    <row r="939" spans="1:9" x14ac:dyDescent="0.3">
      <c r="A939" t="s">
        <v>4000</v>
      </c>
      <c r="B939" t="s">
        <v>4001</v>
      </c>
      <c r="C939" t="s">
        <v>4002</v>
      </c>
      <c r="D939" t="s">
        <v>4003</v>
      </c>
      <c r="E939">
        <v>2006</v>
      </c>
      <c r="F939" t="s">
        <v>4004</v>
      </c>
      <c r="H939" t="s">
        <v>38</v>
      </c>
      <c r="I939" t="s">
        <v>39</v>
      </c>
    </row>
    <row r="940" spans="1:9" x14ac:dyDescent="0.3">
      <c r="A940" t="s">
        <v>4005</v>
      </c>
      <c r="B940" t="s">
        <v>4006</v>
      </c>
      <c r="C940" t="s">
        <v>526</v>
      </c>
      <c r="D940" t="s">
        <v>4007</v>
      </c>
      <c r="E940">
        <v>2017</v>
      </c>
      <c r="F940" t="s">
        <v>4008</v>
      </c>
      <c r="H940" t="s">
        <v>18</v>
      </c>
    </row>
    <row r="941" spans="1:9" x14ac:dyDescent="0.3">
      <c r="A941" t="s">
        <v>4009</v>
      </c>
      <c r="B941" t="s">
        <v>4010</v>
      </c>
      <c r="C941" t="s">
        <v>340</v>
      </c>
      <c r="D941" t="s">
        <v>4011</v>
      </c>
      <c r="E941">
        <v>2010</v>
      </c>
      <c r="F941" t="s">
        <v>4012</v>
      </c>
      <c r="H941" t="s">
        <v>18</v>
      </c>
    </row>
    <row r="942" spans="1:9" x14ac:dyDescent="0.3">
      <c r="A942" t="s">
        <v>4013</v>
      </c>
      <c r="B942" t="s">
        <v>4014</v>
      </c>
      <c r="C942" t="s">
        <v>240</v>
      </c>
      <c r="D942" t="s">
        <v>4015</v>
      </c>
      <c r="E942">
        <v>2015</v>
      </c>
      <c r="F942" t="s">
        <v>4016</v>
      </c>
      <c r="H942" t="s">
        <v>38</v>
      </c>
      <c r="I942" t="s">
        <v>39</v>
      </c>
    </row>
    <row r="943" spans="1:9" x14ac:dyDescent="0.3">
      <c r="A943" t="s">
        <v>4017</v>
      </c>
      <c r="B943" t="s">
        <v>4018</v>
      </c>
      <c r="C943" t="s">
        <v>211</v>
      </c>
      <c r="E943">
        <v>1981</v>
      </c>
      <c r="F943" t="s">
        <v>4019</v>
      </c>
      <c r="G943" t="s">
        <v>166</v>
      </c>
      <c r="H943" t="s">
        <v>38</v>
      </c>
      <c r="I943" t="s">
        <v>66</v>
      </c>
    </row>
    <row r="944" spans="1:9" x14ac:dyDescent="0.3">
      <c r="A944" t="s">
        <v>4020</v>
      </c>
      <c r="B944" t="s">
        <v>4021</v>
      </c>
      <c r="C944" t="s">
        <v>84</v>
      </c>
      <c r="D944" t="s">
        <v>4022</v>
      </c>
      <c r="E944">
        <v>2014</v>
      </c>
      <c r="F944" t="s">
        <v>4023</v>
      </c>
      <c r="H944" t="s">
        <v>38</v>
      </c>
      <c r="I944" t="s">
        <v>39</v>
      </c>
    </row>
    <row r="945" spans="1:11" x14ac:dyDescent="0.3">
      <c r="A945" t="s">
        <v>4024</v>
      </c>
      <c r="B945" t="s">
        <v>4025</v>
      </c>
      <c r="C945" t="s">
        <v>3934</v>
      </c>
      <c r="D945" t="s">
        <v>4026</v>
      </c>
      <c r="E945">
        <v>2007</v>
      </c>
      <c r="F945" t="s">
        <v>4027</v>
      </c>
      <c r="H945" t="s">
        <v>18</v>
      </c>
    </row>
    <row r="946" spans="1:11" x14ac:dyDescent="0.3">
      <c r="A946" t="s">
        <v>4028</v>
      </c>
      <c r="B946" t="s">
        <v>4029</v>
      </c>
      <c r="C946" t="s">
        <v>4030</v>
      </c>
      <c r="D946" t="s">
        <v>4031</v>
      </c>
      <c r="E946">
        <v>1997</v>
      </c>
      <c r="F946" t="s">
        <v>4032</v>
      </c>
      <c r="H946" t="s">
        <v>38</v>
      </c>
      <c r="I946" t="s">
        <v>39</v>
      </c>
    </row>
    <row r="947" spans="1:11" x14ac:dyDescent="0.3">
      <c r="A947" t="s">
        <v>4033</v>
      </c>
      <c r="B947" t="s">
        <v>4034</v>
      </c>
      <c r="C947" t="s">
        <v>325</v>
      </c>
      <c r="D947" t="s">
        <v>4035</v>
      </c>
      <c r="E947">
        <v>2012</v>
      </c>
      <c r="F947" t="s">
        <v>4036</v>
      </c>
      <c r="G947" t="s">
        <v>65</v>
      </c>
      <c r="H947" t="s">
        <v>38</v>
      </c>
      <c r="I947" t="s">
        <v>66</v>
      </c>
    </row>
    <row r="948" spans="1:11" x14ac:dyDescent="0.3">
      <c r="A948" t="s">
        <v>4033</v>
      </c>
      <c r="B948" t="s">
        <v>4037</v>
      </c>
      <c r="C948" t="s">
        <v>291</v>
      </c>
      <c r="D948" t="s">
        <v>4038</v>
      </c>
      <c r="E948">
        <v>2007</v>
      </c>
      <c r="F948" t="s">
        <v>4039</v>
      </c>
      <c r="G948" t="s">
        <v>65</v>
      </c>
      <c r="H948" t="s">
        <v>38</v>
      </c>
      <c r="I948" t="s">
        <v>66</v>
      </c>
    </row>
    <row r="949" spans="1:11" x14ac:dyDescent="0.3">
      <c r="A949" t="s">
        <v>4040</v>
      </c>
      <c r="B949" t="s">
        <v>4041</v>
      </c>
      <c r="C949" t="s">
        <v>325</v>
      </c>
      <c r="D949" t="s">
        <v>4042</v>
      </c>
      <c r="E949">
        <v>2007</v>
      </c>
      <c r="F949" t="s">
        <v>4043</v>
      </c>
      <c r="H949" t="s">
        <v>38</v>
      </c>
      <c r="I949" t="s">
        <v>66</v>
      </c>
      <c r="K949">
        <v>1</v>
      </c>
    </row>
    <row r="950" spans="1:11" x14ac:dyDescent="0.3">
      <c r="A950" t="s">
        <v>4044</v>
      </c>
      <c r="B950" t="s">
        <v>4045</v>
      </c>
      <c r="C950" t="s">
        <v>325</v>
      </c>
      <c r="D950" t="s">
        <v>4046</v>
      </c>
      <c r="E950">
        <v>2008</v>
      </c>
      <c r="F950" t="s">
        <v>4047</v>
      </c>
      <c r="H950" t="s">
        <v>38</v>
      </c>
      <c r="I950" t="s">
        <v>66</v>
      </c>
      <c r="K950">
        <v>2</v>
      </c>
    </row>
    <row r="951" spans="1:11" x14ac:dyDescent="0.3">
      <c r="A951" t="s">
        <v>4048</v>
      </c>
      <c r="B951" t="s">
        <v>4049</v>
      </c>
      <c r="C951" t="s">
        <v>749</v>
      </c>
      <c r="D951" t="s">
        <v>4050</v>
      </c>
      <c r="E951">
        <v>2003</v>
      </c>
      <c r="F951" t="s">
        <v>4051</v>
      </c>
      <c r="H951" t="s">
        <v>38</v>
      </c>
      <c r="I951" t="s">
        <v>66</v>
      </c>
      <c r="K951">
        <v>1</v>
      </c>
    </row>
    <row r="952" spans="1:11" x14ac:dyDescent="0.3">
      <c r="A952" t="s">
        <v>4048</v>
      </c>
      <c r="B952" t="s">
        <v>4052</v>
      </c>
      <c r="C952" t="s">
        <v>325</v>
      </c>
      <c r="D952" t="s">
        <v>4053</v>
      </c>
      <c r="E952">
        <v>2003</v>
      </c>
      <c r="F952" t="s">
        <v>4054</v>
      </c>
      <c r="H952" t="s">
        <v>38</v>
      </c>
      <c r="I952" t="s">
        <v>66</v>
      </c>
      <c r="K952">
        <v>1</v>
      </c>
    </row>
    <row r="953" spans="1:11" x14ac:dyDescent="0.3">
      <c r="A953" t="s">
        <v>4055</v>
      </c>
      <c r="B953" t="s">
        <v>4056</v>
      </c>
      <c r="C953" t="s">
        <v>2130</v>
      </c>
      <c r="D953" t="s">
        <v>4057</v>
      </c>
      <c r="E953">
        <v>2001</v>
      </c>
      <c r="F953" t="s">
        <v>4058</v>
      </c>
      <c r="G953" t="s">
        <v>65</v>
      </c>
      <c r="H953" t="s">
        <v>38</v>
      </c>
      <c r="I953" t="s">
        <v>66</v>
      </c>
    </row>
    <row r="954" spans="1:11" x14ac:dyDescent="0.3">
      <c r="A954" t="s">
        <v>4059</v>
      </c>
      <c r="B954" t="s">
        <v>4060</v>
      </c>
      <c r="C954" t="s">
        <v>325</v>
      </c>
      <c r="D954" t="s">
        <v>4061</v>
      </c>
      <c r="E954">
        <v>2011</v>
      </c>
      <c r="F954" t="s">
        <v>4062</v>
      </c>
      <c r="G954" t="s">
        <v>166</v>
      </c>
      <c r="H954" t="s">
        <v>38</v>
      </c>
      <c r="I954" t="s">
        <v>66</v>
      </c>
      <c r="K954">
        <v>4</v>
      </c>
    </row>
    <row r="955" spans="1:11" x14ac:dyDescent="0.3">
      <c r="A955" t="s">
        <v>4063</v>
      </c>
      <c r="B955" t="s">
        <v>4064</v>
      </c>
      <c r="C955" t="s">
        <v>3876</v>
      </c>
      <c r="D955" t="s">
        <v>4065</v>
      </c>
      <c r="E955">
        <v>2004</v>
      </c>
      <c r="F955" t="s">
        <v>4066</v>
      </c>
      <c r="H955" t="s">
        <v>38</v>
      </c>
      <c r="I955" t="s">
        <v>66</v>
      </c>
      <c r="K955">
        <v>1</v>
      </c>
    </row>
    <row r="956" spans="1:11" x14ac:dyDescent="0.3">
      <c r="A956" t="s">
        <v>4067</v>
      </c>
      <c r="B956" t="s">
        <v>4068</v>
      </c>
      <c r="C956" t="s">
        <v>4069</v>
      </c>
      <c r="D956" t="s">
        <v>4070</v>
      </c>
      <c r="E956">
        <v>1999</v>
      </c>
      <c r="H956" t="s">
        <v>18</v>
      </c>
    </row>
    <row r="957" spans="1:11" x14ac:dyDescent="0.3">
      <c r="A957" t="s">
        <v>4071</v>
      </c>
      <c r="B957" t="s">
        <v>4072</v>
      </c>
      <c r="C957" t="s">
        <v>473</v>
      </c>
      <c r="D957" t="s">
        <v>4073</v>
      </c>
      <c r="E957">
        <v>1995</v>
      </c>
      <c r="F957" t="s">
        <v>4074</v>
      </c>
      <c r="H957" t="s">
        <v>18</v>
      </c>
    </row>
    <row r="958" spans="1:11" x14ac:dyDescent="0.3">
      <c r="A958" t="s">
        <v>4075</v>
      </c>
      <c r="B958" t="s">
        <v>4076</v>
      </c>
      <c r="C958" t="s">
        <v>146</v>
      </c>
      <c r="D958" t="s">
        <v>4077</v>
      </c>
      <c r="E958">
        <v>2007</v>
      </c>
      <c r="F958" t="s">
        <v>4078</v>
      </c>
      <c r="H958" t="s">
        <v>18</v>
      </c>
    </row>
    <row r="959" spans="1:11" x14ac:dyDescent="0.3">
      <c r="A959" t="s">
        <v>4079</v>
      </c>
      <c r="B959" t="s">
        <v>4080</v>
      </c>
      <c r="C959" t="s">
        <v>4081</v>
      </c>
      <c r="D959" t="s">
        <v>4082</v>
      </c>
      <c r="E959">
        <v>2006</v>
      </c>
      <c r="F959" t="s">
        <v>4083</v>
      </c>
      <c r="H959" t="s">
        <v>18</v>
      </c>
    </row>
    <row r="960" spans="1:11" x14ac:dyDescent="0.3">
      <c r="A960" t="s">
        <v>4084</v>
      </c>
      <c r="B960" t="s">
        <v>4085</v>
      </c>
      <c r="C960" t="s">
        <v>818</v>
      </c>
      <c r="D960" t="s">
        <v>4086</v>
      </c>
      <c r="E960">
        <v>2015</v>
      </c>
      <c r="F960" t="s">
        <v>4087</v>
      </c>
      <c r="H960" t="s">
        <v>18</v>
      </c>
    </row>
    <row r="961" spans="1:12" x14ac:dyDescent="0.3">
      <c r="A961" t="s">
        <v>4088</v>
      </c>
      <c r="B961" t="s">
        <v>4089</v>
      </c>
      <c r="C961" t="s">
        <v>1658</v>
      </c>
      <c r="D961" t="s">
        <v>4090</v>
      </c>
      <c r="E961">
        <v>1995</v>
      </c>
      <c r="H961" t="s">
        <v>38</v>
      </c>
      <c r="I961" t="s">
        <v>39</v>
      </c>
    </row>
    <row r="962" spans="1:12" x14ac:dyDescent="0.3">
      <c r="A962" t="s">
        <v>4091</v>
      </c>
      <c r="B962" t="s">
        <v>4092</v>
      </c>
      <c r="C962" t="s">
        <v>3658</v>
      </c>
      <c r="D962" t="s">
        <v>4093</v>
      </c>
      <c r="E962">
        <v>1994</v>
      </c>
      <c r="F962" t="s">
        <v>4094</v>
      </c>
      <c r="H962" t="s">
        <v>38</v>
      </c>
      <c r="I962" t="s">
        <v>39</v>
      </c>
    </row>
    <row r="963" spans="1:12" x14ac:dyDescent="0.3">
      <c r="A963" t="s">
        <v>4095</v>
      </c>
      <c r="B963" t="s">
        <v>4096</v>
      </c>
      <c r="C963" t="s">
        <v>3934</v>
      </c>
      <c r="D963" t="s">
        <v>4097</v>
      </c>
      <c r="E963">
        <v>2015</v>
      </c>
      <c r="F963" t="s">
        <v>4098</v>
      </c>
      <c r="H963" t="s">
        <v>18</v>
      </c>
    </row>
    <row r="964" spans="1:12" x14ac:dyDescent="0.3">
      <c r="A964" t="s">
        <v>4099</v>
      </c>
      <c r="B964" t="s">
        <v>4100</v>
      </c>
      <c r="C964" t="s">
        <v>126</v>
      </c>
      <c r="D964" t="s">
        <v>4101</v>
      </c>
      <c r="E964">
        <v>1999</v>
      </c>
      <c r="F964" t="s">
        <v>4102</v>
      </c>
      <c r="H964" t="s">
        <v>38</v>
      </c>
      <c r="I964" t="s">
        <v>66</v>
      </c>
      <c r="K964">
        <v>2</v>
      </c>
    </row>
    <row r="965" spans="1:12" x14ac:dyDescent="0.3">
      <c r="A965" t="s">
        <v>4103</v>
      </c>
      <c r="B965" t="s">
        <v>4104</v>
      </c>
      <c r="C965" t="s">
        <v>126</v>
      </c>
      <c r="D965" t="s">
        <v>4105</v>
      </c>
      <c r="E965">
        <v>2015</v>
      </c>
      <c r="F965" t="s">
        <v>4106</v>
      </c>
      <c r="H965" t="s">
        <v>38</v>
      </c>
      <c r="I965" t="s">
        <v>66</v>
      </c>
      <c r="L965">
        <v>2</v>
      </c>
    </row>
    <row r="966" spans="1:12" x14ac:dyDescent="0.3">
      <c r="A966" t="s">
        <v>4107</v>
      </c>
      <c r="B966" t="s">
        <v>4108</v>
      </c>
      <c r="C966" t="s">
        <v>126</v>
      </c>
      <c r="D966" t="s">
        <v>4109</v>
      </c>
      <c r="E966">
        <v>2011</v>
      </c>
      <c r="F966" t="s">
        <v>4110</v>
      </c>
      <c r="G966" t="s">
        <v>166</v>
      </c>
      <c r="H966" t="s">
        <v>38</v>
      </c>
      <c r="I966" t="s">
        <v>66</v>
      </c>
      <c r="K966">
        <v>5</v>
      </c>
    </row>
    <row r="967" spans="1:12" x14ac:dyDescent="0.3">
      <c r="A967" t="s">
        <v>4111</v>
      </c>
      <c r="B967" t="s">
        <v>4112</v>
      </c>
      <c r="C967" t="s">
        <v>159</v>
      </c>
      <c r="D967" t="s">
        <v>4113</v>
      </c>
      <c r="E967">
        <v>1996</v>
      </c>
      <c r="F967" t="s">
        <v>4114</v>
      </c>
      <c r="H967" t="s">
        <v>18</v>
      </c>
    </row>
    <row r="968" spans="1:12" x14ac:dyDescent="0.3">
      <c r="A968" t="s">
        <v>4115</v>
      </c>
      <c r="B968" t="s">
        <v>4116</v>
      </c>
      <c r="C968" t="s">
        <v>4117</v>
      </c>
      <c r="D968" t="s">
        <v>4118</v>
      </c>
      <c r="E968">
        <v>2014</v>
      </c>
      <c r="F968" t="s">
        <v>4119</v>
      </c>
      <c r="H968" t="s">
        <v>18</v>
      </c>
    </row>
    <row r="969" spans="1:12" x14ac:dyDescent="0.3">
      <c r="A969" t="s">
        <v>4120</v>
      </c>
      <c r="B969" t="s">
        <v>4121</v>
      </c>
      <c r="C969" t="s">
        <v>4122</v>
      </c>
      <c r="D969" t="s">
        <v>4123</v>
      </c>
      <c r="E969">
        <v>2004</v>
      </c>
      <c r="F969" t="s">
        <v>4124</v>
      </c>
      <c r="H969" t="s">
        <v>18</v>
      </c>
    </row>
    <row r="970" spans="1:12" x14ac:dyDescent="0.3">
      <c r="A970" t="s">
        <v>4125</v>
      </c>
      <c r="B970" t="s">
        <v>4126</v>
      </c>
      <c r="C970" t="s">
        <v>4127</v>
      </c>
      <c r="D970" t="s">
        <v>4128</v>
      </c>
      <c r="E970">
        <v>2009</v>
      </c>
      <c r="F970" t="s">
        <v>4129</v>
      </c>
      <c r="H970" t="s">
        <v>38</v>
      </c>
      <c r="I970" t="s">
        <v>39</v>
      </c>
    </row>
    <row r="971" spans="1:12" x14ac:dyDescent="0.3">
      <c r="A971" t="s">
        <v>4130</v>
      </c>
      <c r="B971" t="s">
        <v>4131</v>
      </c>
      <c r="C971" t="s">
        <v>584</v>
      </c>
      <c r="D971" t="s">
        <v>4132</v>
      </c>
      <c r="E971">
        <v>2011</v>
      </c>
      <c r="F971" t="s">
        <v>4133</v>
      </c>
      <c r="H971" t="s">
        <v>18</v>
      </c>
    </row>
    <row r="972" spans="1:12" x14ac:dyDescent="0.3">
      <c r="A972" t="s">
        <v>4134</v>
      </c>
      <c r="B972" t="s">
        <v>4135</v>
      </c>
      <c r="C972" t="s">
        <v>4136</v>
      </c>
      <c r="D972" t="s">
        <v>4137</v>
      </c>
      <c r="E972">
        <v>1991</v>
      </c>
      <c r="H972" t="s">
        <v>38</v>
      </c>
      <c r="I972" t="s">
        <v>39</v>
      </c>
    </row>
    <row r="973" spans="1:12" x14ac:dyDescent="0.3">
      <c r="A973" t="s">
        <v>4138</v>
      </c>
      <c r="B973" t="s">
        <v>4139</v>
      </c>
      <c r="C973" t="s">
        <v>4140</v>
      </c>
      <c r="D973" t="s">
        <v>4141</v>
      </c>
      <c r="E973">
        <v>1995</v>
      </c>
      <c r="F973" t="s">
        <v>4142</v>
      </c>
      <c r="H973" t="s">
        <v>38</v>
      </c>
      <c r="I973" t="s">
        <v>39</v>
      </c>
    </row>
    <row r="974" spans="1:12" x14ac:dyDescent="0.3">
      <c r="A974" t="s">
        <v>4143</v>
      </c>
      <c r="B974" t="s">
        <v>4144</v>
      </c>
      <c r="C974" t="s">
        <v>1703</v>
      </c>
      <c r="D974" t="s">
        <v>4145</v>
      </c>
      <c r="E974">
        <v>2010</v>
      </c>
      <c r="H974" t="s">
        <v>18</v>
      </c>
    </row>
    <row r="975" spans="1:12" x14ac:dyDescent="0.3">
      <c r="A975" t="s">
        <v>4146</v>
      </c>
      <c r="B975" t="s">
        <v>4147</v>
      </c>
      <c r="C975" t="s">
        <v>1065</v>
      </c>
      <c r="D975" t="s">
        <v>4148</v>
      </c>
      <c r="E975">
        <v>2013</v>
      </c>
      <c r="F975" t="s">
        <v>4149</v>
      </c>
      <c r="H975" t="s">
        <v>38</v>
      </c>
      <c r="I975" t="s">
        <v>66</v>
      </c>
      <c r="L975">
        <v>2</v>
      </c>
    </row>
    <row r="976" spans="1:12" x14ac:dyDescent="0.3">
      <c r="A976" t="s">
        <v>4150</v>
      </c>
      <c r="B976" t="s">
        <v>4151</v>
      </c>
      <c r="C976" t="s">
        <v>4152</v>
      </c>
      <c r="D976" t="s">
        <v>4153</v>
      </c>
      <c r="E976">
        <v>2018</v>
      </c>
      <c r="F976" t="s">
        <v>4154</v>
      </c>
      <c r="H976" t="s">
        <v>18</v>
      </c>
    </row>
    <row r="977" spans="1:11" x14ac:dyDescent="0.3">
      <c r="A977" t="s">
        <v>4155</v>
      </c>
      <c r="B977" t="s">
        <v>4156</v>
      </c>
      <c r="C977" t="s">
        <v>4157</v>
      </c>
      <c r="D977" t="s">
        <v>4158</v>
      </c>
      <c r="E977">
        <v>2017</v>
      </c>
      <c r="F977" t="s">
        <v>4159</v>
      </c>
      <c r="H977" t="s">
        <v>18</v>
      </c>
    </row>
    <row r="978" spans="1:11" x14ac:dyDescent="0.3">
      <c r="A978" t="s">
        <v>4160</v>
      </c>
      <c r="B978" t="s">
        <v>4161</v>
      </c>
      <c r="C978" t="s">
        <v>2147</v>
      </c>
      <c r="D978" t="s">
        <v>4162</v>
      </c>
      <c r="E978">
        <v>1998</v>
      </c>
      <c r="F978" t="s">
        <v>4163</v>
      </c>
      <c r="H978" t="s">
        <v>18</v>
      </c>
    </row>
    <row r="979" spans="1:11" x14ac:dyDescent="0.3">
      <c r="A979" t="s">
        <v>4164</v>
      </c>
      <c r="B979" t="s">
        <v>4165</v>
      </c>
      <c r="C979" t="s">
        <v>390</v>
      </c>
      <c r="D979" t="s">
        <v>4166</v>
      </c>
      <c r="E979">
        <v>2007</v>
      </c>
      <c r="F979" t="s">
        <v>4167</v>
      </c>
      <c r="H979" t="s">
        <v>18</v>
      </c>
    </row>
    <row r="980" spans="1:11" x14ac:dyDescent="0.3">
      <c r="A980" t="s">
        <v>4168</v>
      </c>
      <c r="B980" t="s">
        <v>4169</v>
      </c>
      <c r="C980" t="s">
        <v>245</v>
      </c>
      <c r="D980" t="s">
        <v>4170</v>
      </c>
      <c r="E980">
        <v>2011</v>
      </c>
      <c r="F980" t="s">
        <v>4171</v>
      </c>
      <c r="H980" t="s">
        <v>38</v>
      </c>
      <c r="I980" t="s">
        <v>39</v>
      </c>
    </row>
    <row r="981" spans="1:11" x14ac:dyDescent="0.3">
      <c r="A981" t="s">
        <v>4172</v>
      </c>
      <c r="B981" t="s">
        <v>4173</v>
      </c>
      <c r="C981" t="s">
        <v>3524</v>
      </c>
      <c r="D981" t="s">
        <v>4174</v>
      </c>
      <c r="E981">
        <v>2013</v>
      </c>
      <c r="F981" t="s">
        <v>4175</v>
      </c>
      <c r="H981" t="s">
        <v>18</v>
      </c>
    </row>
    <row r="982" spans="1:11" x14ac:dyDescent="0.3">
      <c r="A982" t="s">
        <v>4176</v>
      </c>
      <c r="B982" t="s">
        <v>4177</v>
      </c>
      <c r="C982" t="s">
        <v>827</v>
      </c>
      <c r="D982" t="s">
        <v>4178</v>
      </c>
      <c r="E982">
        <v>2017</v>
      </c>
      <c r="F982" t="s">
        <v>4179</v>
      </c>
      <c r="G982" t="s">
        <v>65</v>
      </c>
      <c r="H982" t="s">
        <v>38</v>
      </c>
      <c r="I982" t="s">
        <v>66</v>
      </c>
    </row>
    <row r="983" spans="1:11" x14ac:dyDescent="0.3">
      <c r="A983" t="s">
        <v>4180</v>
      </c>
      <c r="B983" t="s">
        <v>4181</v>
      </c>
      <c r="C983" t="s">
        <v>4182</v>
      </c>
      <c r="D983" t="s">
        <v>4183</v>
      </c>
      <c r="E983">
        <v>1997</v>
      </c>
      <c r="H983" t="s">
        <v>38</v>
      </c>
      <c r="I983" t="s">
        <v>39</v>
      </c>
    </row>
    <row r="984" spans="1:11" x14ac:dyDescent="0.3">
      <c r="A984" t="s">
        <v>4184</v>
      </c>
      <c r="B984" t="s">
        <v>4185</v>
      </c>
      <c r="C984" t="s">
        <v>4182</v>
      </c>
      <c r="D984" t="s">
        <v>4186</v>
      </c>
      <c r="E984">
        <v>2004</v>
      </c>
      <c r="F984" t="s">
        <v>4187</v>
      </c>
      <c r="H984" t="s">
        <v>38</v>
      </c>
      <c r="I984" t="s">
        <v>39</v>
      </c>
    </row>
    <row r="985" spans="1:11" x14ac:dyDescent="0.3">
      <c r="A985" t="s">
        <v>4188</v>
      </c>
      <c r="B985" t="s">
        <v>4189</v>
      </c>
      <c r="C985" t="s">
        <v>47</v>
      </c>
      <c r="D985" t="s">
        <v>4190</v>
      </c>
      <c r="E985">
        <v>2002</v>
      </c>
      <c r="F985" t="s">
        <v>4191</v>
      </c>
      <c r="H985" t="s">
        <v>18</v>
      </c>
    </row>
    <row r="986" spans="1:11" x14ac:dyDescent="0.3">
      <c r="A986" t="s">
        <v>4192</v>
      </c>
      <c r="B986" t="s">
        <v>4193</v>
      </c>
      <c r="C986" t="s">
        <v>311</v>
      </c>
      <c r="D986" t="s">
        <v>4194</v>
      </c>
      <c r="E986">
        <v>2016</v>
      </c>
      <c r="F986" t="s">
        <v>4195</v>
      </c>
      <c r="H986" t="s">
        <v>38</v>
      </c>
      <c r="I986" t="s">
        <v>39</v>
      </c>
    </row>
    <row r="987" spans="1:11" x14ac:dyDescent="0.3">
      <c r="A987" t="s">
        <v>4196</v>
      </c>
      <c r="B987" t="s">
        <v>4197</v>
      </c>
      <c r="C987" t="s">
        <v>3876</v>
      </c>
      <c r="D987" t="s">
        <v>4198</v>
      </c>
      <c r="E987">
        <v>2017</v>
      </c>
      <c r="F987" t="s">
        <v>4199</v>
      </c>
      <c r="H987" t="s">
        <v>38</v>
      </c>
      <c r="I987" t="s">
        <v>39</v>
      </c>
    </row>
    <row r="988" spans="1:11" x14ac:dyDescent="0.3">
      <c r="A988" t="s">
        <v>4200</v>
      </c>
      <c r="B988" t="s">
        <v>4201</v>
      </c>
      <c r="C988" t="s">
        <v>4202</v>
      </c>
      <c r="D988" t="s">
        <v>4203</v>
      </c>
      <c r="E988">
        <v>1990</v>
      </c>
      <c r="H988" t="s">
        <v>18</v>
      </c>
    </row>
    <row r="989" spans="1:11" x14ac:dyDescent="0.3">
      <c r="A989" t="s">
        <v>4200</v>
      </c>
      <c r="B989" t="s">
        <v>4204</v>
      </c>
      <c r="C989" t="s">
        <v>4202</v>
      </c>
      <c r="E989">
        <v>1985</v>
      </c>
      <c r="H989" t="s">
        <v>18</v>
      </c>
    </row>
    <row r="990" spans="1:11" x14ac:dyDescent="0.3">
      <c r="A990" t="s">
        <v>4205</v>
      </c>
      <c r="B990" t="s">
        <v>4206</v>
      </c>
      <c r="C990" t="s">
        <v>3934</v>
      </c>
      <c r="D990" t="s">
        <v>4207</v>
      </c>
      <c r="E990">
        <v>2009</v>
      </c>
      <c r="F990" t="s">
        <v>4208</v>
      </c>
      <c r="H990" t="s">
        <v>18</v>
      </c>
    </row>
    <row r="991" spans="1:11" x14ac:dyDescent="0.3">
      <c r="A991" t="s">
        <v>4209</v>
      </c>
      <c r="B991" t="s">
        <v>4210</v>
      </c>
      <c r="C991" t="s">
        <v>4211</v>
      </c>
      <c r="D991" t="s">
        <v>4212</v>
      </c>
      <c r="E991">
        <v>1992</v>
      </c>
      <c r="G991" t="s">
        <v>166</v>
      </c>
      <c r="H991" t="s">
        <v>38</v>
      </c>
      <c r="I991" t="s">
        <v>66</v>
      </c>
      <c r="K991">
        <v>9</v>
      </c>
    </row>
    <row r="992" spans="1:11" x14ac:dyDescent="0.3">
      <c r="A992" t="s">
        <v>4213</v>
      </c>
      <c r="B992" t="s">
        <v>4214</v>
      </c>
      <c r="C992" t="s">
        <v>1518</v>
      </c>
      <c r="D992" t="s">
        <v>4215</v>
      </c>
      <c r="E992">
        <v>1992</v>
      </c>
      <c r="F992" t="s">
        <v>4216</v>
      </c>
      <c r="H992" t="s">
        <v>38</v>
      </c>
      <c r="I992" t="s">
        <v>39</v>
      </c>
    </row>
    <row r="993" spans="1:13" x14ac:dyDescent="0.3">
      <c r="A993" t="s">
        <v>4217</v>
      </c>
      <c r="B993" t="s">
        <v>4218</v>
      </c>
      <c r="C993" t="s">
        <v>493</v>
      </c>
      <c r="D993" t="s">
        <v>4219</v>
      </c>
      <c r="E993">
        <v>2018</v>
      </c>
      <c r="F993" t="s">
        <v>4220</v>
      </c>
      <c r="H993" t="s">
        <v>38</v>
      </c>
      <c r="I993" t="s">
        <v>39</v>
      </c>
    </row>
    <row r="994" spans="1:13" x14ac:dyDescent="0.3">
      <c r="A994" t="s">
        <v>4221</v>
      </c>
      <c r="B994" t="s">
        <v>4222</v>
      </c>
      <c r="C994" t="s">
        <v>4223</v>
      </c>
      <c r="D994" t="s">
        <v>4224</v>
      </c>
      <c r="E994">
        <v>2009</v>
      </c>
      <c r="F994" t="s">
        <v>4225</v>
      </c>
      <c r="H994" t="s">
        <v>18</v>
      </c>
    </row>
    <row r="995" spans="1:13" x14ac:dyDescent="0.3">
      <c r="A995" t="s">
        <v>4226</v>
      </c>
      <c r="B995" t="s">
        <v>4227</v>
      </c>
      <c r="C995" t="s">
        <v>758</v>
      </c>
      <c r="D995" t="s">
        <v>4228</v>
      </c>
      <c r="E995">
        <v>2016</v>
      </c>
      <c r="F995" t="s">
        <v>4229</v>
      </c>
      <c r="H995" t="s">
        <v>18</v>
      </c>
    </row>
    <row r="996" spans="1:13" x14ac:dyDescent="0.3">
      <c r="A996" t="s">
        <v>4230</v>
      </c>
      <c r="B996" t="s">
        <v>4231</v>
      </c>
      <c r="C996" t="s">
        <v>2597</v>
      </c>
      <c r="D996" t="s">
        <v>4232</v>
      </c>
      <c r="E996">
        <v>2016</v>
      </c>
      <c r="F996" t="s">
        <v>4233</v>
      </c>
      <c r="G996" t="s">
        <v>65</v>
      </c>
      <c r="H996" t="s">
        <v>38</v>
      </c>
      <c r="I996" t="s">
        <v>66</v>
      </c>
      <c r="J996" t="s">
        <v>67</v>
      </c>
    </row>
    <row r="997" spans="1:13" x14ac:dyDescent="0.3">
      <c r="A997" t="s">
        <v>4234</v>
      </c>
      <c r="B997" t="s">
        <v>4235</v>
      </c>
      <c r="C997" t="s">
        <v>184</v>
      </c>
      <c r="D997" t="s">
        <v>4236</v>
      </c>
      <c r="E997">
        <v>2011</v>
      </c>
      <c r="F997" t="s">
        <v>4237</v>
      </c>
      <c r="G997" t="s">
        <v>166</v>
      </c>
      <c r="H997" t="s">
        <v>38</v>
      </c>
      <c r="I997" t="s">
        <v>66</v>
      </c>
      <c r="K997">
        <v>4</v>
      </c>
      <c r="L997">
        <v>3</v>
      </c>
      <c r="M997" t="s">
        <v>67</v>
      </c>
    </row>
    <row r="998" spans="1:13" x14ac:dyDescent="0.3">
      <c r="A998" t="s">
        <v>4238</v>
      </c>
      <c r="B998" t="s">
        <v>4239</v>
      </c>
      <c r="C998" t="s">
        <v>4240</v>
      </c>
      <c r="D998" t="s">
        <v>4241</v>
      </c>
      <c r="E998">
        <v>1995</v>
      </c>
      <c r="H998" t="s">
        <v>38</v>
      </c>
      <c r="I998" t="s">
        <v>39</v>
      </c>
    </row>
    <row r="999" spans="1:13" x14ac:dyDescent="0.3">
      <c r="A999" t="s">
        <v>4242</v>
      </c>
      <c r="B999" t="s">
        <v>4243</v>
      </c>
      <c r="C999" t="s">
        <v>325</v>
      </c>
      <c r="D999" t="s">
        <v>4244</v>
      </c>
      <c r="E999">
        <v>2000</v>
      </c>
      <c r="F999" t="s">
        <v>4245</v>
      </c>
      <c r="H999" t="s">
        <v>38</v>
      </c>
      <c r="I999" t="s">
        <v>66</v>
      </c>
      <c r="K999">
        <v>2</v>
      </c>
    </row>
    <row r="1000" spans="1:13" x14ac:dyDescent="0.3">
      <c r="A1000" t="s">
        <v>4242</v>
      </c>
      <c r="B1000" t="s">
        <v>4246</v>
      </c>
      <c r="C1000" t="s">
        <v>164</v>
      </c>
      <c r="D1000" t="s">
        <v>4247</v>
      </c>
      <c r="E1000">
        <v>2000</v>
      </c>
      <c r="G1000" t="s">
        <v>65</v>
      </c>
      <c r="H1000" t="s">
        <v>38</v>
      </c>
      <c r="I1000" t="s">
        <v>66</v>
      </c>
    </row>
    <row r="1001" spans="1:13" x14ac:dyDescent="0.3">
      <c r="A1001" t="s">
        <v>4248</v>
      </c>
      <c r="B1001" t="s">
        <v>4249</v>
      </c>
      <c r="C1001" t="s">
        <v>561</v>
      </c>
      <c r="D1001" t="s">
        <v>4250</v>
      </c>
      <c r="E1001">
        <v>1999</v>
      </c>
      <c r="F1001" t="s">
        <v>4251</v>
      </c>
      <c r="G1001" t="s">
        <v>65</v>
      </c>
      <c r="H1001" t="s">
        <v>38</v>
      </c>
      <c r="I1001" t="s">
        <v>66</v>
      </c>
    </row>
    <row r="1002" spans="1:13" x14ac:dyDescent="0.3">
      <c r="A1002" t="s">
        <v>4252</v>
      </c>
      <c r="B1002" t="s">
        <v>4253</v>
      </c>
      <c r="C1002" t="s">
        <v>325</v>
      </c>
      <c r="D1002" t="s">
        <v>4254</v>
      </c>
      <c r="E1002">
        <v>1996</v>
      </c>
      <c r="F1002" t="s">
        <v>4255</v>
      </c>
      <c r="G1002" t="s">
        <v>65</v>
      </c>
      <c r="H1002" t="s">
        <v>38</v>
      </c>
      <c r="I1002" t="s">
        <v>66</v>
      </c>
    </row>
    <row r="1003" spans="1:13" x14ac:dyDescent="0.3">
      <c r="A1003" t="s">
        <v>4256</v>
      </c>
      <c r="B1003" t="s">
        <v>4257</v>
      </c>
      <c r="C1003" t="s">
        <v>3034</v>
      </c>
      <c r="D1003" t="s">
        <v>4258</v>
      </c>
      <c r="E1003">
        <v>1995</v>
      </c>
      <c r="F1003" t="s">
        <v>4259</v>
      </c>
      <c r="G1003" t="s">
        <v>65</v>
      </c>
      <c r="H1003" t="s">
        <v>38</v>
      </c>
      <c r="I1003" t="s">
        <v>66</v>
      </c>
    </row>
    <row r="1004" spans="1:13" x14ac:dyDescent="0.3">
      <c r="A1004" t="s">
        <v>4260</v>
      </c>
      <c r="B1004" t="s">
        <v>4261</v>
      </c>
      <c r="C1004" t="s">
        <v>1241</v>
      </c>
      <c r="D1004" t="s">
        <v>4262</v>
      </c>
      <c r="E1004">
        <v>2013</v>
      </c>
      <c r="F1004" t="s">
        <v>4263</v>
      </c>
      <c r="G1004" t="s">
        <v>65</v>
      </c>
      <c r="H1004" t="s">
        <v>38</v>
      </c>
    </row>
    <row r="1005" spans="1:13" x14ac:dyDescent="0.3">
      <c r="A1005" t="s">
        <v>4264</v>
      </c>
      <c r="B1005" t="s">
        <v>4265</v>
      </c>
      <c r="C1005" t="s">
        <v>340</v>
      </c>
      <c r="D1005" t="s">
        <v>4266</v>
      </c>
      <c r="E1005">
        <v>2011</v>
      </c>
      <c r="F1005" t="s">
        <v>4267</v>
      </c>
      <c r="G1005" t="s">
        <v>65</v>
      </c>
      <c r="H1005" t="s">
        <v>38</v>
      </c>
      <c r="I1005" t="s">
        <v>4268</v>
      </c>
    </row>
    <row r="1006" spans="1:13" x14ac:dyDescent="0.3">
      <c r="A1006" t="s">
        <v>4269</v>
      </c>
      <c r="B1006" t="s">
        <v>4270</v>
      </c>
      <c r="C1006" t="s">
        <v>4271</v>
      </c>
      <c r="D1006" t="s">
        <v>4272</v>
      </c>
      <c r="E1006">
        <v>2013</v>
      </c>
      <c r="F1006" t="s">
        <v>4273</v>
      </c>
      <c r="H1006" t="s">
        <v>38</v>
      </c>
      <c r="I1006" t="s">
        <v>39</v>
      </c>
    </row>
    <row r="1007" spans="1:13" x14ac:dyDescent="0.3">
      <c r="A1007" t="s">
        <v>4274</v>
      </c>
      <c r="B1007" t="s">
        <v>4275</v>
      </c>
      <c r="C1007" t="s">
        <v>4276</v>
      </c>
      <c r="D1007" t="s">
        <v>4277</v>
      </c>
      <c r="E1007">
        <v>2011</v>
      </c>
      <c r="H1007" t="s">
        <v>38</v>
      </c>
      <c r="I1007" t="s">
        <v>39</v>
      </c>
    </row>
    <row r="1008" spans="1:13" x14ac:dyDescent="0.3">
      <c r="A1008" t="s">
        <v>4278</v>
      </c>
      <c r="B1008" t="s">
        <v>4279</v>
      </c>
      <c r="C1008" t="s">
        <v>3524</v>
      </c>
      <c r="D1008" t="s">
        <v>4280</v>
      </c>
      <c r="E1008">
        <v>2017</v>
      </c>
      <c r="F1008" t="s">
        <v>4281</v>
      </c>
      <c r="H1008" t="s">
        <v>18</v>
      </c>
    </row>
    <row r="1009" spans="1:10" x14ac:dyDescent="0.3">
      <c r="A1009" t="s">
        <v>4282</v>
      </c>
      <c r="B1009" t="s">
        <v>4283</v>
      </c>
      <c r="C1009" t="s">
        <v>832</v>
      </c>
      <c r="D1009" t="s">
        <v>4284</v>
      </c>
      <c r="E1009">
        <v>2015</v>
      </c>
      <c r="F1009" t="s">
        <v>4285</v>
      </c>
      <c r="H1009" t="s">
        <v>18</v>
      </c>
    </row>
    <row r="1010" spans="1:10" x14ac:dyDescent="0.3">
      <c r="A1010" t="s">
        <v>4286</v>
      </c>
      <c r="B1010" t="s">
        <v>4287</v>
      </c>
      <c r="C1010" t="s">
        <v>1852</v>
      </c>
      <c r="D1010" t="s">
        <v>4288</v>
      </c>
      <c r="E1010">
        <v>1991</v>
      </c>
      <c r="F1010" t="s">
        <v>4289</v>
      </c>
      <c r="H1010" t="s">
        <v>38</v>
      </c>
      <c r="I1010" t="s">
        <v>66</v>
      </c>
      <c r="J1010" t="s">
        <v>67</v>
      </c>
    </row>
    <row r="1011" spans="1:10" x14ac:dyDescent="0.3">
      <c r="A1011" t="s">
        <v>4290</v>
      </c>
      <c r="B1011" t="s">
        <v>4291</v>
      </c>
      <c r="C1011" t="s">
        <v>1703</v>
      </c>
      <c r="D1011" t="s">
        <v>4292</v>
      </c>
      <c r="E1011">
        <v>2017</v>
      </c>
      <c r="F1011" t="s">
        <v>4293</v>
      </c>
      <c r="H1011" t="s">
        <v>18</v>
      </c>
    </row>
    <row r="1012" spans="1:10" x14ac:dyDescent="0.3">
      <c r="A1012" t="s">
        <v>4294</v>
      </c>
      <c r="B1012" t="s">
        <v>4295</v>
      </c>
      <c r="C1012" t="s">
        <v>789</v>
      </c>
      <c r="D1012" t="s">
        <v>4296</v>
      </c>
      <c r="E1012">
        <v>1992</v>
      </c>
      <c r="H1012" t="s">
        <v>18</v>
      </c>
    </row>
    <row r="1013" spans="1:10" x14ac:dyDescent="0.3">
      <c r="A1013" t="s">
        <v>4294</v>
      </c>
      <c r="B1013" t="s">
        <v>4297</v>
      </c>
      <c r="C1013" t="s">
        <v>250</v>
      </c>
      <c r="D1013" t="s">
        <v>4298</v>
      </c>
      <c r="E1013">
        <v>1992</v>
      </c>
      <c r="F1013" t="s">
        <v>4299</v>
      </c>
      <c r="H1013" t="s">
        <v>18</v>
      </c>
    </row>
    <row r="1014" spans="1:10" x14ac:dyDescent="0.3">
      <c r="A1014" t="s">
        <v>4300</v>
      </c>
      <c r="B1014" t="s">
        <v>4301</v>
      </c>
      <c r="C1014" t="s">
        <v>4302</v>
      </c>
      <c r="D1014" t="s">
        <v>4303</v>
      </c>
      <c r="E1014">
        <v>2001</v>
      </c>
      <c r="F1014" t="s">
        <v>4304</v>
      </c>
      <c r="G1014" t="s">
        <v>65</v>
      </c>
      <c r="H1014" t="s">
        <v>38</v>
      </c>
      <c r="I1014" t="s">
        <v>66</v>
      </c>
    </row>
    <row r="1015" spans="1:10" x14ac:dyDescent="0.3">
      <c r="A1015" t="s">
        <v>4305</v>
      </c>
      <c r="B1015" t="s">
        <v>4306</v>
      </c>
      <c r="C1015" t="s">
        <v>2799</v>
      </c>
      <c r="D1015" t="s">
        <v>4307</v>
      </c>
      <c r="E1015">
        <v>2010</v>
      </c>
      <c r="F1015" t="s">
        <v>4308</v>
      </c>
      <c r="H1015" t="s">
        <v>18</v>
      </c>
    </row>
    <row r="1016" spans="1:10" x14ac:dyDescent="0.3">
      <c r="A1016" t="s">
        <v>4309</v>
      </c>
      <c r="B1016" t="s">
        <v>4310</v>
      </c>
      <c r="C1016" t="s">
        <v>2241</v>
      </c>
      <c r="D1016" t="s">
        <v>4311</v>
      </c>
      <c r="E1016">
        <v>2014</v>
      </c>
      <c r="F1016" t="s">
        <v>4312</v>
      </c>
      <c r="H1016" t="s">
        <v>18</v>
      </c>
    </row>
    <row r="1017" spans="1:10" x14ac:dyDescent="0.3">
      <c r="A1017" t="s">
        <v>4313</v>
      </c>
      <c r="B1017" t="s">
        <v>4314</v>
      </c>
      <c r="C1017" t="s">
        <v>1011</v>
      </c>
      <c r="D1017" t="s">
        <v>4315</v>
      </c>
      <c r="E1017">
        <v>2008</v>
      </c>
      <c r="F1017" t="s">
        <v>4316</v>
      </c>
      <c r="H1017" t="s">
        <v>38</v>
      </c>
      <c r="I1017" t="s">
        <v>39</v>
      </c>
    </row>
    <row r="1018" spans="1:10" x14ac:dyDescent="0.3">
      <c r="A1018" t="s">
        <v>4317</v>
      </c>
      <c r="B1018" t="s">
        <v>4318</v>
      </c>
      <c r="C1018" t="s">
        <v>1011</v>
      </c>
      <c r="D1018" t="s">
        <v>4319</v>
      </c>
      <c r="E1018">
        <v>2010</v>
      </c>
      <c r="F1018" t="s">
        <v>4320</v>
      </c>
      <c r="H1018" t="s">
        <v>18</v>
      </c>
    </row>
    <row r="1019" spans="1:10" x14ac:dyDescent="0.3">
      <c r="A1019" t="s">
        <v>4321</v>
      </c>
      <c r="B1019" t="s">
        <v>4322</v>
      </c>
      <c r="C1019" t="s">
        <v>1201</v>
      </c>
      <c r="D1019" t="s">
        <v>4323</v>
      </c>
      <c r="E1019">
        <v>1996</v>
      </c>
      <c r="F1019" t="s">
        <v>4324</v>
      </c>
      <c r="H1019" t="s">
        <v>18</v>
      </c>
    </row>
    <row r="1020" spans="1:10" x14ac:dyDescent="0.3">
      <c r="A1020" t="s">
        <v>4325</v>
      </c>
      <c r="B1020" t="s">
        <v>4326</v>
      </c>
      <c r="C1020" t="s">
        <v>159</v>
      </c>
      <c r="D1020" t="s">
        <v>4327</v>
      </c>
      <c r="E1020">
        <v>1995</v>
      </c>
      <c r="F1020" t="s">
        <v>4328</v>
      </c>
      <c r="H1020" t="s">
        <v>18</v>
      </c>
    </row>
    <row r="1021" spans="1:10" x14ac:dyDescent="0.3">
      <c r="A1021" t="s">
        <v>4329</v>
      </c>
      <c r="B1021" t="s">
        <v>4330</v>
      </c>
      <c r="C1021" t="s">
        <v>4331</v>
      </c>
      <c r="D1021" t="s">
        <v>4332</v>
      </c>
      <c r="E1021">
        <v>2017</v>
      </c>
      <c r="F1021" t="s">
        <v>4333</v>
      </c>
      <c r="H1021" t="s">
        <v>38</v>
      </c>
      <c r="I1021" t="s">
        <v>39</v>
      </c>
    </row>
    <row r="1022" spans="1:10" x14ac:dyDescent="0.3">
      <c r="A1022" t="s">
        <v>4334</v>
      </c>
      <c r="B1022" t="s">
        <v>4335</v>
      </c>
      <c r="C1022" t="s">
        <v>2497</v>
      </c>
      <c r="D1022" t="s">
        <v>4336</v>
      </c>
      <c r="E1022">
        <v>2011</v>
      </c>
      <c r="F1022" t="s">
        <v>4337</v>
      </c>
      <c r="H1022" t="s">
        <v>18</v>
      </c>
    </row>
    <row r="1023" spans="1:10" x14ac:dyDescent="0.3">
      <c r="A1023" t="s">
        <v>4338</v>
      </c>
      <c r="B1023" t="s">
        <v>4339</v>
      </c>
      <c r="C1023" t="s">
        <v>47</v>
      </c>
      <c r="D1023" t="s">
        <v>4340</v>
      </c>
      <c r="E1023">
        <v>1999</v>
      </c>
      <c r="H1023" t="s">
        <v>18</v>
      </c>
    </row>
    <row r="1024" spans="1:10" x14ac:dyDescent="0.3">
      <c r="A1024" t="s">
        <v>4341</v>
      </c>
      <c r="B1024" t="s">
        <v>4342</v>
      </c>
      <c r="C1024" t="s">
        <v>4343</v>
      </c>
      <c r="D1024" t="s">
        <v>4344</v>
      </c>
      <c r="E1024">
        <v>2013</v>
      </c>
      <c r="F1024" t="s">
        <v>4345</v>
      </c>
      <c r="H1024" t="s">
        <v>18</v>
      </c>
    </row>
    <row r="1025" spans="1:12" x14ac:dyDescent="0.3">
      <c r="A1025" t="s">
        <v>4346</v>
      </c>
      <c r="B1025" t="s">
        <v>4347</v>
      </c>
      <c r="C1025" t="s">
        <v>4348</v>
      </c>
      <c r="D1025" t="s">
        <v>4349</v>
      </c>
      <c r="E1025">
        <v>2005</v>
      </c>
      <c r="H1025" t="s">
        <v>18</v>
      </c>
    </row>
    <row r="1026" spans="1:12" x14ac:dyDescent="0.3">
      <c r="A1026" t="s">
        <v>4350</v>
      </c>
      <c r="B1026" t="s">
        <v>4351</v>
      </c>
      <c r="C1026" t="s">
        <v>926</v>
      </c>
      <c r="D1026" t="s">
        <v>4352</v>
      </c>
      <c r="E1026">
        <v>2012</v>
      </c>
      <c r="F1026" t="s">
        <v>4353</v>
      </c>
      <c r="H1026" t="s">
        <v>38</v>
      </c>
      <c r="I1026" t="s">
        <v>39</v>
      </c>
    </row>
    <row r="1027" spans="1:12" x14ac:dyDescent="0.3">
      <c r="A1027" t="s">
        <v>4354</v>
      </c>
      <c r="B1027" t="s">
        <v>4355</v>
      </c>
      <c r="C1027" t="s">
        <v>390</v>
      </c>
      <c r="D1027" t="s">
        <v>4356</v>
      </c>
      <c r="E1027">
        <v>2015</v>
      </c>
      <c r="F1027" t="s">
        <v>4357</v>
      </c>
      <c r="H1027" t="s">
        <v>18</v>
      </c>
    </row>
    <row r="1028" spans="1:12" x14ac:dyDescent="0.3">
      <c r="A1028" t="s">
        <v>4358</v>
      </c>
      <c r="B1028" t="s">
        <v>4359</v>
      </c>
      <c r="C1028" t="s">
        <v>4360</v>
      </c>
      <c r="D1028" t="s">
        <v>4361</v>
      </c>
      <c r="E1028">
        <v>1998</v>
      </c>
      <c r="H1028" t="s">
        <v>38</v>
      </c>
      <c r="I1028" t="s">
        <v>66</v>
      </c>
      <c r="J1028" t="s">
        <v>67</v>
      </c>
    </row>
    <row r="1029" spans="1:12" x14ac:dyDescent="0.3">
      <c r="A1029" t="s">
        <v>4362</v>
      </c>
      <c r="B1029" t="s">
        <v>4363</v>
      </c>
      <c r="C1029" t="s">
        <v>291</v>
      </c>
      <c r="D1029" t="s">
        <v>4364</v>
      </c>
      <c r="E1029">
        <v>2017</v>
      </c>
      <c r="F1029" t="s">
        <v>4365</v>
      </c>
      <c r="H1029" t="s">
        <v>38</v>
      </c>
      <c r="I1029" t="s">
        <v>39</v>
      </c>
    </row>
    <row r="1030" spans="1:12" x14ac:dyDescent="0.3">
      <c r="A1030" t="s">
        <v>4366</v>
      </c>
      <c r="B1030" t="s">
        <v>4367</v>
      </c>
      <c r="C1030" t="s">
        <v>375</v>
      </c>
      <c r="D1030" t="s">
        <v>4368</v>
      </c>
      <c r="E1030">
        <v>2016</v>
      </c>
      <c r="F1030" t="s">
        <v>4369</v>
      </c>
      <c r="H1030" t="s">
        <v>38</v>
      </c>
      <c r="I1030" t="s">
        <v>66</v>
      </c>
      <c r="K1030">
        <v>2</v>
      </c>
      <c r="L1030">
        <v>2</v>
      </c>
    </row>
    <row r="1031" spans="1:12" x14ac:dyDescent="0.3">
      <c r="A1031" t="s">
        <v>4370</v>
      </c>
      <c r="B1031" t="s">
        <v>4371</v>
      </c>
      <c r="C1031" t="s">
        <v>4372</v>
      </c>
      <c r="D1031" t="s">
        <v>4373</v>
      </c>
      <c r="E1031">
        <v>2008</v>
      </c>
      <c r="F1031" t="s">
        <v>4374</v>
      </c>
      <c r="H1031" t="s">
        <v>38</v>
      </c>
      <c r="I1031" t="s">
        <v>39</v>
      </c>
    </row>
    <row r="1032" spans="1:12" x14ac:dyDescent="0.3">
      <c r="A1032" t="s">
        <v>4375</v>
      </c>
      <c r="B1032" t="s">
        <v>4376</v>
      </c>
      <c r="C1032" t="s">
        <v>2395</v>
      </c>
      <c r="D1032" t="s">
        <v>4377</v>
      </c>
      <c r="E1032">
        <v>2013</v>
      </c>
      <c r="F1032" t="s">
        <v>4378</v>
      </c>
      <c r="H1032" t="s">
        <v>18</v>
      </c>
    </row>
    <row r="1033" spans="1:12" x14ac:dyDescent="0.3">
      <c r="A1033" t="s">
        <v>4379</v>
      </c>
      <c r="B1033" t="s">
        <v>4380</v>
      </c>
      <c r="C1033" t="s">
        <v>4381</v>
      </c>
      <c r="D1033" t="s">
        <v>4382</v>
      </c>
      <c r="E1033">
        <v>2017</v>
      </c>
      <c r="F1033" t="s">
        <v>4383</v>
      </c>
      <c r="H1033" t="s">
        <v>18</v>
      </c>
    </row>
    <row r="1034" spans="1:12" x14ac:dyDescent="0.3">
      <c r="A1034" t="s">
        <v>4384</v>
      </c>
      <c r="B1034" t="s">
        <v>4385</v>
      </c>
      <c r="C1034" t="s">
        <v>99</v>
      </c>
      <c r="D1034" t="s">
        <v>4386</v>
      </c>
      <c r="E1034">
        <v>2017</v>
      </c>
      <c r="F1034" t="s">
        <v>4387</v>
      </c>
      <c r="H1034" t="s">
        <v>18</v>
      </c>
    </row>
    <row r="1035" spans="1:12" x14ac:dyDescent="0.3">
      <c r="A1035" t="s">
        <v>4388</v>
      </c>
      <c r="B1035" t="s">
        <v>4389</v>
      </c>
      <c r="C1035" t="s">
        <v>4390</v>
      </c>
      <c r="D1035" t="s">
        <v>4391</v>
      </c>
      <c r="E1035">
        <v>2006</v>
      </c>
      <c r="F1035" t="s">
        <v>4392</v>
      </c>
      <c r="H1035" t="s">
        <v>38</v>
      </c>
      <c r="I1035" t="s">
        <v>39</v>
      </c>
    </row>
    <row r="1036" spans="1:12" x14ac:dyDescent="0.3">
      <c r="A1036" t="s">
        <v>4393</v>
      </c>
      <c r="B1036" t="s">
        <v>4394</v>
      </c>
      <c r="C1036" t="s">
        <v>2130</v>
      </c>
      <c r="D1036" t="s">
        <v>4395</v>
      </c>
      <c r="E1036">
        <v>1997</v>
      </c>
      <c r="F1036" t="s">
        <v>4396</v>
      </c>
      <c r="H1036" t="s">
        <v>38</v>
      </c>
      <c r="I1036" t="s">
        <v>66</v>
      </c>
      <c r="K1036">
        <v>1</v>
      </c>
    </row>
    <row r="1037" spans="1:12" x14ac:dyDescent="0.3">
      <c r="A1037" t="s">
        <v>4397</v>
      </c>
      <c r="B1037" t="s">
        <v>4398</v>
      </c>
      <c r="C1037" t="s">
        <v>1723</v>
      </c>
      <c r="D1037" t="s">
        <v>4399</v>
      </c>
      <c r="E1037">
        <v>2003</v>
      </c>
      <c r="F1037" t="s">
        <v>4400</v>
      </c>
      <c r="H1037" t="s">
        <v>38</v>
      </c>
      <c r="I1037" t="s">
        <v>39</v>
      </c>
    </row>
    <row r="1038" spans="1:12" x14ac:dyDescent="0.3">
      <c r="A1038" t="s">
        <v>4401</v>
      </c>
      <c r="B1038" t="s">
        <v>4402</v>
      </c>
      <c r="C1038" t="s">
        <v>340</v>
      </c>
      <c r="D1038" t="s">
        <v>4403</v>
      </c>
      <c r="E1038">
        <v>2016</v>
      </c>
      <c r="F1038" t="s">
        <v>4404</v>
      </c>
      <c r="G1038" t="s">
        <v>65</v>
      </c>
      <c r="H1038" t="s">
        <v>38</v>
      </c>
      <c r="I1038" t="s">
        <v>66</v>
      </c>
    </row>
    <row r="1039" spans="1:12" x14ac:dyDescent="0.3">
      <c r="A1039" t="s">
        <v>4405</v>
      </c>
      <c r="B1039" t="s">
        <v>4406</v>
      </c>
      <c r="C1039" t="s">
        <v>488</v>
      </c>
      <c r="D1039" t="s">
        <v>4407</v>
      </c>
      <c r="E1039">
        <v>2013</v>
      </c>
      <c r="F1039" t="s">
        <v>4408</v>
      </c>
      <c r="G1039" t="s">
        <v>166</v>
      </c>
      <c r="H1039" t="s">
        <v>38</v>
      </c>
      <c r="I1039" t="s">
        <v>66</v>
      </c>
    </row>
    <row r="1040" spans="1:12" x14ac:dyDescent="0.3">
      <c r="A1040" t="s">
        <v>4409</v>
      </c>
      <c r="B1040" t="s">
        <v>4410</v>
      </c>
      <c r="C1040" t="s">
        <v>4411</v>
      </c>
      <c r="D1040" t="s">
        <v>4412</v>
      </c>
      <c r="E1040">
        <v>2008</v>
      </c>
      <c r="F1040" t="s">
        <v>4413</v>
      </c>
      <c r="H1040" t="s">
        <v>18</v>
      </c>
    </row>
    <row r="1041" spans="1:11" x14ac:dyDescent="0.3">
      <c r="A1041" t="s">
        <v>4414</v>
      </c>
      <c r="B1041" t="s">
        <v>4415</v>
      </c>
      <c r="C1041" t="s">
        <v>2005</v>
      </c>
      <c r="D1041" t="s">
        <v>4416</v>
      </c>
      <c r="E1041">
        <v>1996</v>
      </c>
      <c r="F1041" t="s">
        <v>4417</v>
      </c>
      <c r="H1041" t="s">
        <v>38</v>
      </c>
      <c r="I1041" t="s">
        <v>39</v>
      </c>
    </row>
    <row r="1042" spans="1:11" x14ac:dyDescent="0.3">
      <c r="A1042" t="s">
        <v>4418</v>
      </c>
      <c r="B1042" t="s">
        <v>4419</v>
      </c>
      <c r="C1042" t="s">
        <v>2580</v>
      </c>
      <c r="D1042" t="s">
        <v>4420</v>
      </c>
      <c r="E1042">
        <v>2016</v>
      </c>
      <c r="F1042" t="s">
        <v>4421</v>
      </c>
      <c r="H1042" t="s">
        <v>38</v>
      </c>
      <c r="I1042" t="s">
        <v>66</v>
      </c>
      <c r="K1042">
        <v>1</v>
      </c>
    </row>
    <row r="1043" spans="1:11" x14ac:dyDescent="0.3">
      <c r="A1043" t="s">
        <v>4422</v>
      </c>
      <c r="B1043" t="s">
        <v>4423</v>
      </c>
      <c r="C1043" t="s">
        <v>4424</v>
      </c>
      <c r="D1043" t="s">
        <v>4425</v>
      </c>
      <c r="E1043">
        <v>2005</v>
      </c>
      <c r="F1043" t="s">
        <v>4426</v>
      </c>
      <c r="H1043" t="s">
        <v>18</v>
      </c>
    </row>
    <row r="1044" spans="1:11" x14ac:dyDescent="0.3">
      <c r="A1044" t="s">
        <v>4427</v>
      </c>
      <c r="B1044" t="s">
        <v>4428</v>
      </c>
      <c r="C1044" t="s">
        <v>4429</v>
      </c>
      <c r="D1044" t="s">
        <v>4430</v>
      </c>
      <c r="E1044">
        <v>1995</v>
      </c>
      <c r="H1044" t="s">
        <v>38</v>
      </c>
      <c r="I1044" t="s">
        <v>39</v>
      </c>
    </row>
    <row r="1045" spans="1:11" x14ac:dyDescent="0.3">
      <c r="A1045" t="s">
        <v>4431</v>
      </c>
      <c r="B1045" t="s">
        <v>4432</v>
      </c>
      <c r="C1045" t="s">
        <v>4433</v>
      </c>
      <c r="D1045" t="s">
        <v>4434</v>
      </c>
      <c r="E1045">
        <v>2004</v>
      </c>
      <c r="F1045" t="s">
        <v>4435</v>
      </c>
      <c r="H1045" t="s">
        <v>18</v>
      </c>
    </row>
    <row r="1046" spans="1:11" x14ac:dyDescent="0.3">
      <c r="A1046" t="s">
        <v>4436</v>
      </c>
      <c r="B1046" t="s">
        <v>4437</v>
      </c>
      <c r="C1046" t="s">
        <v>146</v>
      </c>
      <c r="D1046" t="s">
        <v>4438</v>
      </c>
      <c r="E1046">
        <v>1999</v>
      </c>
      <c r="F1046" t="s">
        <v>4439</v>
      </c>
      <c r="H1046" t="s">
        <v>18</v>
      </c>
    </row>
    <row r="1047" spans="1:11" x14ac:dyDescent="0.3">
      <c r="A1047" t="s">
        <v>4440</v>
      </c>
      <c r="B1047" t="s">
        <v>4441</v>
      </c>
      <c r="C1047" t="s">
        <v>4442</v>
      </c>
      <c r="D1047" t="s">
        <v>4443</v>
      </c>
      <c r="E1047">
        <v>1995</v>
      </c>
      <c r="F1047" t="s">
        <v>4444</v>
      </c>
      <c r="H1047" t="s">
        <v>38</v>
      </c>
      <c r="I1047" t="s">
        <v>39</v>
      </c>
    </row>
    <row r="1048" spans="1:11" x14ac:dyDescent="0.3">
      <c r="A1048" t="s">
        <v>4445</v>
      </c>
      <c r="B1048" t="s">
        <v>4446</v>
      </c>
      <c r="C1048" t="s">
        <v>4447</v>
      </c>
      <c r="D1048" t="s">
        <v>4448</v>
      </c>
      <c r="E1048">
        <v>2014</v>
      </c>
      <c r="F1048" t="s">
        <v>4449</v>
      </c>
      <c r="H1048" t="s">
        <v>18</v>
      </c>
    </row>
    <row r="1049" spans="1:11" x14ac:dyDescent="0.3">
      <c r="A1049" t="s">
        <v>4450</v>
      </c>
      <c r="B1049" t="s">
        <v>4451</v>
      </c>
      <c r="C1049" t="s">
        <v>4452</v>
      </c>
      <c r="D1049" t="s">
        <v>4453</v>
      </c>
      <c r="E1049">
        <v>2011</v>
      </c>
      <c r="F1049" t="s">
        <v>4454</v>
      </c>
      <c r="H1049" t="s">
        <v>18</v>
      </c>
    </row>
    <row r="1050" spans="1:11" x14ac:dyDescent="0.3">
      <c r="A1050" t="s">
        <v>4455</v>
      </c>
      <c r="B1050" t="s">
        <v>4456</v>
      </c>
      <c r="C1050" t="s">
        <v>739</v>
      </c>
      <c r="D1050" t="s">
        <v>4457</v>
      </c>
      <c r="E1050">
        <v>1995</v>
      </c>
      <c r="H1050" t="s">
        <v>18</v>
      </c>
    </row>
    <row r="1051" spans="1:11" x14ac:dyDescent="0.3">
      <c r="A1051" t="s">
        <v>4458</v>
      </c>
      <c r="B1051" t="s">
        <v>4459</v>
      </c>
      <c r="C1051" t="s">
        <v>291</v>
      </c>
      <c r="D1051" t="s">
        <v>4460</v>
      </c>
      <c r="E1051">
        <v>2011</v>
      </c>
      <c r="F1051" t="s">
        <v>4461</v>
      </c>
      <c r="H1051" t="s">
        <v>18</v>
      </c>
    </row>
    <row r="1052" spans="1:11" x14ac:dyDescent="0.3">
      <c r="A1052" t="s">
        <v>4462</v>
      </c>
      <c r="B1052" t="s">
        <v>4463</v>
      </c>
      <c r="C1052" t="s">
        <v>798</v>
      </c>
      <c r="D1052" t="s">
        <v>4464</v>
      </c>
      <c r="E1052">
        <v>2015</v>
      </c>
      <c r="F1052" t="s">
        <v>4465</v>
      </c>
      <c r="H1052" t="s">
        <v>38</v>
      </c>
      <c r="I1052" t="s">
        <v>39</v>
      </c>
    </row>
    <row r="1053" spans="1:11" x14ac:dyDescent="0.3">
      <c r="A1053" t="s">
        <v>4466</v>
      </c>
      <c r="B1053" t="s">
        <v>4467</v>
      </c>
      <c r="C1053" t="s">
        <v>1543</v>
      </c>
      <c r="D1053" t="s">
        <v>4468</v>
      </c>
      <c r="E1053">
        <v>2016</v>
      </c>
      <c r="F1053" t="s">
        <v>4469</v>
      </c>
      <c r="H1053" t="s">
        <v>38</v>
      </c>
      <c r="I1053" t="s">
        <v>39</v>
      </c>
    </row>
    <row r="1054" spans="1:11" x14ac:dyDescent="0.3">
      <c r="A1054" t="s">
        <v>4470</v>
      </c>
      <c r="B1054" t="s">
        <v>4471</v>
      </c>
      <c r="C1054" t="s">
        <v>4472</v>
      </c>
      <c r="D1054" t="s">
        <v>4473</v>
      </c>
      <c r="E1054">
        <v>2014</v>
      </c>
      <c r="F1054" t="s">
        <v>4474</v>
      </c>
      <c r="H1054" t="s">
        <v>38</v>
      </c>
      <c r="I1054" t="s">
        <v>66</v>
      </c>
      <c r="K1054">
        <v>2</v>
      </c>
    </row>
    <row r="1055" spans="1:11" x14ac:dyDescent="0.3">
      <c r="A1055" t="s">
        <v>4475</v>
      </c>
      <c r="B1055" t="s">
        <v>4476</v>
      </c>
      <c r="C1055" t="s">
        <v>2553</v>
      </c>
      <c r="E1055">
        <v>1968</v>
      </c>
      <c r="F1055" t="s">
        <v>4477</v>
      </c>
      <c r="H1055" t="s">
        <v>18</v>
      </c>
    </row>
    <row r="1056" spans="1:11" x14ac:dyDescent="0.3">
      <c r="A1056" t="s">
        <v>4478</v>
      </c>
      <c r="B1056" t="s">
        <v>4479</v>
      </c>
      <c r="C1056" t="s">
        <v>4480</v>
      </c>
      <c r="D1056" t="s">
        <v>4481</v>
      </c>
      <c r="E1056">
        <v>2013</v>
      </c>
      <c r="F1056" t="s">
        <v>4482</v>
      </c>
      <c r="G1056" t="s">
        <v>65</v>
      </c>
      <c r="H1056" t="s">
        <v>38</v>
      </c>
      <c r="I1056" t="s">
        <v>66</v>
      </c>
      <c r="J1056" t="s">
        <v>67</v>
      </c>
    </row>
    <row r="1057" spans="1:9" x14ac:dyDescent="0.3">
      <c r="A1057" t="s">
        <v>4483</v>
      </c>
      <c r="B1057" t="s">
        <v>4484</v>
      </c>
      <c r="C1057" t="s">
        <v>164</v>
      </c>
      <c r="D1057" t="s">
        <v>4485</v>
      </c>
      <c r="E1057">
        <v>2017</v>
      </c>
      <c r="F1057" t="s">
        <v>4486</v>
      </c>
      <c r="G1057" t="s">
        <v>166</v>
      </c>
      <c r="H1057" t="s">
        <v>38</v>
      </c>
      <c r="I1057" t="s">
        <v>66</v>
      </c>
    </row>
    <row r="1058" spans="1:9" x14ac:dyDescent="0.3">
      <c r="A1058" t="s">
        <v>4487</v>
      </c>
      <c r="B1058" t="s">
        <v>4488</v>
      </c>
      <c r="C1058" t="s">
        <v>52</v>
      </c>
      <c r="D1058" t="s">
        <v>4489</v>
      </c>
      <c r="E1058">
        <v>2009</v>
      </c>
      <c r="F1058" t="s">
        <v>4490</v>
      </c>
      <c r="H1058" t="s">
        <v>38</v>
      </c>
      <c r="I1058" t="s">
        <v>39</v>
      </c>
    </row>
    <row r="1059" spans="1:9" x14ac:dyDescent="0.3">
      <c r="A1059" t="s">
        <v>4491</v>
      </c>
      <c r="B1059" t="s">
        <v>4492</v>
      </c>
      <c r="C1059" t="s">
        <v>174</v>
      </c>
      <c r="D1059" t="s">
        <v>4493</v>
      </c>
      <c r="E1059">
        <v>1994</v>
      </c>
      <c r="F1059" t="s">
        <v>4494</v>
      </c>
      <c r="H1059" t="s">
        <v>18</v>
      </c>
    </row>
    <row r="1060" spans="1:9" x14ac:dyDescent="0.3">
      <c r="A1060" t="s">
        <v>4495</v>
      </c>
      <c r="B1060" t="s">
        <v>4496</v>
      </c>
      <c r="C1060" t="s">
        <v>4433</v>
      </c>
      <c r="D1060" t="s">
        <v>4497</v>
      </c>
      <c r="E1060">
        <v>1998</v>
      </c>
      <c r="F1060" t="s">
        <v>4498</v>
      </c>
      <c r="H1060" t="s">
        <v>18</v>
      </c>
    </row>
    <row r="1061" spans="1:9" x14ac:dyDescent="0.3">
      <c r="A1061" t="s">
        <v>4499</v>
      </c>
      <c r="B1061" t="s">
        <v>4500</v>
      </c>
      <c r="C1061" t="s">
        <v>104</v>
      </c>
      <c r="D1061" t="s">
        <v>4501</v>
      </c>
      <c r="E1061">
        <v>2016</v>
      </c>
      <c r="F1061" t="s">
        <v>4502</v>
      </c>
      <c r="H1061" t="s">
        <v>38</v>
      </c>
      <c r="I1061" t="s">
        <v>39</v>
      </c>
    </row>
    <row r="1062" spans="1:9" x14ac:dyDescent="0.3">
      <c r="A1062" t="s">
        <v>4503</v>
      </c>
      <c r="B1062" t="s">
        <v>4504</v>
      </c>
      <c r="C1062" t="s">
        <v>2147</v>
      </c>
      <c r="D1062" t="s">
        <v>4505</v>
      </c>
      <c r="E1062">
        <v>2011</v>
      </c>
      <c r="F1062" t="s">
        <v>4506</v>
      </c>
      <c r="H1062" t="s">
        <v>18</v>
      </c>
    </row>
    <row r="1063" spans="1:9" x14ac:dyDescent="0.3">
      <c r="A1063" t="s">
        <v>4507</v>
      </c>
      <c r="B1063" t="s">
        <v>4508</v>
      </c>
      <c r="C1063" t="s">
        <v>159</v>
      </c>
      <c r="D1063" t="s">
        <v>4509</v>
      </c>
      <c r="E1063">
        <v>2007</v>
      </c>
      <c r="F1063" t="s">
        <v>4510</v>
      </c>
      <c r="H1063" t="s">
        <v>18</v>
      </c>
    </row>
    <row r="1064" spans="1:9" x14ac:dyDescent="0.3">
      <c r="A1064" t="s">
        <v>4511</v>
      </c>
      <c r="B1064" t="s">
        <v>4512</v>
      </c>
      <c r="C1064" t="s">
        <v>846</v>
      </c>
      <c r="D1064" t="s">
        <v>4513</v>
      </c>
      <c r="E1064">
        <v>2003</v>
      </c>
      <c r="F1064" t="s">
        <v>4514</v>
      </c>
      <c r="H1064" t="s">
        <v>18</v>
      </c>
    </row>
    <row r="1065" spans="1:9" x14ac:dyDescent="0.3">
      <c r="A1065" t="s">
        <v>4515</v>
      </c>
      <c r="B1065" t="s">
        <v>4516</v>
      </c>
      <c r="C1065" t="s">
        <v>846</v>
      </c>
      <c r="D1065" t="s">
        <v>4517</v>
      </c>
      <c r="E1065">
        <v>1996</v>
      </c>
      <c r="F1065" t="s">
        <v>4518</v>
      </c>
      <c r="H1065" t="s">
        <v>18</v>
      </c>
    </row>
    <row r="1066" spans="1:9" x14ac:dyDescent="0.3">
      <c r="A1066" t="s">
        <v>4519</v>
      </c>
      <c r="B1066" t="s">
        <v>4520</v>
      </c>
      <c r="C1066" t="s">
        <v>798</v>
      </c>
      <c r="D1066" t="s">
        <v>4521</v>
      </c>
      <c r="E1066">
        <v>1991</v>
      </c>
      <c r="F1066" t="s">
        <v>4522</v>
      </c>
      <c r="H1066" t="s">
        <v>38</v>
      </c>
      <c r="I1066" t="s">
        <v>39</v>
      </c>
    </row>
    <row r="1067" spans="1:9" x14ac:dyDescent="0.3">
      <c r="A1067" t="s">
        <v>4523</v>
      </c>
      <c r="B1067" t="s">
        <v>4524</v>
      </c>
      <c r="C1067" t="s">
        <v>1345</v>
      </c>
      <c r="D1067" t="s">
        <v>4525</v>
      </c>
      <c r="E1067">
        <v>2010</v>
      </c>
      <c r="F1067" t="s">
        <v>4526</v>
      </c>
      <c r="H1067" t="s">
        <v>38</v>
      </c>
      <c r="I1067" t="s">
        <v>39</v>
      </c>
    </row>
    <row r="1068" spans="1:9" x14ac:dyDescent="0.3">
      <c r="A1068" t="s">
        <v>4527</v>
      </c>
      <c r="B1068" t="s">
        <v>4528</v>
      </c>
      <c r="C1068" t="s">
        <v>3972</v>
      </c>
      <c r="D1068" t="s">
        <v>4529</v>
      </c>
      <c r="E1068">
        <v>2005</v>
      </c>
      <c r="F1068" t="s">
        <v>4530</v>
      </c>
      <c r="H1068" t="s">
        <v>38</v>
      </c>
      <c r="I1068" t="s">
        <v>39</v>
      </c>
    </row>
    <row r="1069" spans="1:9" x14ac:dyDescent="0.3">
      <c r="A1069" t="s">
        <v>4531</v>
      </c>
      <c r="B1069" t="s">
        <v>4532</v>
      </c>
      <c r="C1069" t="s">
        <v>226</v>
      </c>
      <c r="D1069" t="s">
        <v>4533</v>
      </c>
      <c r="E1069">
        <v>1996</v>
      </c>
      <c r="F1069" t="s">
        <v>4534</v>
      </c>
      <c r="H1069" t="s">
        <v>38</v>
      </c>
      <c r="I1069" t="s">
        <v>39</v>
      </c>
    </row>
    <row r="1070" spans="1:9" x14ac:dyDescent="0.3">
      <c r="A1070" t="s">
        <v>4531</v>
      </c>
      <c r="B1070" t="s">
        <v>4532</v>
      </c>
      <c r="C1070" t="s">
        <v>226</v>
      </c>
      <c r="D1070" t="s">
        <v>4535</v>
      </c>
      <c r="E1070">
        <v>1996</v>
      </c>
      <c r="F1070" t="s">
        <v>4536</v>
      </c>
      <c r="H1070" t="s">
        <v>38</v>
      </c>
      <c r="I1070" t="s">
        <v>39</v>
      </c>
    </row>
    <row r="1071" spans="1:9" x14ac:dyDescent="0.3">
      <c r="A1071" t="s">
        <v>4537</v>
      </c>
      <c r="B1071" t="s">
        <v>4538</v>
      </c>
      <c r="C1071" t="s">
        <v>4539</v>
      </c>
      <c r="D1071" t="s">
        <v>4540</v>
      </c>
      <c r="E1071">
        <v>2010</v>
      </c>
      <c r="H1071" t="s">
        <v>38</v>
      </c>
      <c r="I1071" t="s">
        <v>39</v>
      </c>
    </row>
    <row r="1072" spans="1:9" x14ac:dyDescent="0.3">
      <c r="A1072" t="s">
        <v>4541</v>
      </c>
      <c r="B1072" t="s">
        <v>4542</v>
      </c>
      <c r="C1072" t="s">
        <v>1132</v>
      </c>
      <c r="E1072">
        <v>2010</v>
      </c>
      <c r="H1072" t="s">
        <v>38</v>
      </c>
      <c r="I1072" t="s">
        <v>39</v>
      </c>
    </row>
    <row r="1073" spans="1:10" x14ac:dyDescent="0.3">
      <c r="A1073" t="s">
        <v>4543</v>
      </c>
      <c r="B1073" t="s">
        <v>4544</v>
      </c>
      <c r="C1073" t="s">
        <v>621</v>
      </c>
      <c r="D1073" t="s">
        <v>4545</v>
      </c>
      <c r="E1073">
        <v>2004</v>
      </c>
      <c r="F1073" t="s">
        <v>4546</v>
      </c>
      <c r="H1073" t="s">
        <v>38</v>
      </c>
      <c r="I1073" t="s">
        <v>39</v>
      </c>
    </row>
    <row r="1074" spans="1:10" x14ac:dyDescent="0.3">
      <c r="A1074" t="s">
        <v>4547</v>
      </c>
      <c r="B1074" t="s">
        <v>4548</v>
      </c>
      <c r="C1074" t="s">
        <v>4549</v>
      </c>
      <c r="D1074" t="s">
        <v>4550</v>
      </c>
      <c r="E1074">
        <v>2012</v>
      </c>
      <c r="F1074" t="s">
        <v>4551</v>
      </c>
      <c r="G1074" t="s">
        <v>65</v>
      </c>
      <c r="H1074" t="s">
        <v>38</v>
      </c>
      <c r="I1074" t="s">
        <v>66</v>
      </c>
      <c r="J1074" t="s">
        <v>67</v>
      </c>
    </row>
    <row r="1075" spans="1:10" x14ac:dyDescent="0.3">
      <c r="A1075" t="s">
        <v>4552</v>
      </c>
      <c r="B1075" t="s">
        <v>4553</v>
      </c>
      <c r="C1075" t="s">
        <v>99</v>
      </c>
      <c r="D1075" t="s">
        <v>4554</v>
      </c>
      <c r="E1075">
        <v>2002</v>
      </c>
      <c r="F1075" t="s">
        <v>4555</v>
      </c>
      <c r="H1075" t="s">
        <v>18</v>
      </c>
    </row>
    <row r="1076" spans="1:10" x14ac:dyDescent="0.3">
      <c r="A1076" t="s">
        <v>4556</v>
      </c>
      <c r="B1076" t="s">
        <v>4557</v>
      </c>
      <c r="C1076" t="s">
        <v>4558</v>
      </c>
      <c r="D1076" t="s">
        <v>4559</v>
      </c>
      <c r="E1076">
        <v>2002</v>
      </c>
      <c r="H1076" t="s">
        <v>18</v>
      </c>
    </row>
    <row r="1077" spans="1:10" x14ac:dyDescent="0.3">
      <c r="A1077" t="s">
        <v>4560</v>
      </c>
      <c r="B1077" t="s">
        <v>4561</v>
      </c>
      <c r="C1077" t="s">
        <v>291</v>
      </c>
      <c r="D1077" t="s">
        <v>4562</v>
      </c>
      <c r="E1077">
        <v>2016</v>
      </c>
      <c r="F1077" t="s">
        <v>4563</v>
      </c>
      <c r="H1077" t="s">
        <v>38</v>
      </c>
      <c r="I1077" t="s">
        <v>39</v>
      </c>
    </row>
    <row r="1078" spans="1:10" x14ac:dyDescent="0.3">
      <c r="A1078" t="s">
        <v>4564</v>
      </c>
      <c r="B1078" t="s">
        <v>4565</v>
      </c>
      <c r="C1078" t="s">
        <v>2005</v>
      </c>
      <c r="D1078" t="s">
        <v>4566</v>
      </c>
      <c r="E1078">
        <v>1993</v>
      </c>
      <c r="F1078" t="s">
        <v>4567</v>
      </c>
      <c r="H1078" t="s">
        <v>38</v>
      </c>
      <c r="I1078" t="s">
        <v>39</v>
      </c>
    </row>
    <row r="1079" spans="1:10" x14ac:dyDescent="0.3">
      <c r="A1079" t="s">
        <v>4568</v>
      </c>
      <c r="B1079" t="s">
        <v>4569</v>
      </c>
      <c r="C1079" t="s">
        <v>4570</v>
      </c>
      <c r="D1079" t="s">
        <v>4571</v>
      </c>
      <c r="E1079">
        <v>2002</v>
      </c>
      <c r="F1079" t="s">
        <v>4572</v>
      </c>
      <c r="H1079" t="s">
        <v>18</v>
      </c>
    </row>
    <row r="1080" spans="1:10" x14ac:dyDescent="0.3">
      <c r="A1080" t="s">
        <v>4573</v>
      </c>
      <c r="B1080" t="s">
        <v>4574</v>
      </c>
      <c r="C1080" t="s">
        <v>1393</v>
      </c>
      <c r="D1080" t="s">
        <v>4575</v>
      </c>
      <c r="E1080">
        <v>2003</v>
      </c>
      <c r="F1080" t="s">
        <v>4576</v>
      </c>
      <c r="H1080" t="s">
        <v>18</v>
      </c>
    </row>
    <row r="1081" spans="1:10" x14ac:dyDescent="0.3">
      <c r="A1081" t="s">
        <v>4577</v>
      </c>
      <c r="B1081" t="s">
        <v>4578</v>
      </c>
      <c r="C1081" t="s">
        <v>3251</v>
      </c>
      <c r="D1081" t="s">
        <v>4579</v>
      </c>
      <c r="E1081">
        <v>2012</v>
      </c>
      <c r="F1081" t="s">
        <v>4580</v>
      </c>
      <c r="H1081" t="s">
        <v>18</v>
      </c>
    </row>
    <row r="1082" spans="1:10" x14ac:dyDescent="0.3">
      <c r="A1082" t="s">
        <v>4581</v>
      </c>
      <c r="B1082" t="s">
        <v>4582</v>
      </c>
      <c r="C1082" t="s">
        <v>4583</v>
      </c>
      <c r="D1082" t="s">
        <v>4584</v>
      </c>
      <c r="E1082">
        <v>1999</v>
      </c>
      <c r="F1082" t="s">
        <v>4585</v>
      </c>
      <c r="H1082" t="s">
        <v>18</v>
      </c>
    </row>
    <row r="1083" spans="1:10" x14ac:dyDescent="0.3">
      <c r="A1083" t="s">
        <v>4586</v>
      </c>
      <c r="B1083" t="s">
        <v>4587</v>
      </c>
      <c r="C1083" t="s">
        <v>4588</v>
      </c>
      <c r="D1083" t="s">
        <v>4589</v>
      </c>
      <c r="E1083">
        <v>2015</v>
      </c>
      <c r="F1083" t="s">
        <v>4590</v>
      </c>
      <c r="H1083" t="s">
        <v>38</v>
      </c>
      <c r="I1083" t="s">
        <v>39</v>
      </c>
    </row>
    <row r="1084" spans="1:10" x14ac:dyDescent="0.3">
      <c r="A1084" t="s">
        <v>4591</v>
      </c>
      <c r="B1084" t="s">
        <v>4592</v>
      </c>
      <c r="C1084" t="s">
        <v>4593</v>
      </c>
      <c r="D1084" t="s">
        <v>4594</v>
      </c>
      <c r="E1084">
        <v>1998</v>
      </c>
      <c r="F1084" t="s">
        <v>4595</v>
      </c>
      <c r="H1084" t="s">
        <v>18</v>
      </c>
    </row>
    <row r="1085" spans="1:10" x14ac:dyDescent="0.3">
      <c r="A1085" t="s">
        <v>4596</v>
      </c>
      <c r="B1085" t="s">
        <v>4597</v>
      </c>
      <c r="C1085" t="s">
        <v>561</v>
      </c>
      <c r="D1085" t="s">
        <v>4598</v>
      </c>
      <c r="E1085">
        <v>1991</v>
      </c>
      <c r="F1085" t="s">
        <v>4599</v>
      </c>
      <c r="G1085" t="s">
        <v>65</v>
      </c>
      <c r="H1085" t="s">
        <v>38</v>
      </c>
      <c r="I1085" t="s">
        <v>66</v>
      </c>
    </row>
    <row r="1086" spans="1:10" x14ac:dyDescent="0.3">
      <c r="A1086" t="s">
        <v>4600</v>
      </c>
      <c r="B1086" t="s">
        <v>4601</v>
      </c>
      <c r="C1086" t="s">
        <v>3301</v>
      </c>
      <c r="E1086">
        <v>1984</v>
      </c>
      <c r="G1086" t="s">
        <v>65</v>
      </c>
      <c r="H1086" t="s">
        <v>38</v>
      </c>
      <c r="I1086" t="s">
        <v>66</v>
      </c>
    </row>
    <row r="1087" spans="1:10" x14ac:dyDescent="0.3">
      <c r="A1087" t="s">
        <v>4602</v>
      </c>
      <c r="B1087" t="s">
        <v>4603</v>
      </c>
      <c r="C1087" t="s">
        <v>561</v>
      </c>
      <c r="D1087" t="s">
        <v>4604</v>
      </c>
      <c r="E1087">
        <v>2016</v>
      </c>
      <c r="F1087" t="s">
        <v>4605</v>
      </c>
      <c r="G1087" t="s">
        <v>4606</v>
      </c>
      <c r="H1087" t="s">
        <v>38</v>
      </c>
      <c r="I1087" t="s">
        <v>66</v>
      </c>
    </row>
    <row r="1088" spans="1:10" x14ac:dyDescent="0.3">
      <c r="A1088" t="s">
        <v>4607</v>
      </c>
      <c r="B1088" t="s">
        <v>4608</v>
      </c>
      <c r="C1088" t="s">
        <v>4609</v>
      </c>
      <c r="D1088" t="s">
        <v>4610</v>
      </c>
      <c r="E1088">
        <v>2009</v>
      </c>
      <c r="H1088" t="s">
        <v>38</v>
      </c>
      <c r="I1088" t="s">
        <v>66</v>
      </c>
      <c r="J1088" t="s">
        <v>67</v>
      </c>
    </row>
    <row r="1089" spans="1:14" x14ac:dyDescent="0.3">
      <c r="A1089" t="s">
        <v>4611</v>
      </c>
      <c r="B1089" t="s">
        <v>4612</v>
      </c>
      <c r="C1089" t="s">
        <v>325</v>
      </c>
      <c r="D1089" t="s">
        <v>4613</v>
      </c>
      <c r="E1089">
        <v>2013</v>
      </c>
      <c r="F1089" t="s">
        <v>4614</v>
      </c>
      <c r="G1089" t="s">
        <v>65</v>
      </c>
      <c r="H1089" t="s">
        <v>38</v>
      </c>
      <c r="I1089" t="s">
        <v>66</v>
      </c>
    </row>
    <row r="1090" spans="1:14" x14ac:dyDescent="0.3">
      <c r="A1090" t="s">
        <v>4615</v>
      </c>
      <c r="B1090" t="s">
        <v>4616</v>
      </c>
      <c r="C1090" t="s">
        <v>1011</v>
      </c>
      <c r="D1090" t="s">
        <v>4617</v>
      </c>
      <c r="E1090">
        <v>2013</v>
      </c>
      <c r="F1090" t="s">
        <v>4618</v>
      </c>
      <c r="H1090" t="s">
        <v>38</v>
      </c>
      <c r="I1090" t="s">
        <v>66</v>
      </c>
      <c r="K1090">
        <v>1</v>
      </c>
    </row>
    <row r="1091" spans="1:14" x14ac:dyDescent="0.3">
      <c r="A1091" t="s">
        <v>4619</v>
      </c>
      <c r="B1091" t="s">
        <v>4620</v>
      </c>
      <c r="C1091" t="s">
        <v>798</v>
      </c>
      <c r="D1091" t="s">
        <v>4621</v>
      </c>
      <c r="E1091">
        <v>1999</v>
      </c>
      <c r="F1091" t="s">
        <v>4622</v>
      </c>
      <c r="H1091" t="s">
        <v>38</v>
      </c>
      <c r="I1091" t="s">
        <v>39</v>
      </c>
    </row>
    <row r="1092" spans="1:14" x14ac:dyDescent="0.3">
      <c r="A1092" t="s">
        <v>4623</v>
      </c>
      <c r="B1092" t="s">
        <v>4624</v>
      </c>
      <c r="C1092" t="s">
        <v>3312</v>
      </c>
      <c r="D1092" t="s">
        <v>4625</v>
      </c>
      <c r="E1092">
        <v>2001</v>
      </c>
      <c r="H1092" t="s">
        <v>18</v>
      </c>
    </row>
    <row r="1093" spans="1:14" x14ac:dyDescent="0.3">
      <c r="A1093" t="s">
        <v>4626</v>
      </c>
      <c r="B1093" t="s">
        <v>4627</v>
      </c>
      <c r="C1093" t="s">
        <v>2057</v>
      </c>
      <c r="D1093" t="s">
        <v>4628</v>
      </c>
      <c r="E1093">
        <v>2007</v>
      </c>
      <c r="F1093" t="s">
        <v>4629</v>
      </c>
      <c r="H1093" t="s">
        <v>38</v>
      </c>
      <c r="I1093" t="s">
        <v>39</v>
      </c>
    </row>
    <row r="1094" spans="1:14" x14ac:dyDescent="0.3">
      <c r="A1094" t="s">
        <v>4630</v>
      </c>
      <c r="B1094" t="s">
        <v>4631</v>
      </c>
      <c r="C1094" t="s">
        <v>4632</v>
      </c>
      <c r="D1094" t="s">
        <v>4633</v>
      </c>
      <c r="E1094">
        <v>2014</v>
      </c>
      <c r="F1094" t="s">
        <v>4634</v>
      </c>
      <c r="H1094" t="s">
        <v>38</v>
      </c>
      <c r="I1094" t="s">
        <v>39</v>
      </c>
    </row>
    <row r="1095" spans="1:14" x14ac:dyDescent="0.3">
      <c r="A1095" t="s">
        <v>4635</v>
      </c>
      <c r="B1095" t="s">
        <v>4636</v>
      </c>
      <c r="C1095" t="s">
        <v>1127</v>
      </c>
      <c r="D1095" t="s">
        <v>4637</v>
      </c>
      <c r="E1095">
        <v>2014</v>
      </c>
      <c r="F1095" t="s">
        <v>4638</v>
      </c>
      <c r="H1095" t="s">
        <v>38</v>
      </c>
      <c r="I1095" t="s">
        <v>39</v>
      </c>
    </row>
    <row r="1096" spans="1:14" x14ac:dyDescent="0.3">
      <c r="A1096" t="s">
        <v>4639</v>
      </c>
      <c r="B1096" t="s">
        <v>4640</v>
      </c>
      <c r="C1096" t="s">
        <v>4641</v>
      </c>
      <c r="D1096" t="s">
        <v>4642</v>
      </c>
      <c r="E1096">
        <v>2007</v>
      </c>
      <c r="F1096" t="s">
        <v>4643</v>
      </c>
      <c r="H1096" t="s">
        <v>38</v>
      </c>
      <c r="I1096" t="s">
        <v>39</v>
      </c>
    </row>
    <row r="1097" spans="1:14" x14ac:dyDescent="0.3">
      <c r="A1097" t="s">
        <v>4644</v>
      </c>
      <c r="B1097" t="s">
        <v>4645</v>
      </c>
      <c r="C1097" t="s">
        <v>216</v>
      </c>
      <c r="D1097" t="s">
        <v>4646</v>
      </c>
      <c r="E1097">
        <v>1991</v>
      </c>
      <c r="F1097" t="s">
        <v>4647</v>
      </c>
      <c r="G1097" t="s">
        <v>65</v>
      </c>
      <c r="H1097" t="s">
        <v>38</v>
      </c>
      <c r="I1097" t="s">
        <v>66</v>
      </c>
      <c r="K1097">
        <v>3</v>
      </c>
      <c r="N1097" t="s">
        <v>65</v>
      </c>
    </row>
    <row r="1098" spans="1:14" x14ac:dyDescent="0.3">
      <c r="A1098" t="s">
        <v>4648</v>
      </c>
      <c r="B1098" t="s">
        <v>4649</v>
      </c>
      <c r="C1098" t="s">
        <v>16</v>
      </c>
      <c r="D1098" t="s">
        <v>4650</v>
      </c>
      <c r="E1098">
        <v>2011</v>
      </c>
      <c r="F1098" t="s">
        <v>4651</v>
      </c>
      <c r="H1098" t="s">
        <v>18</v>
      </c>
    </row>
    <row r="1099" spans="1:14" x14ac:dyDescent="0.3">
      <c r="A1099" t="s">
        <v>4648</v>
      </c>
      <c r="B1099" t="s">
        <v>4652</v>
      </c>
      <c r="C1099" t="s">
        <v>818</v>
      </c>
      <c r="D1099" t="s">
        <v>4653</v>
      </c>
      <c r="E1099">
        <v>2009</v>
      </c>
      <c r="F1099" t="s">
        <v>4654</v>
      </c>
      <c r="H1099" t="s">
        <v>18</v>
      </c>
    </row>
    <row r="1100" spans="1:14" x14ac:dyDescent="0.3">
      <c r="A1100" t="s">
        <v>4655</v>
      </c>
      <c r="B1100" t="s">
        <v>4656</v>
      </c>
      <c r="C1100" t="s">
        <v>488</v>
      </c>
      <c r="D1100" t="s">
        <v>4657</v>
      </c>
      <c r="E1100">
        <v>2010</v>
      </c>
      <c r="F1100" t="s">
        <v>4658</v>
      </c>
      <c r="H1100" t="s">
        <v>38</v>
      </c>
      <c r="I1100" t="s">
        <v>66</v>
      </c>
      <c r="L1100">
        <v>2</v>
      </c>
    </row>
    <row r="1101" spans="1:14" x14ac:dyDescent="0.3">
      <c r="A1101" t="s">
        <v>4659</v>
      </c>
      <c r="B1101" t="s">
        <v>4660</v>
      </c>
      <c r="C1101" t="s">
        <v>534</v>
      </c>
      <c r="D1101" t="s">
        <v>4661</v>
      </c>
      <c r="E1101">
        <v>2011</v>
      </c>
      <c r="F1101" t="s">
        <v>4662</v>
      </c>
      <c r="G1101" t="s">
        <v>65</v>
      </c>
      <c r="H1101" t="s">
        <v>38</v>
      </c>
      <c r="I1101" t="s">
        <v>66</v>
      </c>
    </row>
    <row r="1102" spans="1:14" x14ac:dyDescent="0.3">
      <c r="A1102" t="s">
        <v>4663</v>
      </c>
      <c r="B1102" t="s">
        <v>4664</v>
      </c>
      <c r="C1102" t="s">
        <v>1345</v>
      </c>
      <c r="D1102" t="s">
        <v>4665</v>
      </c>
      <c r="E1102">
        <v>2002</v>
      </c>
      <c r="F1102" t="s">
        <v>4666</v>
      </c>
      <c r="H1102" t="s">
        <v>38</v>
      </c>
      <c r="I1102" t="s">
        <v>39</v>
      </c>
    </row>
    <row r="1103" spans="1:14" x14ac:dyDescent="0.3">
      <c r="A1103" t="s">
        <v>4667</v>
      </c>
      <c r="B1103" t="s">
        <v>4668</v>
      </c>
      <c r="C1103" t="s">
        <v>561</v>
      </c>
      <c r="D1103" t="s">
        <v>4669</v>
      </c>
      <c r="E1103">
        <v>2011</v>
      </c>
      <c r="F1103" t="s">
        <v>4670</v>
      </c>
      <c r="H1103" t="s">
        <v>38</v>
      </c>
      <c r="I1103" t="s">
        <v>39</v>
      </c>
    </row>
    <row r="1104" spans="1:14" x14ac:dyDescent="0.3">
      <c r="A1104" t="s">
        <v>4671</v>
      </c>
      <c r="B1104" t="s">
        <v>4672</v>
      </c>
      <c r="C1104" t="s">
        <v>1299</v>
      </c>
      <c r="D1104" t="s">
        <v>4673</v>
      </c>
      <c r="E1104">
        <v>2008</v>
      </c>
      <c r="F1104" t="s">
        <v>4674</v>
      </c>
      <c r="H1104" t="s">
        <v>38</v>
      </c>
      <c r="I1104" t="s">
        <v>39</v>
      </c>
    </row>
    <row r="1105" spans="1:12" x14ac:dyDescent="0.3">
      <c r="A1105" t="s">
        <v>4675</v>
      </c>
      <c r="B1105" t="s">
        <v>4676</v>
      </c>
      <c r="C1105" t="s">
        <v>832</v>
      </c>
      <c r="D1105" t="s">
        <v>4677</v>
      </c>
      <c r="E1105">
        <v>2012</v>
      </c>
      <c r="F1105" t="s">
        <v>4678</v>
      </c>
      <c r="H1105" t="s">
        <v>38</v>
      </c>
      <c r="I1105" t="s">
        <v>39</v>
      </c>
    </row>
    <row r="1106" spans="1:12" x14ac:dyDescent="0.3">
      <c r="A1106" t="s">
        <v>4679</v>
      </c>
      <c r="B1106" t="s">
        <v>4680</v>
      </c>
      <c r="C1106" t="s">
        <v>827</v>
      </c>
      <c r="D1106" t="s">
        <v>4681</v>
      </c>
      <c r="E1106">
        <v>2017</v>
      </c>
      <c r="F1106" t="s">
        <v>4682</v>
      </c>
      <c r="H1106" t="s">
        <v>38</v>
      </c>
      <c r="I1106" t="s">
        <v>39</v>
      </c>
    </row>
    <row r="1107" spans="1:12" x14ac:dyDescent="0.3">
      <c r="A1107" t="s">
        <v>4683</v>
      </c>
      <c r="B1107" t="s">
        <v>4684</v>
      </c>
      <c r="C1107" t="s">
        <v>4570</v>
      </c>
      <c r="D1107" t="s">
        <v>4685</v>
      </c>
      <c r="E1107">
        <v>1999</v>
      </c>
      <c r="F1107" t="s">
        <v>4686</v>
      </c>
      <c r="H1107" t="s">
        <v>18</v>
      </c>
    </row>
    <row r="1108" spans="1:12" x14ac:dyDescent="0.3">
      <c r="A1108" t="s">
        <v>4683</v>
      </c>
      <c r="B1108" t="s">
        <v>4687</v>
      </c>
      <c r="C1108" t="s">
        <v>2338</v>
      </c>
      <c r="D1108" t="s">
        <v>4688</v>
      </c>
      <c r="E1108">
        <v>1998</v>
      </c>
      <c r="F1108" t="s">
        <v>4689</v>
      </c>
      <c r="H1108" t="s">
        <v>18</v>
      </c>
    </row>
    <row r="1109" spans="1:12" x14ac:dyDescent="0.3">
      <c r="A1109" t="s">
        <v>4690</v>
      </c>
      <c r="B1109" t="s">
        <v>4691</v>
      </c>
      <c r="C1109" t="s">
        <v>3858</v>
      </c>
      <c r="D1109" t="s">
        <v>4692</v>
      </c>
      <c r="E1109">
        <v>2016</v>
      </c>
      <c r="F1109" t="s">
        <v>4693</v>
      </c>
      <c r="G1109" t="s">
        <v>65</v>
      </c>
      <c r="H1109" t="s">
        <v>38</v>
      </c>
      <c r="I1109" t="s">
        <v>66</v>
      </c>
      <c r="J1109" t="s">
        <v>67</v>
      </c>
    </row>
    <row r="1110" spans="1:12" x14ac:dyDescent="0.3">
      <c r="A1110" t="s">
        <v>4694</v>
      </c>
      <c r="B1110" t="s">
        <v>4695</v>
      </c>
      <c r="C1110" t="s">
        <v>325</v>
      </c>
      <c r="D1110" t="s">
        <v>4696</v>
      </c>
      <c r="E1110">
        <v>2017</v>
      </c>
      <c r="F1110" t="s">
        <v>4697</v>
      </c>
      <c r="H1110" t="s">
        <v>38</v>
      </c>
      <c r="I1110" t="s">
        <v>66</v>
      </c>
      <c r="K1110">
        <v>2</v>
      </c>
    </row>
    <row r="1111" spans="1:12" x14ac:dyDescent="0.3">
      <c r="A1111" t="s">
        <v>4698</v>
      </c>
      <c r="B1111" t="s">
        <v>4699</v>
      </c>
      <c r="C1111" t="s">
        <v>1805</v>
      </c>
      <c r="D1111" t="s">
        <v>4700</v>
      </c>
      <c r="E1111">
        <v>2015</v>
      </c>
      <c r="F1111" t="s">
        <v>4701</v>
      </c>
      <c r="H1111" t="s">
        <v>18</v>
      </c>
    </row>
    <row r="1112" spans="1:12" x14ac:dyDescent="0.3">
      <c r="A1112" t="s">
        <v>4702</v>
      </c>
      <c r="B1112" t="s">
        <v>4703</v>
      </c>
      <c r="C1112" t="s">
        <v>4704</v>
      </c>
      <c r="D1112" t="s">
        <v>4705</v>
      </c>
      <c r="E1112">
        <v>1994</v>
      </c>
      <c r="H1112" t="s">
        <v>38</v>
      </c>
      <c r="I1112" t="s">
        <v>39</v>
      </c>
    </row>
    <row r="1113" spans="1:12" x14ac:dyDescent="0.3">
      <c r="A1113" t="s">
        <v>4706</v>
      </c>
      <c r="B1113" t="s">
        <v>4707</v>
      </c>
      <c r="C1113" t="s">
        <v>340</v>
      </c>
      <c r="D1113" t="s">
        <v>4708</v>
      </c>
      <c r="E1113">
        <v>2014</v>
      </c>
      <c r="F1113" t="s">
        <v>4709</v>
      </c>
      <c r="H1113" t="s">
        <v>38</v>
      </c>
      <c r="I1113" t="s">
        <v>39</v>
      </c>
    </row>
    <row r="1114" spans="1:12" x14ac:dyDescent="0.3">
      <c r="A1114" t="s">
        <v>4710</v>
      </c>
      <c r="B1114" t="s">
        <v>4711</v>
      </c>
      <c r="C1114" t="s">
        <v>385</v>
      </c>
      <c r="D1114" t="s">
        <v>4712</v>
      </c>
      <c r="E1114">
        <v>2005</v>
      </c>
      <c r="F1114" t="s">
        <v>4713</v>
      </c>
      <c r="H1114" t="s">
        <v>38</v>
      </c>
      <c r="I1114" t="s">
        <v>39</v>
      </c>
    </row>
    <row r="1115" spans="1:12" x14ac:dyDescent="0.3">
      <c r="A1115" t="s">
        <v>4714</v>
      </c>
      <c r="B1115" t="s">
        <v>4715</v>
      </c>
      <c r="C1115" t="s">
        <v>1201</v>
      </c>
      <c r="D1115" t="s">
        <v>4716</v>
      </c>
      <c r="E1115">
        <v>1998</v>
      </c>
      <c r="F1115" t="s">
        <v>4717</v>
      </c>
      <c r="H1115" t="s">
        <v>18</v>
      </c>
    </row>
    <row r="1116" spans="1:12" x14ac:dyDescent="0.3">
      <c r="A1116" t="s">
        <v>4718</v>
      </c>
      <c r="B1116" t="s">
        <v>4719</v>
      </c>
      <c r="C1116" t="s">
        <v>4720</v>
      </c>
      <c r="D1116" t="s">
        <v>4721</v>
      </c>
      <c r="E1116">
        <v>2007</v>
      </c>
      <c r="F1116" t="s">
        <v>4722</v>
      </c>
      <c r="H1116" t="s">
        <v>18</v>
      </c>
    </row>
    <row r="1117" spans="1:12" x14ac:dyDescent="0.3">
      <c r="A1117" t="s">
        <v>4723</v>
      </c>
      <c r="B1117" t="s">
        <v>4724</v>
      </c>
      <c r="C1117" t="s">
        <v>16</v>
      </c>
      <c r="D1117" t="s">
        <v>4725</v>
      </c>
      <c r="E1117">
        <v>2013</v>
      </c>
      <c r="F1117" t="s">
        <v>4726</v>
      </c>
      <c r="H1117" t="s">
        <v>18</v>
      </c>
    </row>
    <row r="1118" spans="1:12" x14ac:dyDescent="0.3">
      <c r="A1118" t="s">
        <v>4727</v>
      </c>
      <c r="B1118" t="s">
        <v>4728</v>
      </c>
      <c r="C1118" t="s">
        <v>335</v>
      </c>
      <c r="D1118" t="s">
        <v>4729</v>
      </c>
      <c r="E1118">
        <v>2017</v>
      </c>
      <c r="F1118" t="s">
        <v>4730</v>
      </c>
      <c r="H1118" t="s">
        <v>38</v>
      </c>
      <c r="I1118" t="s">
        <v>39</v>
      </c>
    </row>
    <row r="1119" spans="1:12" x14ac:dyDescent="0.3">
      <c r="A1119" t="s">
        <v>4731</v>
      </c>
      <c r="B1119" t="s">
        <v>4732</v>
      </c>
      <c r="C1119" t="s">
        <v>798</v>
      </c>
      <c r="D1119" t="s">
        <v>4733</v>
      </c>
      <c r="E1119">
        <v>2016</v>
      </c>
      <c r="F1119" t="s">
        <v>4734</v>
      </c>
      <c r="H1119" t="s">
        <v>38</v>
      </c>
      <c r="I1119" t="s">
        <v>39</v>
      </c>
    </row>
    <row r="1120" spans="1:12" x14ac:dyDescent="0.3">
      <c r="A1120" t="s">
        <v>4735</v>
      </c>
      <c r="B1120" t="s">
        <v>4736</v>
      </c>
      <c r="C1120" t="s">
        <v>126</v>
      </c>
      <c r="D1120" t="s">
        <v>4737</v>
      </c>
      <c r="E1120">
        <v>2000</v>
      </c>
      <c r="F1120" t="s">
        <v>4738</v>
      </c>
      <c r="G1120" t="s">
        <v>166</v>
      </c>
      <c r="H1120" t="s">
        <v>38</v>
      </c>
      <c r="I1120" t="s">
        <v>66</v>
      </c>
      <c r="K1120">
        <v>3</v>
      </c>
      <c r="L1120">
        <v>6</v>
      </c>
    </row>
    <row r="1121" spans="1:11" x14ac:dyDescent="0.3">
      <c r="A1121" t="s">
        <v>4739</v>
      </c>
      <c r="B1121" t="s">
        <v>4740</v>
      </c>
      <c r="C1121" t="s">
        <v>4741</v>
      </c>
      <c r="D1121" t="s">
        <v>4742</v>
      </c>
      <c r="E1121">
        <v>2014</v>
      </c>
      <c r="F1121" t="s">
        <v>4743</v>
      </c>
      <c r="H1121" t="s">
        <v>18</v>
      </c>
    </row>
    <row r="1122" spans="1:11" x14ac:dyDescent="0.3">
      <c r="A1122" t="s">
        <v>4744</v>
      </c>
      <c r="B1122" t="s">
        <v>4745</v>
      </c>
      <c r="C1122" t="s">
        <v>211</v>
      </c>
      <c r="D1122" t="s">
        <v>4746</v>
      </c>
      <c r="E1122">
        <v>2008</v>
      </c>
      <c r="F1122" t="s">
        <v>4747</v>
      </c>
      <c r="H1122" t="s">
        <v>18</v>
      </c>
    </row>
    <row r="1123" spans="1:11" x14ac:dyDescent="0.3">
      <c r="A1123" t="s">
        <v>4744</v>
      </c>
      <c r="B1123" t="s">
        <v>4748</v>
      </c>
      <c r="C1123" t="s">
        <v>488</v>
      </c>
      <c r="D1123" t="s">
        <v>4749</v>
      </c>
      <c r="E1123">
        <v>2007</v>
      </c>
      <c r="F1123" t="s">
        <v>4750</v>
      </c>
      <c r="G1123" t="s">
        <v>65</v>
      </c>
      <c r="H1123" t="s">
        <v>38</v>
      </c>
      <c r="I1123" t="s">
        <v>66</v>
      </c>
    </row>
    <row r="1124" spans="1:11" x14ac:dyDescent="0.3">
      <c r="A1124" t="s">
        <v>4751</v>
      </c>
      <c r="B1124" t="s">
        <v>4752</v>
      </c>
      <c r="C1124" t="s">
        <v>1033</v>
      </c>
      <c r="D1124" t="s">
        <v>4753</v>
      </c>
      <c r="E1124">
        <v>2016</v>
      </c>
      <c r="F1124" t="s">
        <v>4754</v>
      </c>
      <c r="H1124" t="s">
        <v>18</v>
      </c>
    </row>
    <row r="1125" spans="1:11" x14ac:dyDescent="0.3">
      <c r="A1125" t="s">
        <v>4755</v>
      </c>
      <c r="B1125" t="s">
        <v>4756</v>
      </c>
      <c r="C1125" t="s">
        <v>473</v>
      </c>
      <c r="D1125" t="s">
        <v>4757</v>
      </c>
      <c r="E1125">
        <v>2013</v>
      </c>
      <c r="F1125" t="s">
        <v>4758</v>
      </c>
      <c r="H1125" t="s">
        <v>18</v>
      </c>
    </row>
    <row r="1126" spans="1:11" x14ac:dyDescent="0.3">
      <c r="A1126" t="s">
        <v>4759</v>
      </c>
      <c r="B1126" t="s">
        <v>4760</v>
      </c>
      <c r="C1126" t="s">
        <v>211</v>
      </c>
      <c r="D1126" t="s">
        <v>4761</v>
      </c>
      <c r="E1126">
        <v>2010</v>
      </c>
      <c r="F1126" t="s">
        <v>4762</v>
      </c>
      <c r="G1126" t="s">
        <v>65</v>
      </c>
      <c r="H1126" t="s">
        <v>38</v>
      </c>
      <c r="I1126" t="s">
        <v>66</v>
      </c>
      <c r="K1126">
        <v>2</v>
      </c>
    </row>
    <row r="1127" spans="1:11" x14ac:dyDescent="0.3">
      <c r="A1127" t="s">
        <v>4763</v>
      </c>
      <c r="B1127" t="s">
        <v>4764</v>
      </c>
      <c r="C1127" t="s">
        <v>52</v>
      </c>
      <c r="D1127" t="s">
        <v>4765</v>
      </c>
      <c r="E1127">
        <v>1996</v>
      </c>
      <c r="F1127" t="s">
        <v>4766</v>
      </c>
      <c r="H1127" t="s">
        <v>38</v>
      </c>
      <c r="I1127" t="s">
        <v>39</v>
      </c>
    </row>
    <row r="1128" spans="1:11" x14ac:dyDescent="0.3">
      <c r="A1128" t="s">
        <v>4767</v>
      </c>
      <c r="B1128" t="s">
        <v>4768</v>
      </c>
      <c r="C1128" t="s">
        <v>1949</v>
      </c>
      <c r="D1128" t="s">
        <v>4769</v>
      </c>
      <c r="E1128">
        <v>1993</v>
      </c>
      <c r="F1128" t="s">
        <v>4770</v>
      </c>
      <c r="H1128" t="s">
        <v>38</v>
      </c>
      <c r="I1128" t="s">
        <v>39</v>
      </c>
    </row>
    <row r="1129" spans="1:11" x14ac:dyDescent="0.3">
      <c r="A1129" t="s">
        <v>4771</v>
      </c>
      <c r="B1129" t="s">
        <v>4772</v>
      </c>
      <c r="C1129" t="s">
        <v>1703</v>
      </c>
      <c r="D1129" t="s">
        <v>4773</v>
      </c>
      <c r="E1129">
        <v>2014</v>
      </c>
      <c r="H1129" t="s">
        <v>18</v>
      </c>
    </row>
    <row r="1130" spans="1:11" x14ac:dyDescent="0.3">
      <c r="A1130" t="s">
        <v>4774</v>
      </c>
      <c r="B1130" t="s">
        <v>4775</v>
      </c>
      <c r="C1130" t="s">
        <v>335</v>
      </c>
      <c r="D1130" t="s">
        <v>4776</v>
      </c>
      <c r="E1130">
        <v>2017</v>
      </c>
      <c r="F1130" t="s">
        <v>4777</v>
      </c>
      <c r="H1130" t="s">
        <v>38</v>
      </c>
      <c r="I1130" t="s">
        <v>39</v>
      </c>
    </row>
    <row r="1131" spans="1:11" x14ac:dyDescent="0.3">
      <c r="A1131" t="s">
        <v>4778</v>
      </c>
      <c r="B1131" t="s">
        <v>4779</v>
      </c>
      <c r="C1131" t="s">
        <v>311</v>
      </c>
      <c r="D1131" t="s">
        <v>4780</v>
      </c>
      <c r="E1131">
        <v>1995</v>
      </c>
      <c r="F1131" t="s">
        <v>4781</v>
      </c>
      <c r="H1131" t="s">
        <v>38</v>
      </c>
      <c r="I1131" t="s">
        <v>39</v>
      </c>
    </row>
    <row r="1132" spans="1:11" x14ac:dyDescent="0.3">
      <c r="A1132" t="s">
        <v>4782</v>
      </c>
      <c r="B1132" t="s">
        <v>4783</v>
      </c>
      <c r="C1132" t="s">
        <v>4784</v>
      </c>
      <c r="D1132" t="s">
        <v>4785</v>
      </c>
      <c r="E1132">
        <v>2005</v>
      </c>
      <c r="F1132" t="s">
        <v>4786</v>
      </c>
      <c r="H1132" t="s">
        <v>38</v>
      </c>
      <c r="I1132" t="s">
        <v>39</v>
      </c>
    </row>
    <row r="1133" spans="1:11" x14ac:dyDescent="0.3">
      <c r="A1133" t="s">
        <v>4787</v>
      </c>
      <c r="B1133" t="s">
        <v>4788</v>
      </c>
      <c r="C1133" t="s">
        <v>4789</v>
      </c>
      <c r="D1133" t="s">
        <v>4790</v>
      </c>
      <c r="E1133">
        <v>2014</v>
      </c>
      <c r="F1133" t="s">
        <v>4791</v>
      </c>
      <c r="H1133" t="s">
        <v>38</v>
      </c>
      <c r="I1133" t="s">
        <v>39</v>
      </c>
    </row>
    <row r="1134" spans="1:11" x14ac:dyDescent="0.3">
      <c r="A1134" t="s">
        <v>4792</v>
      </c>
      <c r="B1134" t="s">
        <v>4793</v>
      </c>
      <c r="C1134" t="s">
        <v>832</v>
      </c>
      <c r="D1134" t="s">
        <v>4794</v>
      </c>
      <c r="E1134">
        <v>2013</v>
      </c>
      <c r="F1134" t="s">
        <v>4795</v>
      </c>
      <c r="H1134" t="s">
        <v>38</v>
      </c>
      <c r="I1134" t="s">
        <v>39</v>
      </c>
    </row>
    <row r="1135" spans="1:11" x14ac:dyDescent="0.3">
      <c r="A1135" t="s">
        <v>4796</v>
      </c>
      <c r="B1135" t="s">
        <v>4797</v>
      </c>
      <c r="C1135" t="s">
        <v>3409</v>
      </c>
      <c r="D1135" t="s">
        <v>4798</v>
      </c>
      <c r="E1135">
        <v>2014</v>
      </c>
      <c r="F1135" t="s">
        <v>4799</v>
      </c>
      <c r="H1135" t="s">
        <v>18</v>
      </c>
    </row>
    <row r="1136" spans="1:11" x14ac:dyDescent="0.3">
      <c r="A1136" t="s">
        <v>4800</v>
      </c>
      <c r="B1136" t="s">
        <v>4801</v>
      </c>
      <c r="C1136" t="s">
        <v>4152</v>
      </c>
      <c r="D1136" t="s">
        <v>4802</v>
      </c>
      <c r="E1136">
        <v>2014</v>
      </c>
      <c r="F1136" t="s">
        <v>4803</v>
      </c>
      <c r="H1136" t="s">
        <v>18</v>
      </c>
    </row>
    <row r="1137" spans="1:11" x14ac:dyDescent="0.3">
      <c r="A1137" t="s">
        <v>4804</v>
      </c>
      <c r="B1137" t="s">
        <v>4805</v>
      </c>
      <c r="C1137" t="s">
        <v>4806</v>
      </c>
      <c r="D1137" t="s">
        <v>4807</v>
      </c>
      <c r="E1137">
        <v>2016</v>
      </c>
      <c r="F1137" t="s">
        <v>4808</v>
      </c>
      <c r="H1137" t="s">
        <v>18</v>
      </c>
    </row>
    <row r="1138" spans="1:11" x14ac:dyDescent="0.3">
      <c r="A1138" t="s">
        <v>4809</v>
      </c>
      <c r="B1138" t="s">
        <v>4810</v>
      </c>
      <c r="C1138" t="s">
        <v>2290</v>
      </c>
      <c r="D1138" t="s">
        <v>4811</v>
      </c>
      <c r="E1138">
        <v>2011</v>
      </c>
      <c r="H1138" t="s">
        <v>18</v>
      </c>
    </row>
    <row r="1139" spans="1:11" x14ac:dyDescent="0.3">
      <c r="A1139" t="s">
        <v>4812</v>
      </c>
      <c r="B1139" t="s">
        <v>4813</v>
      </c>
      <c r="C1139" t="s">
        <v>4814</v>
      </c>
      <c r="D1139" t="s">
        <v>4815</v>
      </c>
      <c r="E1139">
        <v>1992</v>
      </c>
      <c r="F1139" t="s">
        <v>4816</v>
      </c>
      <c r="H1139" t="s">
        <v>18</v>
      </c>
    </row>
    <row r="1140" spans="1:11" x14ac:dyDescent="0.3">
      <c r="A1140" t="s">
        <v>4817</v>
      </c>
      <c r="B1140" t="s">
        <v>4818</v>
      </c>
      <c r="C1140" t="s">
        <v>1149</v>
      </c>
      <c r="D1140" t="s">
        <v>4819</v>
      </c>
      <c r="E1140">
        <v>1995</v>
      </c>
      <c r="F1140" t="s">
        <v>4820</v>
      </c>
      <c r="H1140" t="s">
        <v>18</v>
      </c>
    </row>
    <row r="1141" spans="1:11" x14ac:dyDescent="0.3">
      <c r="A1141" t="s">
        <v>4821</v>
      </c>
      <c r="B1141" t="s">
        <v>4822</v>
      </c>
      <c r="C1141" t="s">
        <v>2553</v>
      </c>
      <c r="E1141">
        <v>1966</v>
      </c>
      <c r="F1141" t="s">
        <v>4823</v>
      </c>
      <c r="H1141" t="s">
        <v>18</v>
      </c>
    </row>
    <row r="1142" spans="1:11" x14ac:dyDescent="0.3">
      <c r="A1142" t="s">
        <v>4824</v>
      </c>
      <c r="B1142" t="s">
        <v>4825</v>
      </c>
      <c r="C1142" t="s">
        <v>2644</v>
      </c>
      <c r="D1142" t="s">
        <v>4826</v>
      </c>
      <c r="E1142">
        <v>2013</v>
      </c>
      <c r="F1142" t="s">
        <v>4827</v>
      </c>
      <c r="H1142" t="s">
        <v>38</v>
      </c>
      <c r="I1142" t="s">
        <v>39</v>
      </c>
    </row>
    <row r="1143" spans="1:11" x14ac:dyDescent="0.3">
      <c r="A1143" t="s">
        <v>4828</v>
      </c>
      <c r="B1143" t="s">
        <v>4829</v>
      </c>
      <c r="C1143" t="s">
        <v>846</v>
      </c>
      <c r="D1143" t="s">
        <v>4830</v>
      </c>
      <c r="E1143">
        <v>2006</v>
      </c>
      <c r="F1143" t="s">
        <v>4831</v>
      </c>
      <c r="H1143" t="s">
        <v>18</v>
      </c>
    </row>
    <row r="1144" spans="1:11" x14ac:dyDescent="0.3">
      <c r="A1144" t="s">
        <v>4832</v>
      </c>
      <c r="B1144" t="s">
        <v>4833</v>
      </c>
      <c r="C1144" t="s">
        <v>4834</v>
      </c>
      <c r="D1144" t="s">
        <v>4835</v>
      </c>
      <c r="E1144">
        <v>2016</v>
      </c>
      <c r="F1144" t="s">
        <v>4836</v>
      </c>
      <c r="H1144" t="s">
        <v>38</v>
      </c>
      <c r="I1144" t="s">
        <v>39</v>
      </c>
    </row>
    <row r="1145" spans="1:11" x14ac:dyDescent="0.3">
      <c r="A1145" t="s">
        <v>4837</v>
      </c>
      <c r="B1145" t="s">
        <v>4838</v>
      </c>
      <c r="C1145" t="s">
        <v>3707</v>
      </c>
      <c r="D1145" t="s">
        <v>4839</v>
      </c>
      <c r="E1145">
        <v>2014</v>
      </c>
      <c r="F1145" t="s">
        <v>4840</v>
      </c>
      <c r="G1145" t="s">
        <v>65</v>
      </c>
      <c r="H1145" t="s">
        <v>38</v>
      </c>
      <c r="I1145" t="s">
        <v>66</v>
      </c>
      <c r="J1145" t="s">
        <v>67</v>
      </c>
    </row>
    <row r="1146" spans="1:11" x14ac:dyDescent="0.3">
      <c r="A1146" t="s">
        <v>4841</v>
      </c>
      <c r="B1146" t="s">
        <v>4842</v>
      </c>
      <c r="C1146" t="s">
        <v>1176</v>
      </c>
      <c r="D1146" t="s">
        <v>4843</v>
      </c>
      <c r="E1146">
        <v>1994</v>
      </c>
      <c r="F1146" t="s">
        <v>4844</v>
      </c>
      <c r="H1146" t="s">
        <v>18</v>
      </c>
    </row>
    <row r="1147" spans="1:11" x14ac:dyDescent="0.3">
      <c r="A1147" t="s">
        <v>4845</v>
      </c>
      <c r="B1147" t="s">
        <v>4846</v>
      </c>
      <c r="C1147" t="s">
        <v>561</v>
      </c>
      <c r="D1147" t="s">
        <v>4847</v>
      </c>
      <c r="E1147">
        <v>1998</v>
      </c>
      <c r="F1147" t="s">
        <v>4848</v>
      </c>
      <c r="H1147" t="s">
        <v>38</v>
      </c>
      <c r="I1147" t="s">
        <v>39</v>
      </c>
    </row>
    <row r="1148" spans="1:11" x14ac:dyDescent="0.3">
      <c r="A1148" t="s">
        <v>4849</v>
      </c>
      <c r="B1148" t="s">
        <v>4850</v>
      </c>
      <c r="C1148" t="s">
        <v>561</v>
      </c>
      <c r="D1148" t="s">
        <v>4851</v>
      </c>
      <c r="E1148">
        <v>1999</v>
      </c>
      <c r="F1148" t="s">
        <v>4852</v>
      </c>
      <c r="H1148" t="s">
        <v>38</v>
      </c>
      <c r="I1148" t="s">
        <v>39</v>
      </c>
    </row>
    <row r="1149" spans="1:11" x14ac:dyDescent="0.3">
      <c r="A1149" t="s">
        <v>4853</v>
      </c>
      <c r="B1149" t="s">
        <v>4854</v>
      </c>
      <c r="C1149" t="s">
        <v>365</v>
      </c>
      <c r="D1149" t="s">
        <v>4855</v>
      </c>
      <c r="E1149">
        <v>2016</v>
      </c>
      <c r="F1149" t="s">
        <v>4856</v>
      </c>
      <c r="H1149" t="s">
        <v>18</v>
      </c>
    </row>
    <row r="1150" spans="1:11" x14ac:dyDescent="0.3">
      <c r="A1150" t="s">
        <v>4857</v>
      </c>
      <c r="B1150" t="s">
        <v>4858</v>
      </c>
      <c r="C1150" t="s">
        <v>1486</v>
      </c>
      <c r="D1150" t="s">
        <v>4859</v>
      </c>
      <c r="E1150">
        <v>1995</v>
      </c>
      <c r="F1150" t="s">
        <v>4860</v>
      </c>
      <c r="H1150" t="s">
        <v>18</v>
      </c>
    </row>
    <row r="1151" spans="1:11" x14ac:dyDescent="0.3">
      <c r="A1151" t="s">
        <v>4861</v>
      </c>
      <c r="B1151" t="s">
        <v>4862</v>
      </c>
      <c r="C1151" t="s">
        <v>832</v>
      </c>
      <c r="D1151" t="s">
        <v>4863</v>
      </c>
      <c r="E1151">
        <v>2015</v>
      </c>
      <c r="F1151" t="s">
        <v>4864</v>
      </c>
      <c r="H1151" t="s">
        <v>38</v>
      </c>
      <c r="I1151" t="s">
        <v>66</v>
      </c>
      <c r="K1151">
        <v>1</v>
      </c>
    </row>
    <row r="1152" spans="1:11" x14ac:dyDescent="0.3">
      <c r="A1152" t="s">
        <v>4865</v>
      </c>
      <c r="B1152" t="s">
        <v>4866</v>
      </c>
      <c r="C1152" t="s">
        <v>3187</v>
      </c>
      <c r="D1152" t="s">
        <v>4867</v>
      </c>
      <c r="E1152">
        <v>1998</v>
      </c>
      <c r="F1152" t="s">
        <v>4868</v>
      </c>
      <c r="H1152" t="s">
        <v>38</v>
      </c>
      <c r="I1152" t="s">
        <v>39</v>
      </c>
    </row>
    <row r="1153" spans="1:11" x14ac:dyDescent="0.3">
      <c r="A1153" t="s">
        <v>4869</v>
      </c>
      <c r="B1153" t="s">
        <v>4870</v>
      </c>
      <c r="C1153" t="s">
        <v>3889</v>
      </c>
      <c r="D1153" t="s">
        <v>4871</v>
      </c>
      <c r="E1153">
        <v>1999</v>
      </c>
      <c r="F1153" t="s">
        <v>4872</v>
      </c>
      <c r="H1153" t="s">
        <v>38</v>
      </c>
      <c r="I1153" t="s">
        <v>39</v>
      </c>
    </row>
    <row r="1154" spans="1:11" x14ac:dyDescent="0.3">
      <c r="A1154" t="s">
        <v>4873</v>
      </c>
      <c r="B1154" t="s">
        <v>4874</v>
      </c>
      <c r="C1154" t="s">
        <v>4875</v>
      </c>
      <c r="D1154" t="s">
        <v>4876</v>
      </c>
      <c r="E1154">
        <v>2015</v>
      </c>
      <c r="F1154" t="s">
        <v>4877</v>
      </c>
      <c r="H1154" t="s">
        <v>18</v>
      </c>
    </row>
    <row r="1155" spans="1:11" x14ac:dyDescent="0.3">
      <c r="A1155" t="s">
        <v>4878</v>
      </c>
      <c r="B1155" t="s">
        <v>4879</v>
      </c>
      <c r="C1155" t="s">
        <v>4880</v>
      </c>
      <c r="D1155" t="s">
        <v>4881</v>
      </c>
      <c r="E1155">
        <v>2009</v>
      </c>
      <c r="F1155" t="s">
        <v>4882</v>
      </c>
      <c r="H1155" t="s">
        <v>38</v>
      </c>
      <c r="I1155" t="s">
        <v>39</v>
      </c>
    </row>
    <row r="1156" spans="1:11" x14ac:dyDescent="0.3">
      <c r="A1156" t="s">
        <v>4883</v>
      </c>
      <c r="B1156" t="s">
        <v>4884</v>
      </c>
      <c r="C1156" t="s">
        <v>4472</v>
      </c>
      <c r="D1156" t="s">
        <v>4885</v>
      </c>
      <c r="E1156">
        <v>2015</v>
      </c>
      <c r="F1156" t="s">
        <v>4886</v>
      </c>
      <c r="G1156" t="s">
        <v>166</v>
      </c>
      <c r="H1156" t="s">
        <v>38</v>
      </c>
      <c r="I1156" t="s">
        <v>66</v>
      </c>
      <c r="K1156">
        <v>4</v>
      </c>
    </row>
    <row r="1157" spans="1:11" x14ac:dyDescent="0.3">
      <c r="A1157" t="s">
        <v>4887</v>
      </c>
      <c r="B1157" t="s">
        <v>4888</v>
      </c>
      <c r="C1157" t="s">
        <v>3608</v>
      </c>
      <c r="D1157" t="s">
        <v>4889</v>
      </c>
      <c r="E1157">
        <v>2011</v>
      </c>
      <c r="G1157" t="s">
        <v>65</v>
      </c>
      <c r="H1157" t="s">
        <v>38</v>
      </c>
      <c r="I1157" t="s">
        <v>66</v>
      </c>
    </row>
    <row r="1158" spans="1:11" x14ac:dyDescent="0.3">
      <c r="A1158" t="s">
        <v>4890</v>
      </c>
      <c r="B1158" t="s">
        <v>4891</v>
      </c>
      <c r="C1158" t="s">
        <v>291</v>
      </c>
      <c r="D1158" t="s">
        <v>4892</v>
      </c>
      <c r="E1158">
        <v>2017</v>
      </c>
      <c r="F1158" t="s">
        <v>4893</v>
      </c>
      <c r="H1158" t="s">
        <v>18</v>
      </c>
    </row>
    <row r="1159" spans="1:11" x14ac:dyDescent="0.3">
      <c r="A1159" t="s">
        <v>4894</v>
      </c>
      <c r="B1159" t="s">
        <v>4895</v>
      </c>
      <c r="C1159" t="s">
        <v>3601</v>
      </c>
      <c r="D1159" t="s">
        <v>4896</v>
      </c>
      <c r="E1159">
        <v>1996</v>
      </c>
      <c r="F1159" t="s">
        <v>4897</v>
      </c>
      <c r="G1159" t="s">
        <v>166</v>
      </c>
      <c r="H1159" t="s">
        <v>38</v>
      </c>
      <c r="I1159" t="s">
        <v>66</v>
      </c>
    </row>
    <row r="1160" spans="1:11" x14ac:dyDescent="0.3">
      <c r="A1160" t="s">
        <v>4898</v>
      </c>
      <c r="B1160" t="s">
        <v>4899</v>
      </c>
      <c r="C1160" t="s">
        <v>4900</v>
      </c>
      <c r="D1160" t="s">
        <v>4901</v>
      </c>
      <c r="E1160">
        <v>2004</v>
      </c>
      <c r="F1160" t="s">
        <v>4902</v>
      </c>
      <c r="H1160" t="s">
        <v>38</v>
      </c>
      <c r="I1160" t="s">
        <v>39</v>
      </c>
    </row>
    <row r="1161" spans="1:11" x14ac:dyDescent="0.3">
      <c r="A1161" t="s">
        <v>4903</v>
      </c>
      <c r="B1161" t="s">
        <v>4904</v>
      </c>
      <c r="C1161" t="s">
        <v>4905</v>
      </c>
      <c r="D1161" t="s">
        <v>4906</v>
      </c>
      <c r="E1161">
        <v>2011</v>
      </c>
      <c r="F1161" t="s">
        <v>4907</v>
      </c>
      <c r="H1161" t="s">
        <v>38</v>
      </c>
      <c r="I1161" t="s">
        <v>39</v>
      </c>
    </row>
    <row r="1162" spans="1:11" x14ac:dyDescent="0.3">
      <c r="A1162" t="s">
        <v>4903</v>
      </c>
      <c r="B1162" t="s">
        <v>4908</v>
      </c>
      <c r="C1162" t="s">
        <v>4905</v>
      </c>
      <c r="D1162" t="s">
        <v>4909</v>
      </c>
      <c r="E1162">
        <v>2011</v>
      </c>
      <c r="F1162" t="s">
        <v>4910</v>
      </c>
      <c r="H1162" t="s">
        <v>38</v>
      </c>
      <c r="I1162" t="s">
        <v>39</v>
      </c>
    </row>
    <row r="1163" spans="1:11" x14ac:dyDescent="0.3">
      <c r="A1163" t="s">
        <v>4911</v>
      </c>
      <c r="B1163" t="s">
        <v>4912</v>
      </c>
      <c r="C1163" t="s">
        <v>2276</v>
      </c>
      <c r="D1163" t="s">
        <v>4545</v>
      </c>
      <c r="E1163">
        <v>2004</v>
      </c>
      <c r="H1163" t="s">
        <v>18</v>
      </c>
    </row>
    <row r="1164" spans="1:11" x14ac:dyDescent="0.3">
      <c r="A1164" t="s">
        <v>4913</v>
      </c>
      <c r="B1164" t="s">
        <v>4914</v>
      </c>
      <c r="C1164" t="s">
        <v>4915</v>
      </c>
      <c r="D1164" t="s">
        <v>4916</v>
      </c>
      <c r="E1164">
        <v>2016</v>
      </c>
      <c r="F1164" t="s">
        <v>4917</v>
      </c>
      <c r="G1164" t="s">
        <v>65</v>
      </c>
      <c r="H1164" t="s">
        <v>38</v>
      </c>
      <c r="I1164" t="s">
        <v>66</v>
      </c>
    </row>
    <row r="1165" spans="1:11" x14ac:dyDescent="0.3">
      <c r="A1165" t="s">
        <v>4918</v>
      </c>
      <c r="B1165" t="s">
        <v>4919</v>
      </c>
      <c r="C1165" t="s">
        <v>473</v>
      </c>
      <c r="D1165" t="s">
        <v>4920</v>
      </c>
      <c r="E1165">
        <v>2001</v>
      </c>
      <c r="F1165" t="s">
        <v>4921</v>
      </c>
      <c r="H1165" t="s">
        <v>18</v>
      </c>
    </row>
    <row r="1166" spans="1:11" x14ac:dyDescent="0.3">
      <c r="A1166" t="s">
        <v>4922</v>
      </c>
      <c r="B1166" t="s">
        <v>4923</v>
      </c>
      <c r="C1166" t="s">
        <v>789</v>
      </c>
      <c r="D1166" t="s">
        <v>4924</v>
      </c>
      <c r="E1166">
        <v>2002</v>
      </c>
      <c r="F1166" t="s">
        <v>4925</v>
      </c>
      <c r="H1166" t="s">
        <v>18</v>
      </c>
    </row>
    <row r="1167" spans="1:11" x14ac:dyDescent="0.3">
      <c r="A1167" t="s">
        <v>4926</v>
      </c>
      <c r="B1167" t="s">
        <v>4927</v>
      </c>
      <c r="C1167" t="s">
        <v>4928</v>
      </c>
      <c r="D1167" t="s">
        <v>4929</v>
      </c>
      <c r="E1167">
        <v>2016</v>
      </c>
      <c r="F1167" t="s">
        <v>4930</v>
      </c>
      <c r="H1167" t="s">
        <v>18</v>
      </c>
    </row>
    <row r="1168" spans="1:11" x14ac:dyDescent="0.3">
      <c r="A1168" t="s">
        <v>4931</v>
      </c>
      <c r="B1168" t="s">
        <v>4932</v>
      </c>
      <c r="C1168" t="s">
        <v>99</v>
      </c>
      <c r="D1168" t="s">
        <v>4933</v>
      </c>
      <c r="E1168">
        <v>1996</v>
      </c>
      <c r="F1168" t="s">
        <v>4934</v>
      </c>
      <c r="H1168" t="s">
        <v>18</v>
      </c>
    </row>
    <row r="1169" spans="1:10" x14ac:dyDescent="0.3">
      <c r="A1169" t="s">
        <v>4935</v>
      </c>
      <c r="B1169" t="s">
        <v>4936</v>
      </c>
      <c r="C1169" t="s">
        <v>4240</v>
      </c>
      <c r="D1169" t="s">
        <v>4937</v>
      </c>
      <c r="E1169">
        <v>2012</v>
      </c>
      <c r="F1169" t="s">
        <v>4938</v>
      </c>
      <c r="H1169" t="s">
        <v>38</v>
      </c>
      <c r="I1169" t="s">
        <v>39</v>
      </c>
    </row>
    <row r="1170" spans="1:10" x14ac:dyDescent="0.3">
      <c r="A1170" t="s">
        <v>4939</v>
      </c>
      <c r="B1170" t="s">
        <v>4940</v>
      </c>
      <c r="C1170" t="s">
        <v>84</v>
      </c>
      <c r="D1170" t="s">
        <v>4941</v>
      </c>
      <c r="E1170">
        <v>1991</v>
      </c>
      <c r="F1170" t="s">
        <v>4942</v>
      </c>
      <c r="H1170" t="s">
        <v>38</v>
      </c>
      <c r="I1170" t="s">
        <v>39</v>
      </c>
    </row>
    <row r="1171" spans="1:10" x14ac:dyDescent="0.3">
      <c r="A1171" t="s">
        <v>4943</v>
      </c>
      <c r="B1171" t="s">
        <v>4944</v>
      </c>
      <c r="C1171" t="s">
        <v>2232</v>
      </c>
      <c r="D1171" t="s">
        <v>4945</v>
      </c>
      <c r="E1171">
        <v>1999</v>
      </c>
      <c r="F1171" t="s">
        <v>4946</v>
      </c>
      <c r="H1171" t="s">
        <v>18</v>
      </c>
    </row>
    <row r="1172" spans="1:10" x14ac:dyDescent="0.3">
      <c r="A1172" t="s">
        <v>4947</v>
      </c>
      <c r="B1172" t="s">
        <v>4948</v>
      </c>
      <c r="C1172" t="s">
        <v>1345</v>
      </c>
      <c r="D1172" t="s">
        <v>4949</v>
      </c>
      <c r="E1172">
        <v>2004</v>
      </c>
      <c r="F1172" t="s">
        <v>4950</v>
      </c>
      <c r="H1172" t="s">
        <v>38</v>
      </c>
      <c r="I1172" t="s">
        <v>39</v>
      </c>
    </row>
    <row r="1173" spans="1:10" x14ac:dyDescent="0.3">
      <c r="A1173" t="s">
        <v>4951</v>
      </c>
      <c r="B1173" t="s">
        <v>4952</v>
      </c>
      <c r="C1173" t="s">
        <v>4953</v>
      </c>
      <c r="D1173" t="s">
        <v>4954</v>
      </c>
      <c r="E1173">
        <v>2017</v>
      </c>
      <c r="F1173" t="s">
        <v>4955</v>
      </c>
      <c r="H1173" t="s">
        <v>38</v>
      </c>
      <c r="I1173" t="s">
        <v>39</v>
      </c>
    </row>
    <row r="1174" spans="1:10" x14ac:dyDescent="0.3">
      <c r="A1174" t="s">
        <v>4956</v>
      </c>
      <c r="B1174" t="s">
        <v>4957</v>
      </c>
      <c r="C1174" t="s">
        <v>2644</v>
      </c>
      <c r="D1174" t="s">
        <v>4958</v>
      </c>
      <c r="E1174">
        <v>2018</v>
      </c>
      <c r="F1174" t="s">
        <v>4959</v>
      </c>
      <c r="H1174" t="s">
        <v>38</v>
      </c>
      <c r="I1174" t="s">
        <v>39</v>
      </c>
    </row>
    <row r="1175" spans="1:10" x14ac:dyDescent="0.3">
      <c r="A1175" t="s">
        <v>4960</v>
      </c>
      <c r="B1175" t="s">
        <v>4961</v>
      </c>
      <c r="C1175" t="s">
        <v>4442</v>
      </c>
      <c r="D1175" t="s">
        <v>4962</v>
      </c>
      <c r="E1175">
        <v>1991</v>
      </c>
      <c r="F1175" t="s">
        <v>4963</v>
      </c>
      <c r="H1175" t="s">
        <v>38</v>
      </c>
      <c r="I1175" t="s">
        <v>39</v>
      </c>
    </row>
    <row r="1176" spans="1:10" x14ac:dyDescent="0.3">
      <c r="A1176" t="s">
        <v>4964</v>
      </c>
      <c r="B1176" t="s">
        <v>4965</v>
      </c>
      <c r="C1176" t="s">
        <v>798</v>
      </c>
      <c r="D1176" t="s">
        <v>4966</v>
      </c>
      <c r="E1176">
        <v>2015</v>
      </c>
      <c r="F1176" t="s">
        <v>4967</v>
      </c>
      <c r="H1176" t="s">
        <v>38</v>
      </c>
      <c r="I1176" t="s">
        <v>39</v>
      </c>
    </row>
    <row r="1177" spans="1:10" x14ac:dyDescent="0.3">
      <c r="A1177" t="s">
        <v>4968</v>
      </c>
      <c r="B1177" t="s">
        <v>4969</v>
      </c>
      <c r="C1177" t="s">
        <v>21</v>
      </c>
      <c r="D1177" t="s">
        <v>4970</v>
      </c>
      <c r="E1177">
        <v>1993</v>
      </c>
      <c r="H1177" t="s">
        <v>18</v>
      </c>
    </row>
    <row r="1178" spans="1:10" x14ac:dyDescent="0.3">
      <c r="A1178" t="s">
        <v>4971</v>
      </c>
      <c r="B1178" t="s">
        <v>4972</v>
      </c>
      <c r="C1178" t="s">
        <v>1949</v>
      </c>
      <c r="D1178" t="s">
        <v>4973</v>
      </c>
      <c r="E1178">
        <v>2015</v>
      </c>
      <c r="F1178" t="s">
        <v>4974</v>
      </c>
      <c r="H1178" t="s">
        <v>18</v>
      </c>
    </row>
    <row r="1179" spans="1:10" x14ac:dyDescent="0.3">
      <c r="A1179" t="s">
        <v>4975</v>
      </c>
      <c r="B1179" t="s">
        <v>4976</v>
      </c>
      <c r="C1179" t="s">
        <v>4977</v>
      </c>
      <c r="D1179" t="s">
        <v>4978</v>
      </c>
      <c r="E1179">
        <v>2012</v>
      </c>
      <c r="F1179" t="s">
        <v>4979</v>
      </c>
      <c r="H1179" t="s">
        <v>38</v>
      </c>
      <c r="I1179" t="s">
        <v>66</v>
      </c>
      <c r="J1179" t="s">
        <v>67</v>
      </c>
    </row>
    <row r="1180" spans="1:10" x14ac:dyDescent="0.3">
      <c r="A1180" t="s">
        <v>4980</v>
      </c>
      <c r="B1180" t="s">
        <v>4981</v>
      </c>
      <c r="C1180" t="s">
        <v>948</v>
      </c>
      <c r="D1180" t="s">
        <v>4982</v>
      </c>
      <c r="E1180">
        <v>2016</v>
      </c>
      <c r="F1180" t="s">
        <v>4983</v>
      </c>
      <c r="G1180" t="s">
        <v>65</v>
      </c>
      <c r="H1180" t="s">
        <v>38</v>
      </c>
      <c r="I1180" t="s">
        <v>66</v>
      </c>
      <c r="J1180" t="s">
        <v>67</v>
      </c>
    </row>
    <row r="1181" spans="1:10" x14ac:dyDescent="0.3">
      <c r="A1181" t="s">
        <v>4984</v>
      </c>
      <c r="B1181" t="s">
        <v>4985</v>
      </c>
      <c r="C1181" t="s">
        <v>584</v>
      </c>
      <c r="D1181" t="s">
        <v>4986</v>
      </c>
      <c r="E1181">
        <v>2003</v>
      </c>
      <c r="F1181" t="s">
        <v>4987</v>
      </c>
      <c r="H1181" t="s">
        <v>18</v>
      </c>
    </row>
    <row r="1182" spans="1:10" x14ac:dyDescent="0.3">
      <c r="A1182" t="s">
        <v>4988</v>
      </c>
      <c r="B1182" t="s">
        <v>4989</v>
      </c>
      <c r="C1182" t="s">
        <v>2147</v>
      </c>
      <c r="D1182" t="s">
        <v>4990</v>
      </c>
      <c r="E1182">
        <v>2016</v>
      </c>
      <c r="F1182" t="s">
        <v>4991</v>
      </c>
      <c r="H1182" t="s">
        <v>18</v>
      </c>
    </row>
    <row r="1183" spans="1:10" x14ac:dyDescent="0.3">
      <c r="A1183" t="s">
        <v>4992</v>
      </c>
      <c r="B1183" t="s">
        <v>4993</v>
      </c>
      <c r="C1183" t="s">
        <v>4994</v>
      </c>
      <c r="D1183" t="s">
        <v>4995</v>
      </c>
      <c r="E1183">
        <v>2007</v>
      </c>
      <c r="F1183" t="s">
        <v>4996</v>
      </c>
      <c r="H1183" t="s">
        <v>38</v>
      </c>
      <c r="I1183" t="s">
        <v>39</v>
      </c>
    </row>
    <row r="1184" spans="1:10" x14ac:dyDescent="0.3">
      <c r="A1184" t="s">
        <v>4997</v>
      </c>
      <c r="B1184" t="s">
        <v>4998</v>
      </c>
      <c r="C1184" t="s">
        <v>3773</v>
      </c>
      <c r="D1184" t="s">
        <v>4999</v>
      </c>
      <c r="E1184">
        <v>2007</v>
      </c>
      <c r="F1184" t="s">
        <v>5000</v>
      </c>
      <c r="H1184" t="s">
        <v>38</v>
      </c>
      <c r="I1184" t="s">
        <v>39</v>
      </c>
    </row>
    <row r="1185" spans="1:12" x14ac:dyDescent="0.3">
      <c r="A1185" t="s">
        <v>5001</v>
      </c>
      <c r="B1185" t="s">
        <v>5002</v>
      </c>
      <c r="C1185" t="s">
        <v>2497</v>
      </c>
      <c r="D1185" t="s">
        <v>5003</v>
      </c>
      <c r="E1185">
        <v>1999</v>
      </c>
      <c r="F1185" t="s">
        <v>5004</v>
      </c>
      <c r="H1185" t="s">
        <v>18</v>
      </c>
    </row>
    <row r="1186" spans="1:12" x14ac:dyDescent="0.3">
      <c r="A1186" t="s">
        <v>5005</v>
      </c>
      <c r="B1186" t="s">
        <v>5006</v>
      </c>
      <c r="C1186" t="s">
        <v>151</v>
      </c>
      <c r="D1186" t="s">
        <v>5007</v>
      </c>
      <c r="E1186">
        <v>2010</v>
      </c>
      <c r="H1186" t="s">
        <v>18</v>
      </c>
    </row>
    <row r="1187" spans="1:12" x14ac:dyDescent="0.3">
      <c r="A1187" t="s">
        <v>5008</v>
      </c>
      <c r="B1187" t="s">
        <v>5009</v>
      </c>
      <c r="C1187" t="s">
        <v>5010</v>
      </c>
      <c r="D1187" t="s">
        <v>5011</v>
      </c>
      <c r="E1187">
        <v>2015</v>
      </c>
      <c r="F1187" t="s">
        <v>5012</v>
      </c>
      <c r="H1187" t="s">
        <v>38</v>
      </c>
      <c r="I1187" t="s">
        <v>39</v>
      </c>
    </row>
    <row r="1188" spans="1:12" x14ac:dyDescent="0.3">
      <c r="A1188" t="s">
        <v>5008</v>
      </c>
      <c r="B1188" t="s">
        <v>5013</v>
      </c>
      <c r="C1188" t="s">
        <v>1612</v>
      </c>
      <c r="D1188" t="s">
        <v>5014</v>
      </c>
      <c r="E1188">
        <v>2008</v>
      </c>
      <c r="H1188" t="s">
        <v>38</v>
      </c>
      <c r="I1188" t="s">
        <v>39</v>
      </c>
    </row>
    <row r="1189" spans="1:12" x14ac:dyDescent="0.3">
      <c r="A1189" t="s">
        <v>5008</v>
      </c>
      <c r="B1189" t="s">
        <v>5015</v>
      </c>
      <c r="C1189" t="s">
        <v>5010</v>
      </c>
      <c r="D1189" t="s">
        <v>5016</v>
      </c>
      <c r="E1189">
        <v>2006</v>
      </c>
      <c r="F1189" t="s">
        <v>5017</v>
      </c>
      <c r="H1189" t="s">
        <v>38</v>
      </c>
      <c r="I1189" t="s">
        <v>39</v>
      </c>
    </row>
    <row r="1190" spans="1:12" x14ac:dyDescent="0.3">
      <c r="A1190" t="s">
        <v>5018</v>
      </c>
      <c r="B1190" t="s">
        <v>5019</v>
      </c>
      <c r="C1190" t="s">
        <v>4994</v>
      </c>
      <c r="D1190" t="s">
        <v>5020</v>
      </c>
      <c r="E1190">
        <v>2013</v>
      </c>
      <c r="F1190" t="s">
        <v>5021</v>
      </c>
      <c r="H1190" t="s">
        <v>38</v>
      </c>
      <c r="I1190" t="s">
        <v>39</v>
      </c>
    </row>
    <row r="1191" spans="1:12" x14ac:dyDescent="0.3">
      <c r="A1191" t="s">
        <v>5022</v>
      </c>
      <c r="B1191" t="s">
        <v>5023</v>
      </c>
      <c r="C1191" t="s">
        <v>2290</v>
      </c>
      <c r="D1191" t="s">
        <v>5024</v>
      </c>
      <c r="E1191">
        <v>2011</v>
      </c>
      <c r="H1191" t="s">
        <v>18</v>
      </c>
    </row>
    <row r="1192" spans="1:12" x14ac:dyDescent="0.3">
      <c r="A1192" t="s">
        <v>5025</v>
      </c>
      <c r="B1192" t="s">
        <v>5026</v>
      </c>
      <c r="C1192" t="s">
        <v>240</v>
      </c>
      <c r="D1192" t="s">
        <v>5027</v>
      </c>
      <c r="E1192">
        <v>1993</v>
      </c>
      <c r="F1192" t="s">
        <v>5028</v>
      </c>
      <c r="H1192" t="s">
        <v>38</v>
      </c>
      <c r="I1192" t="s">
        <v>39</v>
      </c>
    </row>
    <row r="1193" spans="1:12" x14ac:dyDescent="0.3">
      <c r="A1193" t="s">
        <v>5029</v>
      </c>
      <c r="B1193" t="s">
        <v>5030</v>
      </c>
      <c r="C1193" t="s">
        <v>2130</v>
      </c>
      <c r="D1193" t="s">
        <v>5031</v>
      </c>
      <c r="E1193">
        <v>2011</v>
      </c>
      <c r="F1193" t="s">
        <v>5032</v>
      </c>
      <c r="G1193" t="s">
        <v>166</v>
      </c>
      <c r="H1193" t="s">
        <v>38</v>
      </c>
      <c r="I1193" t="s">
        <v>66</v>
      </c>
      <c r="K1193">
        <v>3</v>
      </c>
      <c r="L1193">
        <v>4</v>
      </c>
    </row>
    <row r="1194" spans="1:12" x14ac:dyDescent="0.3">
      <c r="A1194" t="s">
        <v>5033</v>
      </c>
      <c r="B1194" t="s">
        <v>5034</v>
      </c>
      <c r="C1194" t="s">
        <v>1299</v>
      </c>
      <c r="D1194" t="s">
        <v>5035</v>
      </c>
      <c r="E1194">
        <v>2013</v>
      </c>
      <c r="F1194" t="s">
        <v>5036</v>
      </c>
      <c r="H1194" t="s">
        <v>38</v>
      </c>
      <c r="I1194" t="s">
        <v>39</v>
      </c>
    </row>
    <row r="1195" spans="1:12" x14ac:dyDescent="0.3">
      <c r="A1195" t="s">
        <v>5037</v>
      </c>
      <c r="B1195" t="s">
        <v>5038</v>
      </c>
      <c r="C1195" t="s">
        <v>5039</v>
      </c>
      <c r="D1195" t="s">
        <v>5040</v>
      </c>
      <c r="E1195">
        <v>2012</v>
      </c>
      <c r="F1195" t="s">
        <v>5041</v>
      </c>
      <c r="G1195" t="s">
        <v>65</v>
      </c>
    </row>
    <row r="1196" spans="1:12" x14ac:dyDescent="0.3">
      <c r="A1196" t="s">
        <v>5042</v>
      </c>
      <c r="B1196" t="s">
        <v>5043</v>
      </c>
      <c r="C1196" t="s">
        <v>340</v>
      </c>
      <c r="D1196" t="s">
        <v>5044</v>
      </c>
      <c r="E1196">
        <v>2015</v>
      </c>
      <c r="F1196" t="s">
        <v>5045</v>
      </c>
      <c r="H1196" t="s">
        <v>38</v>
      </c>
      <c r="I1196" t="s">
        <v>39</v>
      </c>
    </row>
    <row r="1197" spans="1:12" x14ac:dyDescent="0.3">
      <c r="A1197" t="s">
        <v>5046</v>
      </c>
      <c r="B1197" t="s">
        <v>5047</v>
      </c>
      <c r="C1197" t="s">
        <v>2294</v>
      </c>
      <c r="D1197" t="s">
        <v>5048</v>
      </c>
      <c r="E1197">
        <v>1995</v>
      </c>
      <c r="H1197" t="s">
        <v>38</v>
      </c>
      <c r="I1197" t="s">
        <v>39</v>
      </c>
    </row>
    <row r="1198" spans="1:12" x14ac:dyDescent="0.3">
      <c r="A1198" t="s">
        <v>5049</v>
      </c>
      <c r="B1198" t="s">
        <v>5050</v>
      </c>
      <c r="C1198" t="s">
        <v>3524</v>
      </c>
      <c r="D1198" t="s">
        <v>5051</v>
      </c>
      <c r="E1198">
        <v>2007</v>
      </c>
      <c r="F1198" t="s">
        <v>5052</v>
      </c>
      <c r="H1198" t="s">
        <v>18</v>
      </c>
    </row>
    <row r="1199" spans="1:12" x14ac:dyDescent="0.3">
      <c r="A1199" t="s">
        <v>5053</v>
      </c>
      <c r="B1199" t="s">
        <v>5054</v>
      </c>
      <c r="C1199" t="s">
        <v>99</v>
      </c>
      <c r="D1199" t="s">
        <v>5055</v>
      </c>
      <c r="E1199">
        <v>2009</v>
      </c>
      <c r="F1199" t="s">
        <v>5056</v>
      </c>
      <c r="H1199" t="s">
        <v>18</v>
      </c>
    </row>
    <row r="1200" spans="1:12" x14ac:dyDescent="0.3">
      <c r="A1200" t="s">
        <v>5057</v>
      </c>
      <c r="B1200" t="s">
        <v>5058</v>
      </c>
      <c r="C1200" t="s">
        <v>1819</v>
      </c>
      <c r="D1200" t="s">
        <v>5059</v>
      </c>
      <c r="E1200">
        <v>2003</v>
      </c>
      <c r="F1200" t="s">
        <v>5060</v>
      </c>
      <c r="G1200" t="s">
        <v>65</v>
      </c>
      <c r="H1200" t="s">
        <v>38</v>
      </c>
      <c r="I1200" t="s">
        <v>66</v>
      </c>
    </row>
    <row r="1201" spans="1:9" x14ac:dyDescent="0.3">
      <c r="A1201" t="s">
        <v>5061</v>
      </c>
      <c r="B1201" t="s">
        <v>5062</v>
      </c>
      <c r="C1201" t="s">
        <v>99</v>
      </c>
      <c r="D1201" t="s">
        <v>5063</v>
      </c>
      <c r="E1201">
        <v>2007</v>
      </c>
      <c r="F1201" t="s">
        <v>5064</v>
      </c>
      <c r="H1201" t="s">
        <v>18</v>
      </c>
    </row>
    <row r="1202" spans="1:9" x14ac:dyDescent="0.3">
      <c r="A1202" t="s">
        <v>5065</v>
      </c>
      <c r="B1202" t="s">
        <v>5066</v>
      </c>
      <c r="C1202" t="s">
        <v>47</v>
      </c>
      <c r="D1202" t="s">
        <v>5067</v>
      </c>
      <c r="E1202">
        <v>2016</v>
      </c>
      <c r="F1202" t="s">
        <v>5068</v>
      </c>
      <c r="H1202" t="s">
        <v>18</v>
      </c>
    </row>
    <row r="1203" spans="1:9" x14ac:dyDescent="0.3">
      <c r="A1203" t="s">
        <v>5069</v>
      </c>
      <c r="B1203" t="s">
        <v>5070</v>
      </c>
      <c r="C1203" t="s">
        <v>5071</v>
      </c>
      <c r="D1203" t="s">
        <v>5072</v>
      </c>
      <c r="E1203">
        <v>2016</v>
      </c>
      <c r="F1203" t="s">
        <v>5073</v>
      </c>
      <c r="H1203" t="s">
        <v>18</v>
      </c>
    </row>
    <row r="1204" spans="1:9" x14ac:dyDescent="0.3">
      <c r="A1204" t="s">
        <v>5074</v>
      </c>
      <c r="B1204" t="s">
        <v>5075</v>
      </c>
      <c r="C1204" t="s">
        <v>5076</v>
      </c>
      <c r="D1204" t="s">
        <v>5077</v>
      </c>
      <c r="E1204">
        <v>2000</v>
      </c>
      <c r="F1204" t="s">
        <v>5078</v>
      </c>
      <c r="H1204" t="s">
        <v>18</v>
      </c>
    </row>
    <row r="1205" spans="1:9" x14ac:dyDescent="0.3">
      <c r="A1205" t="s">
        <v>5079</v>
      </c>
      <c r="B1205" t="s">
        <v>5080</v>
      </c>
      <c r="C1205" t="s">
        <v>211</v>
      </c>
      <c r="D1205" t="s">
        <v>5081</v>
      </c>
      <c r="E1205">
        <v>2008</v>
      </c>
      <c r="F1205" t="s">
        <v>5082</v>
      </c>
      <c r="H1205" t="s">
        <v>18</v>
      </c>
    </row>
    <row r="1206" spans="1:9" x14ac:dyDescent="0.3">
      <c r="A1206" t="s">
        <v>5083</v>
      </c>
      <c r="B1206" t="s">
        <v>5084</v>
      </c>
      <c r="C1206" t="s">
        <v>3251</v>
      </c>
      <c r="D1206" t="s">
        <v>5085</v>
      </c>
      <c r="E1206">
        <v>2015</v>
      </c>
      <c r="F1206" t="s">
        <v>5086</v>
      </c>
      <c r="H1206" t="s">
        <v>38</v>
      </c>
      <c r="I1206" t="s">
        <v>39</v>
      </c>
    </row>
    <row r="1207" spans="1:9" x14ac:dyDescent="0.3">
      <c r="A1207" t="s">
        <v>5087</v>
      </c>
      <c r="B1207" t="s">
        <v>5088</v>
      </c>
      <c r="C1207" t="s">
        <v>1149</v>
      </c>
      <c r="D1207" t="s">
        <v>5089</v>
      </c>
      <c r="E1207">
        <v>2016</v>
      </c>
      <c r="F1207" t="s">
        <v>5090</v>
      </c>
      <c r="H1207" t="s">
        <v>18</v>
      </c>
    </row>
    <row r="1208" spans="1:9" x14ac:dyDescent="0.3">
      <c r="A1208" t="s">
        <v>5091</v>
      </c>
      <c r="B1208" t="s">
        <v>5092</v>
      </c>
      <c r="C1208" t="s">
        <v>189</v>
      </c>
      <c r="D1208" t="s">
        <v>5093</v>
      </c>
      <c r="E1208">
        <v>2015</v>
      </c>
      <c r="F1208" t="s">
        <v>5094</v>
      </c>
      <c r="H1208" t="s">
        <v>38</v>
      </c>
      <c r="I1208" t="s">
        <v>39</v>
      </c>
    </row>
    <row r="1209" spans="1:9" x14ac:dyDescent="0.3">
      <c r="A1209" t="s">
        <v>5095</v>
      </c>
      <c r="B1209" t="s">
        <v>5096</v>
      </c>
      <c r="C1209" t="s">
        <v>189</v>
      </c>
      <c r="D1209" t="s">
        <v>5097</v>
      </c>
      <c r="E1209">
        <v>1998</v>
      </c>
      <c r="F1209" t="s">
        <v>5098</v>
      </c>
      <c r="H1209" t="s">
        <v>38</v>
      </c>
      <c r="I1209" t="s">
        <v>39</v>
      </c>
    </row>
    <row r="1210" spans="1:9" x14ac:dyDescent="0.3">
      <c r="A1210" t="s">
        <v>5099</v>
      </c>
      <c r="B1210" t="s">
        <v>5100</v>
      </c>
      <c r="C1210" t="s">
        <v>1935</v>
      </c>
      <c r="D1210" t="s">
        <v>5101</v>
      </c>
      <c r="E1210">
        <v>2016</v>
      </c>
      <c r="F1210" t="s">
        <v>5102</v>
      </c>
      <c r="H1210" t="s">
        <v>38</v>
      </c>
      <c r="I1210" t="s">
        <v>39</v>
      </c>
    </row>
    <row r="1211" spans="1:9" x14ac:dyDescent="0.3">
      <c r="A1211" t="s">
        <v>5103</v>
      </c>
      <c r="B1211" t="s">
        <v>5104</v>
      </c>
      <c r="C1211" t="s">
        <v>5105</v>
      </c>
      <c r="D1211" t="s">
        <v>5106</v>
      </c>
      <c r="E1211">
        <v>2002</v>
      </c>
      <c r="H1211" t="s">
        <v>38</v>
      </c>
      <c r="I1211" t="s">
        <v>39</v>
      </c>
    </row>
    <row r="1212" spans="1:9" x14ac:dyDescent="0.3">
      <c r="A1212" t="s">
        <v>5107</v>
      </c>
      <c r="B1212" t="s">
        <v>5108</v>
      </c>
      <c r="C1212" t="s">
        <v>5109</v>
      </c>
      <c r="D1212" t="s">
        <v>5110</v>
      </c>
      <c r="E1212">
        <v>2014</v>
      </c>
      <c r="F1212" t="s">
        <v>5111</v>
      </c>
      <c r="H1212" t="s">
        <v>18</v>
      </c>
    </row>
    <row r="1213" spans="1:9" x14ac:dyDescent="0.3">
      <c r="A1213" t="s">
        <v>5112</v>
      </c>
      <c r="B1213" t="s">
        <v>5113</v>
      </c>
      <c r="C1213" t="s">
        <v>526</v>
      </c>
      <c r="D1213" t="s">
        <v>5114</v>
      </c>
      <c r="E1213">
        <v>2017</v>
      </c>
      <c r="F1213" t="s">
        <v>5115</v>
      </c>
      <c r="H1213" t="s">
        <v>18</v>
      </c>
    </row>
    <row r="1214" spans="1:9" x14ac:dyDescent="0.3">
      <c r="A1214" t="s">
        <v>5116</v>
      </c>
      <c r="B1214" t="s">
        <v>5117</v>
      </c>
      <c r="C1214" t="s">
        <v>5118</v>
      </c>
      <c r="D1214" t="s">
        <v>5119</v>
      </c>
      <c r="E1214">
        <v>2004</v>
      </c>
      <c r="F1214" t="s">
        <v>5120</v>
      </c>
      <c r="H1214" t="s">
        <v>18</v>
      </c>
    </row>
    <row r="1215" spans="1:9" x14ac:dyDescent="0.3">
      <c r="A1215" t="s">
        <v>5121</v>
      </c>
      <c r="B1215" t="s">
        <v>5122</v>
      </c>
      <c r="C1215" t="s">
        <v>1805</v>
      </c>
      <c r="D1215" t="s">
        <v>5123</v>
      </c>
      <c r="E1215">
        <v>1993</v>
      </c>
      <c r="F1215" t="s">
        <v>5124</v>
      </c>
      <c r="H1215" t="s">
        <v>18</v>
      </c>
    </row>
    <row r="1216" spans="1:9" x14ac:dyDescent="0.3">
      <c r="A1216" t="s">
        <v>5125</v>
      </c>
      <c r="B1216" t="s">
        <v>5126</v>
      </c>
      <c r="C1216" t="s">
        <v>5127</v>
      </c>
      <c r="D1216" t="s">
        <v>5128</v>
      </c>
      <c r="E1216">
        <v>1989</v>
      </c>
      <c r="F1216" t="s">
        <v>5129</v>
      </c>
      <c r="H1216" t="s">
        <v>18</v>
      </c>
    </row>
    <row r="1217" spans="1:12" x14ac:dyDescent="0.3">
      <c r="A1217" t="s">
        <v>5130</v>
      </c>
      <c r="B1217" t="s">
        <v>5131</v>
      </c>
      <c r="C1217" t="s">
        <v>690</v>
      </c>
      <c r="D1217" t="s">
        <v>5132</v>
      </c>
      <c r="E1217">
        <v>2000</v>
      </c>
      <c r="F1217" t="s">
        <v>5133</v>
      </c>
      <c r="H1217" t="s">
        <v>38</v>
      </c>
      <c r="I1217" t="s">
        <v>39</v>
      </c>
    </row>
    <row r="1218" spans="1:12" x14ac:dyDescent="0.3">
      <c r="A1218" t="s">
        <v>5134</v>
      </c>
      <c r="B1218" t="s">
        <v>5135</v>
      </c>
      <c r="C1218" t="s">
        <v>5136</v>
      </c>
      <c r="D1218" t="s">
        <v>5137</v>
      </c>
      <c r="E1218">
        <v>2012</v>
      </c>
      <c r="F1218" t="s">
        <v>5138</v>
      </c>
      <c r="H1218" t="s">
        <v>38</v>
      </c>
      <c r="I1218" t="s">
        <v>39</v>
      </c>
    </row>
    <row r="1219" spans="1:12" x14ac:dyDescent="0.3">
      <c r="A1219" t="s">
        <v>5139</v>
      </c>
      <c r="B1219" t="s">
        <v>5140</v>
      </c>
      <c r="C1219" t="s">
        <v>478</v>
      </c>
      <c r="D1219" t="s">
        <v>5141</v>
      </c>
      <c r="E1219">
        <v>1998</v>
      </c>
      <c r="H1219" t="s">
        <v>38</v>
      </c>
      <c r="I1219" t="s">
        <v>39</v>
      </c>
    </row>
    <row r="1220" spans="1:12" x14ac:dyDescent="0.3">
      <c r="A1220" t="s">
        <v>5142</v>
      </c>
      <c r="B1220" t="s">
        <v>5143</v>
      </c>
      <c r="C1220" t="s">
        <v>5144</v>
      </c>
      <c r="D1220" t="s">
        <v>5145</v>
      </c>
      <c r="E1220">
        <v>1996</v>
      </c>
      <c r="H1220" t="s">
        <v>38</v>
      </c>
      <c r="I1220" t="s">
        <v>39</v>
      </c>
    </row>
    <row r="1221" spans="1:12" x14ac:dyDescent="0.3">
      <c r="A1221" t="s">
        <v>5146</v>
      </c>
      <c r="B1221" t="s">
        <v>5147</v>
      </c>
      <c r="C1221" t="s">
        <v>910</v>
      </c>
      <c r="D1221" t="s">
        <v>5148</v>
      </c>
      <c r="E1221">
        <v>2016</v>
      </c>
      <c r="H1221" t="s">
        <v>38</v>
      </c>
      <c r="I1221" t="s">
        <v>39</v>
      </c>
    </row>
    <row r="1222" spans="1:12" x14ac:dyDescent="0.3">
      <c r="A1222" t="s">
        <v>5149</v>
      </c>
      <c r="B1222" t="s">
        <v>5150</v>
      </c>
      <c r="C1222" t="s">
        <v>325</v>
      </c>
      <c r="D1222" t="s">
        <v>5151</v>
      </c>
      <c r="E1222">
        <v>2012</v>
      </c>
      <c r="F1222" t="s">
        <v>5152</v>
      </c>
      <c r="G1222" t="s">
        <v>65</v>
      </c>
      <c r="H1222" t="s">
        <v>38</v>
      </c>
      <c r="I1222" t="s">
        <v>66</v>
      </c>
    </row>
    <row r="1223" spans="1:12" x14ac:dyDescent="0.3">
      <c r="A1223" t="s">
        <v>5149</v>
      </c>
      <c r="B1223" t="s">
        <v>5153</v>
      </c>
      <c r="C1223" t="s">
        <v>164</v>
      </c>
      <c r="D1223" t="s">
        <v>5154</v>
      </c>
      <c r="E1223">
        <v>2005</v>
      </c>
      <c r="F1223" t="s">
        <v>5155</v>
      </c>
      <c r="G1223" t="s">
        <v>65</v>
      </c>
      <c r="H1223" t="s">
        <v>38</v>
      </c>
      <c r="I1223" t="s">
        <v>66</v>
      </c>
    </row>
    <row r="1224" spans="1:12" x14ac:dyDescent="0.3">
      <c r="A1224" t="s">
        <v>5149</v>
      </c>
      <c r="B1224" t="s">
        <v>5156</v>
      </c>
      <c r="C1224" t="s">
        <v>164</v>
      </c>
      <c r="D1224" t="s">
        <v>5157</v>
      </c>
      <c r="E1224">
        <v>2000</v>
      </c>
      <c r="F1224" t="s">
        <v>5158</v>
      </c>
      <c r="H1224" t="s">
        <v>38</v>
      </c>
      <c r="I1224" t="s">
        <v>66</v>
      </c>
      <c r="K1224">
        <v>3</v>
      </c>
      <c r="L1224">
        <v>2</v>
      </c>
    </row>
    <row r="1225" spans="1:12" x14ac:dyDescent="0.3">
      <c r="A1225" t="s">
        <v>5159</v>
      </c>
      <c r="B1225" t="s">
        <v>5160</v>
      </c>
      <c r="C1225" t="s">
        <v>375</v>
      </c>
      <c r="D1225" t="s">
        <v>5161</v>
      </c>
      <c r="E1225">
        <v>2008</v>
      </c>
      <c r="F1225" t="s">
        <v>5162</v>
      </c>
      <c r="G1225" t="s">
        <v>65</v>
      </c>
      <c r="H1225" t="s">
        <v>38</v>
      </c>
      <c r="I1225" t="s">
        <v>66</v>
      </c>
    </row>
    <row r="1226" spans="1:12" x14ac:dyDescent="0.3">
      <c r="A1226" t="s">
        <v>5163</v>
      </c>
      <c r="B1226" t="s">
        <v>5164</v>
      </c>
      <c r="C1226" t="s">
        <v>599</v>
      </c>
      <c r="D1226" t="s">
        <v>5165</v>
      </c>
      <c r="E1226">
        <v>2013</v>
      </c>
      <c r="F1226" t="s">
        <v>5166</v>
      </c>
      <c r="H1226" t="s">
        <v>18</v>
      </c>
    </row>
    <row r="1227" spans="1:12" x14ac:dyDescent="0.3">
      <c r="A1227" t="s">
        <v>5167</v>
      </c>
      <c r="B1227" t="s">
        <v>5168</v>
      </c>
      <c r="C1227" t="s">
        <v>1118</v>
      </c>
      <c r="D1227" t="s">
        <v>5169</v>
      </c>
      <c r="E1227">
        <v>1994</v>
      </c>
      <c r="F1227" t="s">
        <v>5170</v>
      </c>
      <c r="H1227" t="s">
        <v>18</v>
      </c>
    </row>
    <row r="1228" spans="1:12" x14ac:dyDescent="0.3">
      <c r="A1228" t="s">
        <v>5171</v>
      </c>
      <c r="B1228" t="s">
        <v>5172</v>
      </c>
      <c r="C1228" t="s">
        <v>5173</v>
      </c>
      <c r="E1228">
        <v>1967</v>
      </c>
      <c r="H1228" t="s">
        <v>18</v>
      </c>
    </row>
    <row r="1229" spans="1:12" x14ac:dyDescent="0.3">
      <c r="A1229" t="s">
        <v>5174</v>
      </c>
      <c r="B1229" t="s">
        <v>5175</v>
      </c>
      <c r="C1229" t="s">
        <v>832</v>
      </c>
      <c r="D1229" t="s">
        <v>5176</v>
      </c>
      <c r="E1229">
        <v>2016</v>
      </c>
      <c r="F1229" t="s">
        <v>5177</v>
      </c>
      <c r="H1229" t="s">
        <v>18</v>
      </c>
    </row>
    <row r="1230" spans="1:12" x14ac:dyDescent="0.3">
      <c r="A1230" t="s">
        <v>5178</v>
      </c>
      <c r="B1230" t="s">
        <v>5179</v>
      </c>
      <c r="C1230" t="s">
        <v>775</v>
      </c>
      <c r="D1230" t="s">
        <v>5180</v>
      </c>
      <c r="E1230">
        <v>2010</v>
      </c>
      <c r="F1230" t="s">
        <v>5181</v>
      </c>
      <c r="H1230" t="s">
        <v>38</v>
      </c>
      <c r="I1230" t="s">
        <v>66</v>
      </c>
      <c r="L1230">
        <v>2</v>
      </c>
    </row>
    <row r="1231" spans="1:12" x14ac:dyDescent="0.3">
      <c r="A1231" t="s">
        <v>5182</v>
      </c>
      <c r="B1231" t="s">
        <v>5183</v>
      </c>
      <c r="C1231" t="s">
        <v>832</v>
      </c>
      <c r="D1231" t="s">
        <v>5184</v>
      </c>
      <c r="E1231">
        <v>2017</v>
      </c>
      <c r="F1231" t="s">
        <v>5185</v>
      </c>
      <c r="H1231" t="s">
        <v>38</v>
      </c>
      <c r="I1231" t="s">
        <v>39</v>
      </c>
    </row>
    <row r="1232" spans="1:12" x14ac:dyDescent="0.3">
      <c r="A1232" t="s">
        <v>5186</v>
      </c>
      <c r="B1232" t="s">
        <v>5187</v>
      </c>
      <c r="C1232" t="s">
        <v>240</v>
      </c>
      <c r="D1232" t="s">
        <v>5188</v>
      </c>
      <c r="E1232">
        <v>2010</v>
      </c>
      <c r="F1232" t="s">
        <v>5189</v>
      </c>
      <c r="H1232" t="s">
        <v>38</v>
      </c>
      <c r="I1232" t="s">
        <v>39</v>
      </c>
    </row>
    <row r="1233" spans="1:14" x14ac:dyDescent="0.3">
      <c r="A1233" t="s">
        <v>5190</v>
      </c>
      <c r="B1233" t="s">
        <v>5191</v>
      </c>
      <c r="C1233" t="s">
        <v>5192</v>
      </c>
      <c r="D1233" t="s">
        <v>5193</v>
      </c>
      <c r="E1233">
        <v>2012</v>
      </c>
      <c r="H1233" t="s">
        <v>18</v>
      </c>
    </row>
    <row r="1234" spans="1:14" x14ac:dyDescent="0.3">
      <c r="A1234" t="s">
        <v>5194</v>
      </c>
      <c r="B1234" t="s">
        <v>5195</v>
      </c>
      <c r="C1234" t="s">
        <v>5196</v>
      </c>
      <c r="D1234" t="s">
        <v>5197</v>
      </c>
      <c r="E1234">
        <v>2001</v>
      </c>
      <c r="F1234" t="s">
        <v>5198</v>
      </c>
      <c r="H1234" t="s">
        <v>38</v>
      </c>
      <c r="I1234" t="s">
        <v>39</v>
      </c>
    </row>
    <row r="1235" spans="1:14" x14ac:dyDescent="0.3">
      <c r="A1235" t="s">
        <v>5199</v>
      </c>
      <c r="B1235" t="s">
        <v>5200</v>
      </c>
      <c r="C1235" t="s">
        <v>211</v>
      </c>
      <c r="D1235" t="s">
        <v>5201</v>
      </c>
      <c r="E1235">
        <v>2006</v>
      </c>
      <c r="F1235" t="s">
        <v>5202</v>
      </c>
      <c r="G1235" t="s">
        <v>65</v>
      </c>
      <c r="H1235" t="s">
        <v>38</v>
      </c>
      <c r="I1235" t="s">
        <v>66</v>
      </c>
      <c r="N1235" t="s">
        <v>65</v>
      </c>
    </row>
    <row r="1236" spans="1:14" x14ac:dyDescent="0.3">
      <c r="A1236" t="s">
        <v>5203</v>
      </c>
      <c r="B1236" t="s">
        <v>5204</v>
      </c>
      <c r="C1236" t="s">
        <v>211</v>
      </c>
      <c r="D1236" t="s">
        <v>5205</v>
      </c>
      <c r="E1236">
        <v>2005</v>
      </c>
      <c r="H1236" t="s">
        <v>38</v>
      </c>
      <c r="I1236" t="s">
        <v>66</v>
      </c>
      <c r="K1236">
        <v>12</v>
      </c>
      <c r="L1236">
        <v>2</v>
      </c>
    </row>
    <row r="1237" spans="1:14" x14ac:dyDescent="0.3">
      <c r="A1237" t="s">
        <v>5206</v>
      </c>
      <c r="B1237" t="s">
        <v>5207</v>
      </c>
      <c r="C1237" t="s">
        <v>211</v>
      </c>
      <c r="D1237" t="s">
        <v>5208</v>
      </c>
      <c r="E1237">
        <v>2005</v>
      </c>
      <c r="H1237" t="s">
        <v>38</v>
      </c>
      <c r="I1237" t="s">
        <v>66</v>
      </c>
      <c r="K1237">
        <v>1</v>
      </c>
    </row>
    <row r="1238" spans="1:14" x14ac:dyDescent="0.3">
      <c r="A1238" t="s">
        <v>5209</v>
      </c>
      <c r="B1238" t="s">
        <v>5210</v>
      </c>
      <c r="C1238" t="s">
        <v>628</v>
      </c>
      <c r="D1238" t="s">
        <v>5211</v>
      </c>
      <c r="E1238">
        <v>1999</v>
      </c>
      <c r="F1238" t="s">
        <v>5212</v>
      </c>
      <c r="H1238" t="s">
        <v>18</v>
      </c>
    </row>
    <row r="1239" spans="1:14" x14ac:dyDescent="0.3">
      <c r="A1239" t="s">
        <v>5213</v>
      </c>
      <c r="B1239" t="s">
        <v>5214</v>
      </c>
      <c r="C1239" t="s">
        <v>5215</v>
      </c>
      <c r="D1239" t="s">
        <v>5216</v>
      </c>
      <c r="E1239">
        <v>1990</v>
      </c>
      <c r="F1239" t="s">
        <v>5217</v>
      </c>
      <c r="H1239" t="s">
        <v>38</v>
      </c>
      <c r="I1239" t="s">
        <v>39</v>
      </c>
    </row>
    <row r="1240" spans="1:14" x14ac:dyDescent="0.3">
      <c r="A1240" t="s">
        <v>5218</v>
      </c>
      <c r="B1240" t="s">
        <v>5219</v>
      </c>
      <c r="C1240" t="s">
        <v>5220</v>
      </c>
      <c r="D1240" t="s">
        <v>5221</v>
      </c>
      <c r="E1240">
        <v>2011</v>
      </c>
      <c r="F1240" t="s">
        <v>5222</v>
      </c>
      <c r="H1240" t="s">
        <v>18</v>
      </c>
    </row>
    <row r="1241" spans="1:14" x14ac:dyDescent="0.3">
      <c r="A1241" t="s">
        <v>5223</v>
      </c>
      <c r="B1241" t="s">
        <v>5224</v>
      </c>
      <c r="C1241" t="s">
        <v>5225</v>
      </c>
      <c r="D1241" t="s">
        <v>5226</v>
      </c>
      <c r="E1241">
        <v>2006</v>
      </c>
      <c r="F1241" t="s">
        <v>5227</v>
      </c>
      <c r="H1241" t="s">
        <v>18</v>
      </c>
    </row>
    <row r="1242" spans="1:14" x14ac:dyDescent="0.3">
      <c r="A1242" t="s">
        <v>5228</v>
      </c>
      <c r="B1242" t="s">
        <v>5229</v>
      </c>
      <c r="C1242" t="s">
        <v>1132</v>
      </c>
      <c r="D1242" t="s">
        <v>5230</v>
      </c>
      <c r="E1242">
        <v>2009</v>
      </c>
      <c r="F1242" t="s">
        <v>5231</v>
      </c>
      <c r="H1242" t="s">
        <v>38</v>
      </c>
      <c r="I1242" t="s">
        <v>39</v>
      </c>
    </row>
    <row r="1243" spans="1:14" x14ac:dyDescent="0.3">
      <c r="A1243" t="s">
        <v>5232</v>
      </c>
      <c r="B1243" t="s">
        <v>5233</v>
      </c>
      <c r="C1243" t="s">
        <v>5234</v>
      </c>
      <c r="D1243" t="s">
        <v>5235</v>
      </c>
      <c r="E1243">
        <v>2017</v>
      </c>
      <c r="F1243" t="s">
        <v>5236</v>
      </c>
      <c r="G1243" t="s">
        <v>166</v>
      </c>
      <c r="H1243" t="s">
        <v>38</v>
      </c>
      <c r="I1243" t="s">
        <v>66</v>
      </c>
    </row>
    <row r="1244" spans="1:14" x14ac:dyDescent="0.3">
      <c r="A1244" t="s">
        <v>5237</v>
      </c>
      <c r="B1244" t="s">
        <v>5238</v>
      </c>
      <c r="C1244" t="s">
        <v>1393</v>
      </c>
      <c r="D1244" t="s">
        <v>5239</v>
      </c>
      <c r="E1244">
        <v>2015</v>
      </c>
      <c r="F1244" t="s">
        <v>5240</v>
      </c>
      <c r="H1244" t="s">
        <v>18</v>
      </c>
    </row>
    <row r="1245" spans="1:14" x14ac:dyDescent="0.3">
      <c r="A1245" t="s">
        <v>5241</v>
      </c>
      <c r="B1245" t="s">
        <v>5242</v>
      </c>
      <c r="C1245" t="s">
        <v>62</v>
      </c>
      <c r="D1245" t="s">
        <v>5243</v>
      </c>
      <c r="E1245">
        <v>2010</v>
      </c>
      <c r="F1245" t="s">
        <v>5244</v>
      </c>
      <c r="G1245" t="s">
        <v>65</v>
      </c>
      <c r="H1245" t="s">
        <v>38</v>
      </c>
      <c r="I1245" t="s">
        <v>66</v>
      </c>
      <c r="J1245" t="s">
        <v>67</v>
      </c>
    </row>
    <row r="1246" spans="1:14" x14ac:dyDescent="0.3">
      <c r="A1246" t="s">
        <v>5245</v>
      </c>
      <c r="B1246" t="s">
        <v>5246</v>
      </c>
      <c r="C1246" t="s">
        <v>345</v>
      </c>
      <c r="D1246" t="s">
        <v>5247</v>
      </c>
      <c r="E1246">
        <v>2015</v>
      </c>
      <c r="F1246" t="s">
        <v>5248</v>
      </c>
      <c r="G1246" t="s">
        <v>65</v>
      </c>
      <c r="H1246" t="s">
        <v>38</v>
      </c>
    </row>
    <row r="1247" spans="1:14" x14ac:dyDescent="0.3">
      <c r="A1247" t="s">
        <v>5249</v>
      </c>
      <c r="B1247" t="s">
        <v>5250</v>
      </c>
      <c r="C1247" t="s">
        <v>5251</v>
      </c>
      <c r="D1247" t="s">
        <v>5252</v>
      </c>
      <c r="E1247">
        <v>1991</v>
      </c>
      <c r="H1247" t="s">
        <v>38</v>
      </c>
      <c r="I1247" t="s">
        <v>39</v>
      </c>
    </row>
    <row r="1248" spans="1:14" x14ac:dyDescent="0.3">
      <c r="A1248" t="s">
        <v>5253</v>
      </c>
      <c r="B1248" t="s">
        <v>5254</v>
      </c>
      <c r="C1248" t="s">
        <v>5255</v>
      </c>
      <c r="D1248" t="s">
        <v>5256</v>
      </c>
      <c r="E1248">
        <v>2017</v>
      </c>
      <c r="F1248" t="s">
        <v>5257</v>
      </c>
      <c r="H1248" t="s">
        <v>38</v>
      </c>
      <c r="I1248" t="s">
        <v>39</v>
      </c>
    </row>
    <row r="1249" spans="1:11" x14ac:dyDescent="0.3">
      <c r="A1249" t="s">
        <v>5258</v>
      </c>
      <c r="B1249" t="s">
        <v>5259</v>
      </c>
      <c r="C1249" t="s">
        <v>2514</v>
      </c>
      <c r="D1249" t="s">
        <v>5260</v>
      </c>
      <c r="E1249">
        <v>1992</v>
      </c>
      <c r="H1249" t="s">
        <v>38</v>
      </c>
      <c r="I1249" t="s">
        <v>39</v>
      </c>
    </row>
    <row r="1250" spans="1:11" x14ac:dyDescent="0.3">
      <c r="A1250" t="s">
        <v>5261</v>
      </c>
      <c r="B1250" t="s">
        <v>5262</v>
      </c>
      <c r="C1250" t="s">
        <v>1201</v>
      </c>
      <c r="D1250" t="s">
        <v>5263</v>
      </c>
      <c r="E1250">
        <v>2017</v>
      </c>
      <c r="F1250" t="s">
        <v>5264</v>
      </c>
      <c r="H1250" t="s">
        <v>18</v>
      </c>
    </row>
    <row r="1251" spans="1:11" x14ac:dyDescent="0.3">
      <c r="A1251" t="s">
        <v>5265</v>
      </c>
      <c r="B1251" t="s">
        <v>5266</v>
      </c>
      <c r="C1251" t="s">
        <v>164</v>
      </c>
      <c r="D1251" t="s">
        <v>5267</v>
      </c>
      <c r="E1251">
        <v>2011</v>
      </c>
      <c r="F1251" t="s">
        <v>5268</v>
      </c>
      <c r="G1251" t="s">
        <v>65</v>
      </c>
      <c r="H1251" t="s">
        <v>38</v>
      </c>
      <c r="I1251" t="s">
        <v>66</v>
      </c>
    </row>
    <row r="1252" spans="1:11" x14ac:dyDescent="0.3">
      <c r="A1252" t="s">
        <v>5269</v>
      </c>
      <c r="B1252" t="s">
        <v>5270</v>
      </c>
      <c r="C1252" t="s">
        <v>2156</v>
      </c>
      <c r="D1252" t="s">
        <v>5271</v>
      </c>
      <c r="E1252">
        <v>2001</v>
      </c>
      <c r="F1252" t="s">
        <v>5272</v>
      </c>
      <c r="H1252" t="s">
        <v>38</v>
      </c>
      <c r="I1252" t="s">
        <v>39</v>
      </c>
    </row>
    <row r="1253" spans="1:11" x14ac:dyDescent="0.3">
      <c r="A1253" t="s">
        <v>5273</v>
      </c>
      <c r="B1253" t="s">
        <v>5274</v>
      </c>
      <c r="C1253" t="s">
        <v>526</v>
      </c>
      <c r="D1253" t="s">
        <v>5275</v>
      </c>
      <c r="E1253">
        <v>2011</v>
      </c>
      <c r="F1253" t="s">
        <v>5276</v>
      </c>
      <c r="H1253" t="s">
        <v>18</v>
      </c>
    </row>
    <row r="1254" spans="1:11" x14ac:dyDescent="0.3">
      <c r="A1254" t="s">
        <v>5277</v>
      </c>
      <c r="B1254" t="s">
        <v>5278</v>
      </c>
      <c r="C1254" t="s">
        <v>5279</v>
      </c>
      <c r="D1254" t="s">
        <v>5280</v>
      </c>
      <c r="E1254">
        <v>2005</v>
      </c>
      <c r="G1254" t="s">
        <v>65</v>
      </c>
    </row>
    <row r="1255" spans="1:11" x14ac:dyDescent="0.3">
      <c r="A1255" t="s">
        <v>5281</v>
      </c>
      <c r="B1255" t="s">
        <v>5282</v>
      </c>
      <c r="C1255" t="s">
        <v>5283</v>
      </c>
      <c r="D1255" t="s">
        <v>5284</v>
      </c>
      <c r="E1255">
        <v>1997</v>
      </c>
      <c r="H1255" t="s">
        <v>38</v>
      </c>
      <c r="I1255" t="s">
        <v>39</v>
      </c>
    </row>
    <row r="1256" spans="1:11" x14ac:dyDescent="0.3">
      <c r="A1256" t="s">
        <v>5281</v>
      </c>
      <c r="B1256" t="s">
        <v>5285</v>
      </c>
      <c r="C1256" t="s">
        <v>84</v>
      </c>
      <c r="D1256" t="s">
        <v>5286</v>
      </c>
      <c r="E1256">
        <v>1996</v>
      </c>
      <c r="F1256" t="s">
        <v>5287</v>
      </c>
      <c r="H1256" t="s">
        <v>38</v>
      </c>
      <c r="I1256" t="s">
        <v>39</v>
      </c>
    </row>
    <row r="1257" spans="1:11" x14ac:dyDescent="0.3">
      <c r="A1257" t="s">
        <v>5288</v>
      </c>
      <c r="B1257" t="s">
        <v>5289</v>
      </c>
      <c r="C1257" t="s">
        <v>159</v>
      </c>
      <c r="D1257" t="s">
        <v>5290</v>
      </c>
      <c r="E1257">
        <v>1999</v>
      </c>
      <c r="F1257" t="s">
        <v>5291</v>
      </c>
      <c r="H1257" t="s">
        <v>18</v>
      </c>
    </row>
    <row r="1258" spans="1:11" x14ac:dyDescent="0.3">
      <c r="A1258" t="s">
        <v>5292</v>
      </c>
      <c r="B1258" t="s">
        <v>5293</v>
      </c>
      <c r="C1258" t="s">
        <v>1662</v>
      </c>
      <c r="D1258" t="s">
        <v>5294</v>
      </c>
      <c r="E1258">
        <v>1995</v>
      </c>
      <c r="F1258" t="s">
        <v>5295</v>
      </c>
      <c r="H1258" t="s">
        <v>38</v>
      </c>
      <c r="I1258" t="s">
        <v>39</v>
      </c>
    </row>
    <row r="1259" spans="1:11" x14ac:dyDescent="0.3">
      <c r="A1259" t="s">
        <v>5292</v>
      </c>
      <c r="B1259" t="s">
        <v>5296</v>
      </c>
      <c r="C1259" t="s">
        <v>380</v>
      </c>
      <c r="D1259" t="s">
        <v>5297</v>
      </c>
      <c r="E1259">
        <v>1995</v>
      </c>
      <c r="F1259" t="s">
        <v>5298</v>
      </c>
      <c r="H1259" t="s">
        <v>38</v>
      </c>
      <c r="I1259" t="s">
        <v>39</v>
      </c>
    </row>
    <row r="1260" spans="1:11" x14ac:dyDescent="0.3">
      <c r="A1260" t="s">
        <v>5299</v>
      </c>
      <c r="B1260" t="s">
        <v>5300</v>
      </c>
      <c r="C1260" t="s">
        <v>1127</v>
      </c>
      <c r="D1260" t="s">
        <v>5301</v>
      </c>
      <c r="E1260">
        <v>2017</v>
      </c>
      <c r="F1260" t="s">
        <v>5302</v>
      </c>
      <c r="H1260" t="s">
        <v>38</v>
      </c>
      <c r="I1260" t="s">
        <v>39</v>
      </c>
    </row>
    <row r="1261" spans="1:11" x14ac:dyDescent="0.3">
      <c r="A1261" t="s">
        <v>5303</v>
      </c>
      <c r="B1261" t="s">
        <v>5304</v>
      </c>
      <c r="C1261" t="s">
        <v>5305</v>
      </c>
      <c r="D1261" t="s">
        <v>5306</v>
      </c>
      <c r="E1261">
        <v>2012</v>
      </c>
      <c r="F1261" t="s">
        <v>5307</v>
      </c>
      <c r="H1261" t="s">
        <v>38</v>
      </c>
      <c r="I1261" t="s">
        <v>39</v>
      </c>
    </row>
    <row r="1262" spans="1:11" x14ac:dyDescent="0.3">
      <c r="A1262" t="s">
        <v>5308</v>
      </c>
      <c r="B1262" t="s">
        <v>5309</v>
      </c>
      <c r="C1262" t="s">
        <v>5310</v>
      </c>
      <c r="D1262" t="s">
        <v>5311</v>
      </c>
      <c r="E1262">
        <v>2008</v>
      </c>
      <c r="F1262" t="s">
        <v>5312</v>
      </c>
      <c r="H1262" t="s">
        <v>38</v>
      </c>
      <c r="I1262" t="s">
        <v>39</v>
      </c>
    </row>
    <row r="1263" spans="1:11" x14ac:dyDescent="0.3">
      <c r="A1263" t="s">
        <v>5313</v>
      </c>
      <c r="B1263" t="s">
        <v>5314</v>
      </c>
      <c r="C1263" t="s">
        <v>2130</v>
      </c>
      <c r="D1263" t="s">
        <v>5315</v>
      </c>
      <c r="E1263">
        <v>2001</v>
      </c>
      <c r="F1263" t="s">
        <v>5316</v>
      </c>
      <c r="G1263" t="s">
        <v>166</v>
      </c>
      <c r="H1263" t="s">
        <v>38</v>
      </c>
      <c r="I1263" t="s">
        <v>66</v>
      </c>
    </row>
    <row r="1264" spans="1:11" x14ac:dyDescent="0.3">
      <c r="A1264" t="s">
        <v>5317</v>
      </c>
      <c r="B1264" t="s">
        <v>5318</v>
      </c>
      <c r="C1264" t="s">
        <v>3765</v>
      </c>
      <c r="D1264" t="s">
        <v>5319</v>
      </c>
      <c r="E1264">
        <v>1993</v>
      </c>
      <c r="H1264" t="s">
        <v>38</v>
      </c>
      <c r="I1264" t="s">
        <v>66</v>
      </c>
      <c r="K1264">
        <v>1</v>
      </c>
    </row>
    <row r="1265" spans="1:14" x14ac:dyDescent="0.3">
      <c r="A1265" t="s">
        <v>5320</v>
      </c>
      <c r="B1265" t="s">
        <v>5321</v>
      </c>
      <c r="C1265" t="s">
        <v>350</v>
      </c>
      <c r="D1265" t="s">
        <v>5322</v>
      </c>
      <c r="E1265">
        <v>1999</v>
      </c>
      <c r="F1265" t="s">
        <v>5323</v>
      </c>
      <c r="G1265" t="s">
        <v>166</v>
      </c>
      <c r="H1265" t="s">
        <v>38</v>
      </c>
      <c r="I1265" t="s">
        <v>66</v>
      </c>
      <c r="M1265" t="s">
        <v>67</v>
      </c>
      <c r="N1265" t="s">
        <v>65</v>
      </c>
    </row>
    <row r="1266" spans="1:14" x14ac:dyDescent="0.3">
      <c r="A1266" t="s">
        <v>5320</v>
      </c>
      <c r="B1266" t="s">
        <v>5324</v>
      </c>
      <c r="C1266" t="s">
        <v>325</v>
      </c>
      <c r="D1266" t="s">
        <v>5325</v>
      </c>
      <c r="E1266">
        <v>1999</v>
      </c>
      <c r="F1266" t="s">
        <v>5326</v>
      </c>
      <c r="G1266" t="s">
        <v>65</v>
      </c>
      <c r="H1266" t="s">
        <v>38</v>
      </c>
      <c r="I1266" t="s">
        <v>66</v>
      </c>
    </row>
    <row r="1267" spans="1:14" x14ac:dyDescent="0.3">
      <c r="A1267" t="s">
        <v>5320</v>
      </c>
      <c r="B1267" t="s">
        <v>5327</v>
      </c>
      <c r="C1267" t="s">
        <v>2130</v>
      </c>
      <c r="D1267" t="s">
        <v>5328</v>
      </c>
      <c r="E1267">
        <v>1997</v>
      </c>
      <c r="F1267" t="s">
        <v>5329</v>
      </c>
      <c r="G1267" t="s">
        <v>65</v>
      </c>
      <c r="H1267" t="s">
        <v>38</v>
      </c>
      <c r="I1267" t="s">
        <v>66</v>
      </c>
    </row>
    <row r="1268" spans="1:14" x14ac:dyDescent="0.3">
      <c r="A1268" t="s">
        <v>5320</v>
      </c>
      <c r="B1268" t="s">
        <v>5330</v>
      </c>
      <c r="C1268" t="s">
        <v>126</v>
      </c>
      <c r="D1268" t="s">
        <v>5331</v>
      </c>
      <c r="E1268">
        <v>1997</v>
      </c>
      <c r="F1268" t="s">
        <v>5332</v>
      </c>
      <c r="H1268" t="s">
        <v>38</v>
      </c>
      <c r="I1268" t="s">
        <v>66</v>
      </c>
      <c r="L1268">
        <v>2</v>
      </c>
    </row>
    <row r="1269" spans="1:14" x14ac:dyDescent="0.3">
      <c r="A1269" t="s">
        <v>5333</v>
      </c>
      <c r="B1269" t="s">
        <v>5334</v>
      </c>
      <c r="C1269" t="s">
        <v>164</v>
      </c>
      <c r="D1269" t="s">
        <v>5335</v>
      </c>
      <c r="E1269">
        <v>2003</v>
      </c>
      <c r="F1269" t="s">
        <v>5336</v>
      </c>
      <c r="H1269" t="s">
        <v>38</v>
      </c>
      <c r="I1269" t="s">
        <v>66</v>
      </c>
      <c r="K1269">
        <v>1</v>
      </c>
    </row>
    <row r="1270" spans="1:14" x14ac:dyDescent="0.3">
      <c r="A1270" t="s">
        <v>5337</v>
      </c>
      <c r="B1270" t="s">
        <v>5338</v>
      </c>
      <c r="C1270" t="s">
        <v>126</v>
      </c>
      <c r="D1270" t="s">
        <v>5339</v>
      </c>
      <c r="E1270">
        <v>1996</v>
      </c>
      <c r="F1270" t="s">
        <v>5340</v>
      </c>
      <c r="G1270" t="s">
        <v>166</v>
      </c>
      <c r="H1270" t="s">
        <v>38</v>
      </c>
      <c r="I1270" t="s">
        <v>66</v>
      </c>
      <c r="K1270">
        <v>6</v>
      </c>
      <c r="L1270">
        <v>5</v>
      </c>
    </row>
    <row r="1271" spans="1:14" x14ac:dyDescent="0.3">
      <c r="A1271" t="s">
        <v>5341</v>
      </c>
      <c r="B1271" t="s">
        <v>5342</v>
      </c>
      <c r="C1271" t="s">
        <v>5343</v>
      </c>
      <c r="D1271" t="s">
        <v>5344</v>
      </c>
      <c r="E1271">
        <v>2011</v>
      </c>
      <c r="F1271" t="s">
        <v>5345</v>
      </c>
      <c r="H1271" t="s">
        <v>38</v>
      </c>
      <c r="I1271" t="s">
        <v>39</v>
      </c>
    </row>
    <row r="1272" spans="1:14" x14ac:dyDescent="0.3">
      <c r="A1272" t="s">
        <v>5346</v>
      </c>
      <c r="B1272" t="s">
        <v>5347</v>
      </c>
      <c r="C1272" t="s">
        <v>350</v>
      </c>
      <c r="D1272" t="s">
        <v>5348</v>
      </c>
      <c r="E1272">
        <v>2011</v>
      </c>
      <c r="F1272" t="s">
        <v>5349</v>
      </c>
      <c r="G1272" t="s">
        <v>65</v>
      </c>
      <c r="H1272" t="s">
        <v>38</v>
      </c>
      <c r="I1272" t="s">
        <v>66</v>
      </c>
    </row>
    <row r="1273" spans="1:14" x14ac:dyDescent="0.3">
      <c r="A1273" t="s">
        <v>5350</v>
      </c>
      <c r="B1273" t="s">
        <v>5351</v>
      </c>
      <c r="C1273" t="s">
        <v>16</v>
      </c>
      <c r="D1273" t="s">
        <v>5352</v>
      </c>
      <c r="E1273">
        <v>2014</v>
      </c>
      <c r="F1273" t="s">
        <v>5353</v>
      </c>
      <c r="H1273" t="s">
        <v>18</v>
      </c>
    </row>
    <row r="1274" spans="1:14" x14ac:dyDescent="0.3">
      <c r="A1274" t="s">
        <v>5354</v>
      </c>
      <c r="B1274" t="s">
        <v>5355</v>
      </c>
      <c r="C1274" t="s">
        <v>216</v>
      </c>
      <c r="E1274">
        <v>1983</v>
      </c>
      <c r="F1274" t="s">
        <v>5356</v>
      </c>
      <c r="G1274" t="s">
        <v>166</v>
      </c>
      <c r="H1274" t="s">
        <v>38</v>
      </c>
      <c r="I1274" t="s">
        <v>66</v>
      </c>
      <c r="L1274" t="s">
        <v>67</v>
      </c>
      <c r="N1274" t="s">
        <v>65</v>
      </c>
    </row>
    <row r="1275" spans="1:14" x14ac:dyDescent="0.3">
      <c r="A1275" t="s">
        <v>5357</v>
      </c>
      <c r="B1275" t="s">
        <v>5358</v>
      </c>
      <c r="C1275" t="s">
        <v>2514</v>
      </c>
      <c r="D1275" t="s">
        <v>5359</v>
      </c>
      <c r="E1275">
        <v>1992</v>
      </c>
      <c r="H1275" t="s">
        <v>38</v>
      </c>
      <c r="I1275" t="s">
        <v>39</v>
      </c>
    </row>
    <row r="1276" spans="1:14" x14ac:dyDescent="0.3">
      <c r="A1276" t="s">
        <v>5360</v>
      </c>
      <c r="B1276" t="s">
        <v>5361</v>
      </c>
      <c r="C1276" t="s">
        <v>159</v>
      </c>
      <c r="D1276" t="s">
        <v>5362</v>
      </c>
      <c r="E1276">
        <v>1998</v>
      </c>
      <c r="F1276" t="s">
        <v>5363</v>
      </c>
      <c r="H1276" t="s">
        <v>18</v>
      </c>
    </row>
    <row r="1277" spans="1:14" x14ac:dyDescent="0.3">
      <c r="A1277" t="s">
        <v>5364</v>
      </c>
      <c r="B1277" t="s">
        <v>5365</v>
      </c>
      <c r="C1277" t="s">
        <v>2597</v>
      </c>
      <c r="D1277" t="s">
        <v>5366</v>
      </c>
      <c r="E1277">
        <v>2016</v>
      </c>
      <c r="F1277" t="s">
        <v>5367</v>
      </c>
      <c r="H1277" t="s">
        <v>38</v>
      </c>
      <c r="I1277" t="s">
        <v>39</v>
      </c>
    </row>
    <row r="1278" spans="1:14" x14ac:dyDescent="0.3">
      <c r="A1278" t="s">
        <v>5368</v>
      </c>
      <c r="B1278" t="s">
        <v>5369</v>
      </c>
      <c r="C1278" t="s">
        <v>5370</v>
      </c>
      <c r="D1278" t="s">
        <v>5371</v>
      </c>
      <c r="E1278">
        <v>2007</v>
      </c>
      <c r="H1278" t="s">
        <v>18</v>
      </c>
    </row>
    <row r="1279" spans="1:14" x14ac:dyDescent="0.3">
      <c r="A1279" t="s">
        <v>5372</v>
      </c>
      <c r="B1279" t="s">
        <v>5373</v>
      </c>
      <c r="C1279" t="s">
        <v>1658</v>
      </c>
      <c r="D1279" t="s">
        <v>5374</v>
      </c>
      <c r="E1279">
        <v>1995</v>
      </c>
      <c r="H1279" t="s">
        <v>38</v>
      </c>
      <c r="I1279" t="s">
        <v>39</v>
      </c>
    </row>
    <row r="1280" spans="1:14" x14ac:dyDescent="0.3">
      <c r="A1280" t="s">
        <v>5375</v>
      </c>
      <c r="B1280" t="s">
        <v>5376</v>
      </c>
      <c r="C1280" t="s">
        <v>1345</v>
      </c>
      <c r="E1280">
        <v>1993</v>
      </c>
      <c r="F1280" t="s">
        <v>5377</v>
      </c>
      <c r="H1280" t="s">
        <v>38</v>
      </c>
      <c r="I1280" t="s">
        <v>39</v>
      </c>
    </row>
    <row r="1281" spans="1:11" x14ac:dyDescent="0.3">
      <c r="A1281" t="s">
        <v>5378</v>
      </c>
      <c r="B1281" t="s">
        <v>5379</v>
      </c>
      <c r="C1281" t="s">
        <v>579</v>
      </c>
      <c r="D1281" t="s">
        <v>5380</v>
      </c>
      <c r="E1281">
        <v>2008</v>
      </c>
      <c r="F1281" t="s">
        <v>5381</v>
      </c>
      <c r="H1281" t="s">
        <v>38</v>
      </c>
      <c r="I1281" t="s">
        <v>39</v>
      </c>
    </row>
    <row r="1282" spans="1:11" x14ac:dyDescent="0.3">
      <c r="A1282" t="s">
        <v>5382</v>
      </c>
      <c r="B1282" t="s">
        <v>5383</v>
      </c>
      <c r="C1282" t="s">
        <v>948</v>
      </c>
      <c r="D1282" t="s">
        <v>5384</v>
      </c>
      <c r="E1282">
        <v>2015</v>
      </c>
      <c r="F1282" t="s">
        <v>5385</v>
      </c>
      <c r="H1282" t="s">
        <v>18</v>
      </c>
    </row>
    <row r="1283" spans="1:11" x14ac:dyDescent="0.3">
      <c r="A1283" t="s">
        <v>5386</v>
      </c>
      <c r="B1283" t="s">
        <v>5387</v>
      </c>
      <c r="C1283" t="s">
        <v>2130</v>
      </c>
      <c r="D1283" t="s">
        <v>5388</v>
      </c>
      <c r="E1283">
        <v>2007</v>
      </c>
      <c r="F1283" t="s">
        <v>5389</v>
      </c>
      <c r="H1283" t="s">
        <v>38</v>
      </c>
      <c r="I1283" t="s">
        <v>66</v>
      </c>
      <c r="K1283">
        <v>1</v>
      </c>
    </row>
    <row r="1284" spans="1:11" x14ac:dyDescent="0.3">
      <c r="A1284" t="s">
        <v>5390</v>
      </c>
      <c r="B1284" t="s">
        <v>5391</v>
      </c>
      <c r="C1284" t="s">
        <v>47</v>
      </c>
      <c r="D1284" t="s">
        <v>5392</v>
      </c>
      <c r="E1284">
        <v>1992</v>
      </c>
      <c r="F1284" t="s">
        <v>5393</v>
      </c>
      <c r="H1284" t="s">
        <v>18</v>
      </c>
    </row>
    <row r="1285" spans="1:11" x14ac:dyDescent="0.3">
      <c r="A1285" t="s">
        <v>5394</v>
      </c>
      <c r="B1285" t="s">
        <v>5395</v>
      </c>
      <c r="C1285" t="s">
        <v>159</v>
      </c>
      <c r="D1285" t="s">
        <v>5396</v>
      </c>
      <c r="E1285">
        <v>2005</v>
      </c>
      <c r="F1285" t="s">
        <v>5397</v>
      </c>
      <c r="H1285" t="s">
        <v>18</v>
      </c>
    </row>
    <row r="1286" spans="1:11" x14ac:dyDescent="0.3">
      <c r="A1286" t="s">
        <v>5398</v>
      </c>
      <c r="B1286" t="s">
        <v>5399</v>
      </c>
      <c r="C1286" t="s">
        <v>4136</v>
      </c>
      <c r="D1286" t="s">
        <v>5400</v>
      </c>
      <c r="E1286">
        <v>2014</v>
      </c>
      <c r="H1286" t="s">
        <v>38</v>
      </c>
      <c r="I1286" t="s">
        <v>39</v>
      </c>
    </row>
    <row r="1287" spans="1:11" x14ac:dyDescent="0.3">
      <c r="A1287" t="s">
        <v>5401</v>
      </c>
      <c r="B1287" t="s">
        <v>5402</v>
      </c>
      <c r="C1287" t="s">
        <v>5403</v>
      </c>
      <c r="D1287" t="s">
        <v>5404</v>
      </c>
      <c r="E1287">
        <v>2008</v>
      </c>
      <c r="H1287" t="s">
        <v>18</v>
      </c>
    </row>
    <row r="1288" spans="1:11" x14ac:dyDescent="0.3">
      <c r="A1288" t="s">
        <v>5405</v>
      </c>
      <c r="B1288" t="s">
        <v>5406</v>
      </c>
      <c r="C1288" t="s">
        <v>5407</v>
      </c>
      <c r="D1288" t="s">
        <v>5408</v>
      </c>
      <c r="E1288">
        <v>2015</v>
      </c>
      <c r="F1288" t="s">
        <v>5409</v>
      </c>
      <c r="H1288" t="s">
        <v>18</v>
      </c>
    </row>
    <row r="1289" spans="1:11" x14ac:dyDescent="0.3">
      <c r="A1289" t="s">
        <v>5410</v>
      </c>
      <c r="B1289" t="s">
        <v>5411</v>
      </c>
      <c r="C1289" t="s">
        <v>3426</v>
      </c>
      <c r="D1289" t="s">
        <v>5412</v>
      </c>
      <c r="E1289">
        <v>1994</v>
      </c>
      <c r="F1289" t="s">
        <v>5413</v>
      </c>
      <c r="H1289" t="s">
        <v>38</v>
      </c>
      <c r="I1289" t="s">
        <v>39</v>
      </c>
    </row>
    <row r="1290" spans="1:11" x14ac:dyDescent="0.3">
      <c r="A1290" t="s">
        <v>5414</v>
      </c>
      <c r="B1290" t="s">
        <v>5415</v>
      </c>
      <c r="C1290" t="s">
        <v>5416</v>
      </c>
      <c r="D1290" t="s">
        <v>5417</v>
      </c>
      <c r="E1290">
        <v>2012</v>
      </c>
      <c r="F1290" t="s">
        <v>5418</v>
      </c>
      <c r="H1290" t="s">
        <v>38</v>
      </c>
      <c r="I1290" t="s">
        <v>39</v>
      </c>
    </row>
    <row r="1291" spans="1:11" x14ac:dyDescent="0.3">
      <c r="A1291" t="s">
        <v>5419</v>
      </c>
      <c r="B1291" t="s">
        <v>5420</v>
      </c>
      <c r="C1291" t="s">
        <v>758</v>
      </c>
      <c r="D1291" t="s">
        <v>5421</v>
      </c>
      <c r="E1291">
        <v>2011</v>
      </c>
      <c r="F1291" t="s">
        <v>5422</v>
      </c>
      <c r="H1291" t="s">
        <v>18</v>
      </c>
    </row>
    <row r="1292" spans="1:11" x14ac:dyDescent="0.3">
      <c r="A1292" t="s">
        <v>5423</v>
      </c>
      <c r="B1292" t="s">
        <v>5424</v>
      </c>
      <c r="C1292" t="s">
        <v>5425</v>
      </c>
      <c r="D1292" t="s">
        <v>5426</v>
      </c>
      <c r="E1292">
        <v>1995</v>
      </c>
      <c r="F1292" t="s">
        <v>5427</v>
      </c>
      <c r="H1292" t="s">
        <v>18</v>
      </c>
    </row>
    <row r="1293" spans="1:11" x14ac:dyDescent="0.3">
      <c r="A1293" t="s">
        <v>5428</v>
      </c>
      <c r="B1293" t="s">
        <v>5429</v>
      </c>
      <c r="C1293" t="s">
        <v>758</v>
      </c>
      <c r="D1293" t="s">
        <v>5430</v>
      </c>
      <c r="E1293">
        <v>2007</v>
      </c>
      <c r="F1293" t="s">
        <v>5431</v>
      </c>
      <c r="H1293" t="s">
        <v>18</v>
      </c>
    </row>
    <row r="1294" spans="1:11" x14ac:dyDescent="0.3">
      <c r="A1294" t="s">
        <v>5432</v>
      </c>
      <c r="B1294" t="s">
        <v>5433</v>
      </c>
      <c r="C1294" t="s">
        <v>1345</v>
      </c>
      <c r="D1294" t="s">
        <v>5434</v>
      </c>
      <c r="E1294">
        <v>2009</v>
      </c>
      <c r="F1294" t="s">
        <v>5435</v>
      </c>
      <c r="H1294" t="s">
        <v>38</v>
      </c>
      <c r="I1294" t="s">
        <v>39</v>
      </c>
    </row>
    <row r="1295" spans="1:11" x14ac:dyDescent="0.3">
      <c r="A1295" t="s">
        <v>5436</v>
      </c>
      <c r="B1295" t="s">
        <v>5437</v>
      </c>
      <c r="C1295" t="s">
        <v>350</v>
      </c>
      <c r="E1295">
        <v>1990</v>
      </c>
      <c r="F1295" t="s">
        <v>5438</v>
      </c>
      <c r="G1295" t="s">
        <v>65</v>
      </c>
      <c r="H1295" t="s">
        <v>38</v>
      </c>
      <c r="I1295" t="s">
        <v>66</v>
      </c>
    </row>
    <row r="1296" spans="1:11" x14ac:dyDescent="0.3">
      <c r="A1296" t="s">
        <v>5439</v>
      </c>
      <c r="B1296" t="s">
        <v>5440</v>
      </c>
      <c r="C1296" t="s">
        <v>2464</v>
      </c>
      <c r="D1296" t="s">
        <v>5441</v>
      </c>
      <c r="E1296">
        <v>2013</v>
      </c>
      <c r="F1296" t="s">
        <v>5442</v>
      </c>
      <c r="G1296" t="s">
        <v>65</v>
      </c>
      <c r="H1296" t="s">
        <v>38</v>
      </c>
      <c r="I1296" t="s">
        <v>66</v>
      </c>
    </row>
    <row r="1297" spans="1:14" x14ac:dyDescent="0.3">
      <c r="A1297" t="s">
        <v>5443</v>
      </c>
      <c r="B1297" t="s">
        <v>5444</v>
      </c>
      <c r="C1297" t="s">
        <v>749</v>
      </c>
      <c r="D1297" t="s">
        <v>5445</v>
      </c>
      <c r="E1297">
        <v>2014</v>
      </c>
      <c r="F1297" t="s">
        <v>5446</v>
      </c>
      <c r="H1297" t="s">
        <v>38</v>
      </c>
      <c r="I1297" t="s">
        <v>66</v>
      </c>
      <c r="L1297">
        <v>2</v>
      </c>
    </row>
    <row r="1298" spans="1:14" x14ac:dyDescent="0.3">
      <c r="A1298" t="s">
        <v>5447</v>
      </c>
      <c r="B1298" t="s">
        <v>5448</v>
      </c>
      <c r="C1298" t="s">
        <v>2057</v>
      </c>
      <c r="D1298" t="s">
        <v>5449</v>
      </c>
      <c r="E1298">
        <v>2016</v>
      </c>
      <c r="F1298" t="s">
        <v>5450</v>
      </c>
      <c r="G1298" t="s">
        <v>65</v>
      </c>
      <c r="H1298" t="s">
        <v>38</v>
      </c>
      <c r="I1298" t="s">
        <v>66</v>
      </c>
    </row>
    <row r="1299" spans="1:14" x14ac:dyDescent="0.3">
      <c r="A1299" t="s">
        <v>5451</v>
      </c>
      <c r="B1299" t="s">
        <v>5452</v>
      </c>
      <c r="C1299" t="s">
        <v>5453</v>
      </c>
      <c r="D1299" t="s">
        <v>5454</v>
      </c>
      <c r="E1299">
        <v>2017</v>
      </c>
      <c r="F1299" t="s">
        <v>5455</v>
      </c>
      <c r="G1299" t="s">
        <v>65</v>
      </c>
      <c r="H1299" t="s">
        <v>38</v>
      </c>
      <c r="I1299" t="s">
        <v>66</v>
      </c>
    </row>
    <row r="1300" spans="1:14" x14ac:dyDescent="0.3">
      <c r="A1300" t="s">
        <v>5451</v>
      </c>
      <c r="B1300" t="s">
        <v>5456</v>
      </c>
      <c r="C1300" t="s">
        <v>749</v>
      </c>
      <c r="D1300" t="s">
        <v>5457</v>
      </c>
      <c r="E1300">
        <v>2016</v>
      </c>
      <c r="F1300" t="s">
        <v>5458</v>
      </c>
      <c r="G1300" t="s">
        <v>65</v>
      </c>
      <c r="H1300" t="s">
        <v>38</v>
      </c>
      <c r="I1300" t="s">
        <v>66</v>
      </c>
      <c r="M1300" t="s">
        <v>5459</v>
      </c>
    </row>
    <row r="1301" spans="1:14" x14ac:dyDescent="0.3">
      <c r="A1301" t="s">
        <v>5451</v>
      </c>
      <c r="B1301" t="s">
        <v>5460</v>
      </c>
      <c r="C1301" t="s">
        <v>2338</v>
      </c>
      <c r="D1301" t="s">
        <v>5461</v>
      </c>
      <c r="E1301">
        <v>2016</v>
      </c>
      <c r="F1301" t="s">
        <v>5462</v>
      </c>
      <c r="G1301" t="s">
        <v>65</v>
      </c>
      <c r="H1301" t="s">
        <v>38</v>
      </c>
      <c r="I1301" t="s">
        <v>66</v>
      </c>
    </row>
    <row r="1302" spans="1:14" x14ac:dyDescent="0.3">
      <c r="A1302" t="s">
        <v>5463</v>
      </c>
      <c r="B1302" t="s">
        <v>5464</v>
      </c>
      <c r="C1302" t="s">
        <v>5465</v>
      </c>
      <c r="D1302" t="s">
        <v>5466</v>
      </c>
      <c r="E1302">
        <v>2017</v>
      </c>
      <c r="F1302" t="s">
        <v>5467</v>
      </c>
      <c r="G1302" t="s">
        <v>65</v>
      </c>
      <c r="H1302" t="s">
        <v>38</v>
      </c>
      <c r="I1302" t="s">
        <v>66</v>
      </c>
    </row>
    <row r="1303" spans="1:14" x14ac:dyDescent="0.3">
      <c r="A1303" t="s">
        <v>5468</v>
      </c>
      <c r="B1303" t="s">
        <v>5469</v>
      </c>
      <c r="C1303" t="s">
        <v>749</v>
      </c>
      <c r="D1303" t="s">
        <v>5470</v>
      </c>
      <c r="E1303">
        <v>2010</v>
      </c>
      <c r="F1303" t="s">
        <v>5471</v>
      </c>
      <c r="G1303" t="s">
        <v>65</v>
      </c>
      <c r="H1303" t="s">
        <v>38</v>
      </c>
      <c r="I1303" t="s">
        <v>66</v>
      </c>
    </row>
    <row r="1304" spans="1:14" x14ac:dyDescent="0.3">
      <c r="A1304" t="s">
        <v>5472</v>
      </c>
      <c r="B1304" t="s">
        <v>5473</v>
      </c>
      <c r="C1304" t="s">
        <v>2338</v>
      </c>
      <c r="D1304" t="s">
        <v>5474</v>
      </c>
      <c r="E1304">
        <v>2012</v>
      </c>
      <c r="F1304" t="s">
        <v>5475</v>
      </c>
      <c r="G1304" t="s">
        <v>65</v>
      </c>
      <c r="H1304" t="s">
        <v>38</v>
      </c>
      <c r="I1304" t="s">
        <v>66</v>
      </c>
    </row>
    <row r="1305" spans="1:14" x14ac:dyDescent="0.3">
      <c r="A1305" t="s">
        <v>5476</v>
      </c>
      <c r="B1305" t="s">
        <v>5477</v>
      </c>
      <c r="C1305" t="s">
        <v>832</v>
      </c>
      <c r="D1305" t="s">
        <v>5478</v>
      </c>
      <c r="E1305">
        <v>2012</v>
      </c>
      <c r="F1305" t="s">
        <v>5479</v>
      </c>
      <c r="G1305" t="s">
        <v>65</v>
      </c>
      <c r="H1305" t="s">
        <v>38</v>
      </c>
      <c r="I1305" t="s">
        <v>66</v>
      </c>
    </row>
    <row r="1306" spans="1:14" x14ac:dyDescent="0.3">
      <c r="A1306" t="s">
        <v>5480</v>
      </c>
      <c r="B1306" t="s">
        <v>5481</v>
      </c>
      <c r="C1306" t="s">
        <v>621</v>
      </c>
      <c r="D1306" t="s">
        <v>5482</v>
      </c>
      <c r="E1306">
        <v>1992</v>
      </c>
      <c r="F1306" t="s">
        <v>5483</v>
      </c>
      <c r="G1306" t="s">
        <v>166</v>
      </c>
      <c r="H1306" t="s">
        <v>38</v>
      </c>
      <c r="I1306" t="s">
        <v>66</v>
      </c>
      <c r="K1306">
        <v>5</v>
      </c>
      <c r="L1306">
        <v>6</v>
      </c>
      <c r="N1306" t="s">
        <v>65</v>
      </c>
    </row>
    <row r="1307" spans="1:14" x14ac:dyDescent="0.3">
      <c r="A1307" t="s">
        <v>5484</v>
      </c>
      <c r="B1307" t="s">
        <v>5485</v>
      </c>
      <c r="C1307" t="s">
        <v>375</v>
      </c>
      <c r="D1307" t="s">
        <v>5486</v>
      </c>
      <c r="E1307">
        <v>2001</v>
      </c>
      <c r="F1307" t="s">
        <v>5487</v>
      </c>
      <c r="G1307" t="s">
        <v>65</v>
      </c>
      <c r="H1307" t="s">
        <v>38</v>
      </c>
      <c r="I1307" t="s">
        <v>66</v>
      </c>
    </row>
    <row r="1308" spans="1:14" x14ac:dyDescent="0.3">
      <c r="A1308" t="s">
        <v>5488</v>
      </c>
      <c r="B1308" t="s">
        <v>5489</v>
      </c>
      <c r="C1308" t="s">
        <v>473</v>
      </c>
      <c r="D1308" t="s">
        <v>5490</v>
      </c>
      <c r="E1308">
        <v>2008</v>
      </c>
      <c r="F1308" t="s">
        <v>5491</v>
      </c>
      <c r="H1308" t="s">
        <v>18</v>
      </c>
    </row>
    <row r="1309" spans="1:14" x14ac:dyDescent="0.3">
      <c r="A1309" t="s">
        <v>5492</v>
      </c>
      <c r="B1309" t="s">
        <v>5493</v>
      </c>
      <c r="C1309" t="s">
        <v>5494</v>
      </c>
      <c r="D1309" t="s">
        <v>5495</v>
      </c>
      <c r="E1309">
        <v>1991</v>
      </c>
      <c r="H1309" t="s">
        <v>18</v>
      </c>
    </row>
    <row r="1310" spans="1:14" x14ac:dyDescent="0.3">
      <c r="A1310" t="s">
        <v>5496</v>
      </c>
      <c r="B1310" t="s">
        <v>5497</v>
      </c>
      <c r="C1310" t="s">
        <v>5498</v>
      </c>
      <c r="D1310" t="s">
        <v>5499</v>
      </c>
      <c r="E1310">
        <v>2016</v>
      </c>
      <c r="F1310" t="s">
        <v>5500</v>
      </c>
      <c r="H1310" t="s">
        <v>18</v>
      </c>
    </row>
    <row r="1311" spans="1:14" x14ac:dyDescent="0.3">
      <c r="A1311" t="s">
        <v>5496</v>
      </c>
      <c r="B1311" t="s">
        <v>5501</v>
      </c>
      <c r="C1311" t="s">
        <v>2493</v>
      </c>
      <c r="D1311" t="s">
        <v>5502</v>
      </c>
      <c r="E1311">
        <v>2013</v>
      </c>
      <c r="F1311" t="s">
        <v>5503</v>
      </c>
      <c r="H1311" t="s">
        <v>18</v>
      </c>
    </row>
    <row r="1312" spans="1:14" x14ac:dyDescent="0.3">
      <c r="A1312" t="s">
        <v>5496</v>
      </c>
      <c r="B1312" t="s">
        <v>5504</v>
      </c>
      <c r="C1312" t="s">
        <v>5505</v>
      </c>
      <c r="D1312" t="s">
        <v>5506</v>
      </c>
      <c r="E1312">
        <v>2012</v>
      </c>
      <c r="H1312" t="s">
        <v>18</v>
      </c>
    </row>
    <row r="1313" spans="1:14" x14ac:dyDescent="0.3">
      <c r="A1313" t="s">
        <v>5496</v>
      </c>
      <c r="B1313" t="s">
        <v>5507</v>
      </c>
      <c r="C1313" t="s">
        <v>2493</v>
      </c>
      <c r="D1313" t="s">
        <v>5508</v>
      </c>
      <c r="E1313">
        <v>2010</v>
      </c>
      <c r="F1313" t="s">
        <v>5509</v>
      </c>
      <c r="H1313" t="s">
        <v>18</v>
      </c>
    </row>
    <row r="1314" spans="1:14" x14ac:dyDescent="0.3">
      <c r="A1314" t="s">
        <v>5496</v>
      </c>
      <c r="B1314" t="s">
        <v>5510</v>
      </c>
      <c r="C1314" t="s">
        <v>2493</v>
      </c>
      <c r="D1314" t="s">
        <v>5511</v>
      </c>
      <c r="E1314">
        <v>2009</v>
      </c>
      <c r="F1314" t="s">
        <v>5512</v>
      </c>
      <c r="H1314" t="s">
        <v>18</v>
      </c>
    </row>
    <row r="1315" spans="1:14" x14ac:dyDescent="0.3">
      <c r="A1315" t="s">
        <v>5496</v>
      </c>
      <c r="B1315" t="s">
        <v>5513</v>
      </c>
      <c r="C1315" t="s">
        <v>5514</v>
      </c>
      <c r="D1315" t="s">
        <v>5515</v>
      </c>
      <c r="E1315">
        <v>2009</v>
      </c>
      <c r="H1315" t="s">
        <v>18</v>
      </c>
    </row>
    <row r="1316" spans="1:14" x14ac:dyDescent="0.3">
      <c r="A1316" t="s">
        <v>5496</v>
      </c>
      <c r="B1316" t="s">
        <v>5516</v>
      </c>
      <c r="C1316" t="s">
        <v>2493</v>
      </c>
      <c r="D1316" t="s">
        <v>5517</v>
      </c>
      <c r="E1316">
        <v>2008</v>
      </c>
      <c r="F1316" t="s">
        <v>5518</v>
      </c>
      <c r="H1316" t="s">
        <v>18</v>
      </c>
    </row>
    <row r="1317" spans="1:14" x14ac:dyDescent="0.3">
      <c r="A1317" t="s">
        <v>5496</v>
      </c>
      <c r="B1317" t="s">
        <v>5519</v>
      </c>
      <c r="C1317" t="s">
        <v>2493</v>
      </c>
      <c r="D1317" t="s">
        <v>5520</v>
      </c>
      <c r="E1317">
        <v>2007</v>
      </c>
      <c r="F1317" t="s">
        <v>5521</v>
      </c>
      <c r="H1317" t="s">
        <v>18</v>
      </c>
    </row>
    <row r="1318" spans="1:14" x14ac:dyDescent="0.3">
      <c r="A1318" t="s">
        <v>5522</v>
      </c>
      <c r="B1318" t="s">
        <v>5523</v>
      </c>
      <c r="C1318" t="s">
        <v>1149</v>
      </c>
      <c r="D1318" t="s">
        <v>5524</v>
      </c>
      <c r="E1318">
        <v>2009</v>
      </c>
      <c r="F1318" t="s">
        <v>5525</v>
      </c>
      <c r="H1318" t="s">
        <v>18</v>
      </c>
    </row>
    <row r="1319" spans="1:14" x14ac:dyDescent="0.3">
      <c r="A1319" t="s">
        <v>5526</v>
      </c>
      <c r="B1319" t="s">
        <v>5527</v>
      </c>
      <c r="C1319" t="s">
        <v>1149</v>
      </c>
      <c r="D1319" t="s">
        <v>5528</v>
      </c>
      <c r="E1319">
        <v>2013</v>
      </c>
      <c r="F1319" t="s">
        <v>5529</v>
      </c>
      <c r="H1319" t="s">
        <v>18</v>
      </c>
    </row>
    <row r="1320" spans="1:14" x14ac:dyDescent="0.3">
      <c r="A1320" t="s">
        <v>5530</v>
      </c>
      <c r="B1320" t="s">
        <v>5531</v>
      </c>
      <c r="C1320" t="s">
        <v>2241</v>
      </c>
      <c r="D1320" t="s">
        <v>5532</v>
      </c>
      <c r="E1320">
        <v>2015</v>
      </c>
      <c r="F1320" t="s">
        <v>5533</v>
      </c>
      <c r="H1320" t="s">
        <v>18</v>
      </c>
    </row>
    <row r="1321" spans="1:14" x14ac:dyDescent="0.3">
      <c r="A1321" t="s">
        <v>5534</v>
      </c>
      <c r="B1321" t="s">
        <v>5535</v>
      </c>
      <c r="C1321" t="s">
        <v>141</v>
      </c>
      <c r="D1321" t="s">
        <v>5536</v>
      </c>
      <c r="E1321">
        <v>2011</v>
      </c>
      <c r="F1321" t="s">
        <v>5537</v>
      </c>
      <c r="H1321" t="s">
        <v>38</v>
      </c>
      <c r="I1321" t="s">
        <v>39</v>
      </c>
    </row>
    <row r="1322" spans="1:14" x14ac:dyDescent="0.3">
      <c r="A1322" t="s">
        <v>5538</v>
      </c>
      <c r="B1322" t="s">
        <v>5539</v>
      </c>
      <c r="C1322" t="s">
        <v>385</v>
      </c>
      <c r="D1322" t="s">
        <v>5540</v>
      </c>
      <c r="E1322">
        <v>1994</v>
      </c>
      <c r="F1322" t="s">
        <v>5541</v>
      </c>
      <c r="G1322" t="s">
        <v>65</v>
      </c>
      <c r="H1322" t="s">
        <v>38</v>
      </c>
      <c r="I1322" t="s">
        <v>66</v>
      </c>
      <c r="N1322" t="s">
        <v>65</v>
      </c>
    </row>
    <row r="1323" spans="1:14" x14ac:dyDescent="0.3">
      <c r="A1323" t="s">
        <v>5542</v>
      </c>
      <c r="B1323" t="s">
        <v>5543</v>
      </c>
      <c r="C1323" t="s">
        <v>216</v>
      </c>
      <c r="D1323" t="s">
        <v>5544</v>
      </c>
      <c r="E1323">
        <v>1995</v>
      </c>
      <c r="F1323" t="s">
        <v>5545</v>
      </c>
      <c r="G1323" t="s">
        <v>65</v>
      </c>
      <c r="H1323" t="s">
        <v>38</v>
      </c>
      <c r="I1323" t="s">
        <v>66</v>
      </c>
      <c r="M1323" t="s">
        <v>67</v>
      </c>
      <c r="N1323" t="s">
        <v>65</v>
      </c>
    </row>
    <row r="1324" spans="1:14" x14ac:dyDescent="0.3">
      <c r="A1324" t="s">
        <v>5546</v>
      </c>
      <c r="B1324" t="s">
        <v>5547</v>
      </c>
      <c r="C1324" t="s">
        <v>493</v>
      </c>
      <c r="D1324" t="s">
        <v>5548</v>
      </c>
      <c r="E1324">
        <v>2003</v>
      </c>
      <c r="F1324" t="s">
        <v>5549</v>
      </c>
      <c r="H1324" t="s">
        <v>38</v>
      </c>
      <c r="I1324" t="s">
        <v>39</v>
      </c>
    </row>
    <row r="1325" spans="1:14" x14ac:dyDescent="0.3">
      <c r="A1325" t="s">
        <v>5550</v>
      </c>
      <c r="B1325" t="s">
        <v>5551</v>
      </c>
      <c r="C1325" t="s">
        <v>5552</v>
      </c>
      <c r="D1325" t="s">
        <v>5553</v>
      </c>
      <c r="E1325">
        <v>1994</v>
      </c>
      <c r="G1325" t="s">
        <v>65</v>
      </c>
      <c r="H1325" t="s">
        <v>38</v>
      </c>
      <c r="I1325" t="s">
        <v>66</v>
      </c>
    </row>
    <row r="1326" spans="1:14" x14ac:dyDescent="0.3">
      <c r="A1326" t="s">
        <v>5554</v>
      </c>
      <c r="B1326" t="s">
        <v>5555</v>
      </c>
      <c r="C1326" t="s">
        <v>5552</v>
      </c>
      <c r="D1326" t="s">
        <v>5556</v>
      </c>
      <c r="E1326">
        <v>1998</v>
      </c>
      <c r="F1326" t="s">
        <v>5557</v>
      </c>
      <c r="G1326" t="s">
        <v>65</v>
      </c>
      <c r="H1326" t="s">
        <v>38</v>
      </c>
      <c r="I1326" t="s">
        <v>66</v>
      </c>
    </row>
    <row r="1327" spans="1:14" x14ac:dyDescent="0.3">
      <c r="A1327" t="s">
        <v>5558</v>
      </c>
      <c r="B1327" t="s">
        <v>5559</v>
      </c>
      <c r="C1327" t="s">
        <v>5560</v>
      </c>
      <c r="D1327" t="s">
        <v>5561</v>
      </c>
      <c r="E1327">
        <v>2014</v>
      </c>
      <c r="H1327" t="s">
        <v>18</v>
      </c>
    </row>
    <row r="1328" spans="1:14" x14ac:dyDescent="0.3">
      <c r="A1328" t="s">
        <v>5562</v>
      </c>
      <c r="B1328" t="s">
        <v>5563</v>
      </c>
      <c r="C1328" t="s">
        <v>2147</v>
      </c>
      <c r="D1328" t="s">
        <v>5564</v>
      </c>
      <c r="E1328">
        <v>2015</v>
      </c>
      <c r="F1328" t="s">
        <v>5565</v>
      </c>
      <c r="H1328" t="s">
        <v>18</v>
      </c>
    </row>
    <row r="1329" spans="1:11" x14ac:dyDescent="0.3">
      <c r="A1329" t="s">
        <v>5566</v>
      </c>
      <c r="B1329" t="s">
        <v>5567</v>
      </c>
      <c r="C1329" t="s">
        <v>5568</v>
      </c>
      <c r="D1329" t="s">
        <v>5569</v>
      </c>
      <c r="E1329">
        <v>2005</v>
      </c>
      <c r="F1329" t="s">
        <v>5570</v>
      </c>
      <c r="H1329" t="s">
        <v>38</v>
      </c>
      <c r="I1329" t="s">
        <v>39</v>
      </c>
    </row>
    <row r="1330" spans="1:11" x14ac:dyDescent="0.3">
      <c r="A1330" t="s">
        <v>5571</v>
      </c>
      <c r="B1330" t="s">
        <v>5572</v>
      </c>
      <c r="C1330" t="s">
        <v>5573</v>
      </c>
      <c r="D1330" t="s">
        <v>5574</v>
      </c>
      <c r="E1330">
        <v>2002</v>
      </c>
      <c r="F1330" t="s">
        <v>5575</v>
      </c>
      <c r="G1330" t="s">
        <v>65</v>
      </c>
      <c r="H1330" t="s">
        <v>38</v>
      </c>
      <c r="I1330" t="s">
        <v>66</v>
      </c>
    </row>
    <row r="1331" spans="1:11" x14ac:dyDescent="0.3">
      <c r="A1331" t="s">
        <v>5576</v>
      </c>
      <c r="B1331" t="s">
        <v>5577</v>
      </c>
      <c r="C1331" t="s">
        <v>375</v>
      </c>
      <c r="D1331" t="s">
        <v>5578</v>
      </c>
      <c r="E1331">
        <v>2011</v>
      </c>
      <c r="F1331" t="s">
        <v>5579</v>
      </c>
      <c r="G1331" t="s">
        <v>65</v>
      </c>
      <c r="H1331" t="s">
        <v>38</v>
      </c>
      <c r="I1331" t="s">
        <v>66</v>
      </c>
    </row>
    <row r="1332" spans="1:11" x14ac:dyDescent="0.3">
      <c r="A1332" t="s">
        <v>5580</v>
      </c>
      <c r="B1332" t="s">
        <v>5581</v>
      </c>
      <c r="C1332" t="s">
        <v>164</v>
      </c>
      <c r="D1332" t="s">
        <v>5582</v>
      </c>
      <c r="E1332">
        <v>1991</v>
      </c>
      <c r="F1332" t="s">
        <v>5583</v>
      </c>
      <c r="H1332" t="s">
        <v>38</v>
      </c>
      <c r="I1332" t="s">
        <v>66</v>
      </c>
      <c r="K1332">
        <v>1</v>
      </c>
    </row>
    <row r="1333" spans="1:11" x14ac:dyDescent="0.3">
      <c r="A1333" t="s">
        <v>5584</v>
      </c>
      <c r="B1333" t="s">
        <v>5585</v>
      </c>
      <c r="C1333" t="s">
        <v>1299</v>
      </c>
      <c r="D1333" t="s">
        <v>5586</v>
      </c>
      <c r="E1333">
        <v>1998</v>
      </c>
      <c r="F1333" t="s">
        <v>5587</v>
      </c>
      <c r="H1333" t="s">
        <v>38</v>
      </c>
      <c r="I1333" t="s">
        <v>39</v>
      </c>
    </row>
    <row r="1334" spans="1:11" x14ac:dyDescent="0.3">
      <c r="A1334" t="s">
        <v>5588</v>
      </c>
      <c r="B1334" t="s">
        <v>5589</v>
      </c>
      <c r="C1334" t="s">
        <v>5590</v>
      </c>
      <c r="D1334" t="s">
        <v>5591</v>
      </c>
      <c r="E1334">
        <v>2006</v>
      </c>
      <c r="F1334" t="s">
        <v>5592</v>
      </c>
      <c r="H1334" t="s">
        <v>18</v>
      </c>
    </row>
    <row r="1335" spans="1:11" x14ac:dyDescent="0.3">
      <c r="A1335" t="s">
        <v>5593</v>
      </c>
      <c r="B1335" t="s">
        <v>5594</v>
      </c>
      <c r="C1335" t="s">
        <v>5595</v>
      </c>
      <c r="D1335" t="s">
        <v>5596</v>
      </c>
      <c r="E1335">
        <v>2007</v>
      </c>
      <c r="F1335" t="s">
        <v>5597</v>
      </c>
      <c r="H1335" t="s">
        <v>38</v>
      </c>
      <c r="I1335" t="s">
        <v>39</v>
      </c>
    </row>
    <row r="1336" spans="1:11" x14ac:dyDescent="0.3">
      <c r="A1336" t="s">
        <v>5598</v>
      </c>
      <c r="B1336" t="s">
        <v>5599</v>
      </c>
      <c r="C1336" t="s">
        <v>5600</v>
      </c>
      <c r="D1336" t="s">
        <v>5601</v>
      </c>
      <c r="E1336">
        <v>2001</v>
      </c>
      <c r="H1336" t="s">
        <v>18</v>
      </c>
    </row>
    <row r="1337" spans="1:11" x14ac:dyDescent="0.3">
      <c r="A1337" t="s">
        <v>5602</v>
      </c>
      <c r="B1337" t="s">
        <v>5603</v>
      </c>
      <c r="C1337" t="s">
        <v>211</v>
      </c>
      <c r="D1337" t="s">
        <v>5604</v>
      </c>
      <c r="E1337">
        <v>1998</v>
      </c>
      <c r="F1337" t="s">
        <v>5605</v>
      </c>
      <c r="G1337" t="s">
        <v>65</v>
      </c>
      <c r="H1337" t="s">
        <v>38</v>
      </c>
      <c r="I1337" t="s">
        <v>66</v>
      </c>
    </row>
    <row r="1338" spans="1:11" x14ac:dyDescent="0.3">
      <c r="A1338" t="s">
        <v>5606</v>
      </c>
      <c r="B1338" t="s">
        <v>5607</v>
      </c>
      <c r="C1338" t="s">
        <v>5608</v>
      </c>
      <c r="D1338" t="s">
        <v>5609</v>
      </c>
      <c r="E1338">
        <v>2013</v>
      </c>
      <c r="F1338" t="s">
        <v>5610</v>
      </c>
      <c r="H1338" t="s">
        <v>18</v>
      </c>
    </row>
    <row r="1339" spans="1:11" x14ac:dyDescent="0.3">
      <c r="A1339" t="s">
        <v>5611</v>
      </c>
      <c r="B1339" t="s">
        <v>5612</v>
      </c>
      <c r="C1339" t="s">
        <v>3956</v>
      </c>
      <c r="D1339" t="s">
        <v>5613</v>
      </c>
      <c r="E1339">
        <v>2015</v>
      </c>
      <c r="F1339" t="s">
        <v>5614</v>
      </c>
      <c r="H1339" t="s">
        <v>18</v>
      </c>
    </row>
    <row r="1340" spans="1:11" x14ac:dyDescent="0.3">
      <c r="A1340" t="s">
        <v>5615</v>
      </c>
      <c r="B1340" t="s">
        <v>5616</v>
      </c>
      <c r="C1340" t="s">
        <v>47</v>
      </c>
      <c r="D1340" t="s">
        <v>5617</v>
      </c>
      <c r="E1340">
        <v>2002</v>
      </c>
      <c r="F1340" t="s">
        <v>5618</v>
      </c>
      <c r="H1340" t="s">
        <v>18</v>
      </c>
    </row>
    <row r="1341" spans="1:11" x14ac:dyDescent="0.3">
      <c r="A1341" t="s">
        <v>5619</v>
      </c>
      <c r="B1341" t="s">
        <v>5620</v>
      </c>
      <c r="C1341" t="s">
        <v>159</v>
      </c>
      <c r="D1341" t="s">
        <v>5621</v>
      </c>
      <c r="E1341">
        <v>2017</v>
      </c>
      <c r="F1341" t="s">
        <v>5622</v>
      </c>
      <c r="H1341" t="s">
        <v>18</v>
      </c>
    </row>
    <row r="1342" spans="1:11" x14ac:dyDescent="0.3">
      <c r="A1342" t="s">
        <v>5623</v>
      </c>
      <c r="B1342" t="s">
        <v>5624</v>
      </c>
      <c r="C1342" t="s">
        <v>1805</v>
      </c>
      <c r="D1342" t="s">
        <v>5625</v>
      </c>
      <c r="E1342">
        <v>1998</v>
      </c>
      <c r="F1342" t="s">
        <v>5626</v>
      </c>
      <c r="H1342" t="s">
        <v>18</v>
      </c>
    </row>
    <row r="1343" spans="1:11" x14ac:dyDescent="0.3">
      <c r="A1343" t="s">
        <v>5627</v>
      </c>
      <c r="B1343" t="s">
        <v>5628</v>
      </c>
      <c r="C1343" t="s">
        <v>1805</v>
      </c>
      <c r="D1343" t="s">
        <v>5629</v>
      </c>
      <c r="E1343">
        <v>1993</v>
      </c>
      <c r="F1343" t="s">
        <v>5630</v>
      </c>
      <c r="H1343" t="s">
        <v>18</v>
      </c>
    </row>
    <row r="1344" spans="1:11" x14ac:dyDescent="0.3">
      <c r="A1344" t="s">
        <v>5631</v>
      </c>
      <c r="B1344" t="s">
        <v>5632</v>
      </c>
      <c r="C1344" t="s">
        <v>2005</v>
      </c>
      <c r="D1344" t="s">
        <v>5633</v>
      </c>
      <c r="E1344">
        <v>2009</v>
      </c>
      <c r="F1344" t="s">
        <v>5634</v>
      </c>
      <c r="H1344" t="s">
        <v>38</v>
      </c>
      <c r="I1344" t="s">
        <v>39</v>
      </c>
    </row>
    <row r="1345" spans="1:10" x14ac:dyDescent="0.3">
      <c r="A1345" t="s">
        <v>5635</v>
      </c>
      <c r="B1345" t="s">
        <v>5636</v>
      </c>
      <c r="C1345" t="s">
        <v>385</v>
      </c>
      <c r="D1345" t="s">
        <v>5637</v>
      </c>
      <c r="E1345">
        <v>2009</v>
      </c>
      <c r="F1345" t="s">
        <v>5638</v>
      </c>
      <c r="H1345" t="s">
        <v>38</v>
      </c>
      <c r="I1345" t="s">
        <v>39</v>
      </c>
    </row>
    <row r="1346" spans="1:10" x14ac:dyDescent="0.3">
      <c r="A1346" t="s">
        <v>5639</v>
      </c>
      <c r="B1346" t="s">
        <v>5640</v>
      </c>
      <c r="C1346" t="s">
        <v>425</v>
      </c>
      <c r="D1346" t="s">
        <v>5641</v>
      </c>
      <c r="E1346">
        <v>2000</v>
      </c>
      <c r="F1346" t="s">
        <v>5642</v>
      </c>
      <c r="H1346" t="s">
        <v>18</v>
      </c>
    </row>
    <row r="1347" spans="1:10" x14ac:dyDescent="0.3">
      <c r="A1347" t="s">
        <v>5643</v>
      </c>
      <c r="B1347" t="s">
        <v>5644</v>
      </c>
      <c r="C1347" t="s">
        <v>62</v>
      </c>
      <c r="D1347" t="s">
        <v>5645</v>
      </c>
      <c r="E1347">
        <v>1995</v>
      </c>
      <c r="F1347" t="s">
        <v>5646</v>
      </c>
      <c r="H1347" t="s">
        <v>38</v>
      </c>
      <c r="I1347" t="s">
        <v>66</v>
      </c>
      <c r="J1347" t="s">
        <v>67</v>
      </c>
    </row>
    <row r="1348" spans="1:10" x14ac:dyDescent="0.3">
      <c r="A1348" t="s">
        <v>5647</v>
      </c>
      <c r="B1348" t="s">
        <v>5648</v>
      </c>
      <c r="C1348" t="s">
        <v>526</v>
      </c>
      <c r="D1348" t="s">
        <v>5649</v>
      </c>
      <c r="E1348">
        <v>2003</v>
      </c>
      <c r="F1348" t="s">
        <v>5650</v>
      </c>
      <c r="H1348" t="s">
        <v>18</v>
      </c>
    </row>
    <row r="1349" spans="1:10" x14ac:dyDescent="0.3">
      <c r="A1349" t="s">
        <v>5651</v>
      </c>
      <c r="B1349" t="s">
        <v>5652</v>
      </c>
      <c r="C1349" t="s">
        <v>4424</v>
      </c>
      <c r="D1349" t="s">
        <v>5653</v>
      </c>
      <c r="E1349">
        <v>2010</v>
      </c>
      <c r="F1349" t="s">
        <v>5654</v>
      </c>
      <c r="H1349" t="s">
        <v>18</v>
      </c>
    </row>
    <row r="1350" spans="1:10" x14ac:dyDescent="0.3">
      <c r="A1350" t="s">
        <v>5655</v>
      </c>
      <c r="B1350" t="s">
        <v>5656</v>
      </c>
      <c r="C1350" t="s">
        <v>3283</v>
      </c>
      <c r="D1350" t="s">
        <v>5657</v>
      </c>
      <c r="E1350">
        <v>2010</v>
      </c>
      <c r="F1350" t="s">
        <v>5658</v>
      </c>
      <c r="H1350" t="s">
        <v>18</v>
      </c>
    </row>
    <row r="1351" spans="1:10" x14ac:dyDescent="0.3">
      <c r="A1351" t="s">
        <v>5659</v>
      </c>
      <c r="B1351" t="s">
        <v>5660</v>
      </c>
      <c r="C1351" t="s">
        <v>589</v>
      </c>
      <c r="D1351" t="s">
        <v>5661</v>
      </c>
      <c r="E1351">
        <v>2004</v>
      </c>
      <c r="F1351" t="s">
        <v>5662</v>
      </c>
      <c r="H1351" t="s">
        <v>18</v>
      </c>
    </row>
    <row r="1352" spans="1:10" x14ac:dyDescent="0.3">
      <c r="A1352" t="s">
        <v>5663</v>
      </c>
      <c r="B1352" t="s">
        <v>5664</v>
      </c>
      <c r="C1352" t="s">
        <v>1149</v>
      </c>
      <c r="D1352" t="s">
        <v>5665</v>
      </c>
      <c r="E1352">
        <v>2017</v>
      </c>
      <c r="F1352" t="s">
        <v>5666</v>
      </c>
      <c r="H1352" t="s">
        <v>18</v>
      </c>
    </row>
    <row r="1353" spans="1:10" x14ac:dyDescent="0.3">
      <c r="A1353" t="s">
        <v>5663</v>
      </c>
      <c r="B1353" t="s">
        <v>5667</v>
      </c>
      <c r="C1353" t="s">
        <v>4152</v>
      </c>
      <c r="D1353" t="s">
        <v>5668</v>
      </c>
      <c r="E1353">
        <v>2014</v>
      </c>
      <c r="F1353" t="s">
        <v>5669</v>
      </c>
      <c r="H1353" t="s">
        <v>18</v>
      </c>
    </row>
    <row r="1354" spans="1:10" x14ac:dyDescent="0.3">
      <c r="A1354" t="s">
        <v>5670</v>
      </c>
      <c r="B1354" t="s">
        <v>5671</v>
      </c>
      <c r="C1354" t="s">
        <v>1662</v>
      </c>
      <c r="D1354" t="s">
        <v>5672</v>
      </c>
      <c r="E1354">
        <v>1996</v>
      </c>
      <c r="F1354" t="s">
        <v>5673</v>
      </c>
      <c r="H1354" t="s">
        <v>38</v>
      </c>
      <c r="I1354" t="s">
        <v>39</v>
      </c>
    </row>
    <row r="1355" spans="1:10" x14ac:dyDescent="0.3">
      <c r="A1355" t="s">
        <v>5674</v>
      </c>
      <c r="B1355" t="s">
        <v>5675</v>
      </c>
      <c r="C1355" t="s">
        <v>2497</v>
      </c>
      <c r="D1355" t="s">
        <v>5676</v>
      </c>
      <c r="E1355">
        <v>2002</v>
      </c>
      <c r="F1355" t="s">
        <v>5677</v>
      </c>
      <c r="H1355" t="s">
        <v>18</v>
      </c>
    </row>
    <row r="1356" spans="1:10" x14ac:dyDescent="0.3">
      <c r="A1356" t="s">
        <v>5678</v>
      </c>
      <c r="B1356" t="s">
        <v>5679</v>
      </c>
      <c r="C1356" t="s">
        <v>5680</v>
      </c>
      <c r="D1356" t="s">
        <v>5681</v>
      </c>
      <c r="E1356">
        <v>2015</v>
      </c>
      <c r="F1356" t="s">
        <v>5682</v>
      </c>
      <c r="H1356" t="s">
        <v>18</v>
      </c>
    </row>
    <row r="1357" spans="1:10" x14ac:dyDescent="0.3">
      <c r="A1357" t="s">
        <v>5683</v>
      </c>
      <c r="B1357" t="s">
        <v>5684</v>
      </c>
      <c r="C1357" t="s">
        <v>385</v>
      </c>
      <c r="D1357" t="s">
        <v>5685</v>
      </c>
      <c r="E1357">
        <v>1994</v>
      </c>
      <c r="F1357" t="s">
        <v>5686</v>
      </c>
      <c r="H1357" t="s">
        <v>38</v>
      </c>
      <c r="I1357" t="s">
        <v>39</v>
      </c>
    </row>
    <row r="1358" spans="1:10" x14ac:dyDescent="0.3">
      <c r="A1358" t="s">
        <v>5687</v>
      </c>
      <c r="B1358" t="s">
        <v>5688</v>
      </c>
      <c r="C1358" t="s">
        <v>1074</v>
      </c>
      <c r="D1358" t="s">
        <v>5689</v>
      </c>
      <c r="E1358">
        <v>2007</v>
      </c>
      <c r="F1358" t="s">
        <v>5690</v>
      </c>
      <c r="H1358" t="s">
        <v>38</v>
      </c>
      <c r="I1358" t="s">
        <v>39</v>
      </c>
    </row>
    <row r="1359" spans="1:10" x14ac:dyDescent="0.3">
      <c r="A1359" t="s">
        <v>5691</v>
      </c>
      <c r="B1359" t="s">
        <v>5692</v>
      </c>
      <c r="C1359" t="s">
        <v>345</v>
      </c>
      <c r="D1359" t="s">
        <v>5693</v>
      </c>
      <c r="E1359">
        <v>2014</v>
      </c>
      <c r="F1359" t="s">
        <v>5694</v>
      </c>
      <c r="H1359" t="s">
        <v>38</v>
      </c>
      <c r="I1359" t="s">
        <v>66</v>
      </c>
      <c r="J1359" t="s">
        <v>67</v>
      </c>
    </row>
    <row r="1360" spans="1:10" x14ac:dyDescent="0.3">
      <c r="A1360" t="s">
        <v>5695</v>
      </c>
      <c r="B1360" t="s">
        <v>5696</v>
      </c>
      <c r="C1360" t="s">
        <v>159</v>
      </c>
      <c r="D1360" t="s">
        <v>5697</v>
      </c>
      <c r="E1360">
        <v>1999</v>
      </c>
      <c r="F1360" t="s">
        <v>5698</v>
      </c>
      <c r="H1360" t="s">
        <v>18</v>
      </c>
    </row>
    <row r="1361" spans="1:11" x14ac:dyDescent="0.3">
      <c r="A1361" t="s">
        <v>5699</v>
      </c>
      <c r="B1361" t="s">
        <v>5700</v>
      </c>
      <c r="C1361" t="s">
        <v>5701</v>
      </c>
      <c r="D1361" t="s">
        <v>5702</v>
      </c>
      <c r="E1361">
        <v>1992</v>
      </c>
      <c r="H1361" t="s">
        <v>38</v>
      </c>
      <c r="I1361" t="s">
        <v>66</v>
      </c>
      <c r="J1361" t="s">
        <v>67</v>
      </c>
    </row>
    <row r="1362" spans="1:11" x14ac:dyDescent="0.3">
      <c r="A1362" t="s">
        <v>5703</v>
      </c>
      <c r="B1362" t="s">
        <v>5704</v>
      </c>
      <c r="C1362" t="s">
        <v>1074</v>
      </c>
      <c r="D1362" t="s">
        <v>5705</v>
      </c>
      <c r="E1362">
        <v>2008</v>
      </c>
      <c r="F1362" t="s">
        <v>5706</v>
      </c>
      <c r="H1362" t="s">
        <v>38</v>
      </c>
      <c r="I1362" t="s">
        <v>39</v>
      </c>
    </row>
    <row r="1363" spans="1:11" x14ac:dyDescent="0.3">
      <c r="A1363" t="s">
        <v>5707</v>
      </c>
      <c r="B1363" t="s">
        <v>5708</v>
      </c>
      <c r="C1363" t="s">
        <v>1149</v>
      </c>
      <c r="D1363" t="s">
        <v>5709</v>
      </c>
      <c r="E1363">
        <v>2015</v>
      </c>
      <c r="F1363" t="s">
        <v>5710</v>
      </c>
      <c r="H1363" t="s">
        <v>18</v>
      </c>
    </row>
    <row r="1364" spans="1:11" x14ac:dyDescent="0.3">
      <c r="A1364" t="s">
        <v>5711</v>
      </c>
      <c r="B1364" t="s">
        <v>5712</v>
      </c>
      <c r="C1364" t="s">
        <v>1011</v>
      </c>
      <c r="D1364" t="s">
        <v>5713</v>
      </c>
      <c r="E1364">
        <v>2011</v>
      </c>
      <c r="F1364" t="s">
        <v>5714</v>
      </c>
      <c r="H1364" t="s">
        <v>38</v>
      </c>
      <c r="I1364" t="s">
        <v>39</v>
      </c>
    </row>
    <row r="1365" spans="1:11" x14ac:dyDescent="0.3">
      <c r="A1365" t="s">
        <v>5715</v>
      </c>
      <c r="B1365" t="s">
        <v>5716</v>
      </c>
      <c r="C1365" t="s">
        <v>1127</v>
      </c>
      <c r="D1365" t="s">
        <v>5717</v>
      </c>
      <c r="E1365">
        <v>2018</v>
      </c>
      <c r="F1365" t="s">
        <v>5718</v>
      </c>
      <c r="H1365" t="s">
        <v>38</v>
      </c>
      <c r="I1365" t="s">
        <v>39</v>
      </c>
    </row>
    <row r="1366" spans="1:11" x14ac:dyDescent="0.3">
      <c r="A1366" t="s">
        <v>5719</v>
      </c>
      <c r="B1366" t="s">
        <v>5720</v>
      </c>
      <c r="C1366" t="s">
        <v>1598</v>
      </c>
      <c r="D1366" t="s">
        <v>5721</v>
      </c>
      <c r="E1366">
        <v>2004</v>
      </c>
      <c r="F1366" t="s">
        <v>5722</v>
      </c>
      <c r="H1366" t="s">
        <v>38</v>
      </c>
      <c r="I1366" t="s">
        <v>39</v>
      </c>
    </row>
    <row r="1367" spans="1:11" x14ac:dyDescent="0.3">
      <c r="A1367" t="s">
        <v>5723</v>
      </c>
      <c r="B1367" t="s">
        <v>5724</v>
      </c>
      <c r="C1367" t="s">
        <v>1688</v>
      </c>
      <c r="D1367" t="s">
        <v>5725</v>
      </c>
      <c r="E1367">
        <v>2017</v>
      </c>
      <c r="F1367" t="s">
        <v>5726</v>
      </c>
      <c r="H1367" t="s">
        <v>18</v>
      </c>
    </row>
    <row r="1368" spans="1:11" x14ac:dyDescent="0.3">
      <c r="A1368" t="s">
        <v>5727</v>
      </c>
      <c r="B1368" t="s">
        <v>5728</v>
      </c>
      <c r="C1368" t="s">
        <v>589</v>
      </c>
      <c r="D1368" t="s">
        <v>5729</v>
      </c>
      <c r="E1368">
        <v>1999</v>
      </c>
      <c r="F1368" t="s">
        <v>5730</v>
      </c>
      <c r="H1368" t="s">
        <v>18</v>
      </c>
    </row>
    <row r="1369" spans="1:11" x14ac:dyDescent="0.3">
      <c r="A1369" t="s">
        <v>5731</v>
      </c>
      <c r="B1369" t="s">
        <v>5732</v>
      </c>
      <c r="C1369" t="s">
        <v>2493</v>
      </c>
      <c r="D1369" t="s">
        <v>5733</v>
      </c>
      <c r="E1369">
        <v>2014</v>
      </c>
      <c r="F1369" t="s">
        <v>5734</v>
      </c>
      <c r="H1369" t="s">
        <v>18</v>
      </c>
    </row>
    <row r="1370" spans="1:11" x14ac:dyDescent="0.3">
      <c r="A1370" t="s">
        <v>5735</v>
      </c>
      <c r="B1370" t="s">
        <v>5736</v>
      </c>
      <c r="C1370" t="s">
        <v>1201</v>
      </c>
      <c r="D1370" t="s">
        <v>5737</v>
      </c>
      <c r="E1370">
        <v>1993</v>
      </c>
      <c r="F1370" t="s">
        <v>5738</v>
      </c>
      <c r="H1370" t="s">
        <v>18</v>
      </c>
    </row>
    <row r="1371" spans="1:11" x14ac:dyDescent="0.3">
      <c r="A1371" t="s">
        <v>5739</v>
      </c>
      <c r="B1371" t="s">
        <v>5740</v>
      </c>
      <c r="C1371" t="s">
        <v>2241</v>
      </c>
      <c r="D1371" t="s">
        <v>5741</v>
      </c>
      <c r="E1371">
        <v>2015</v>
      </c>
      <c r="F1371" t="s">
        <v>5742</v>
      </c>
      <c r="H1371" t="s">
        <v>18</v>
      </c>
    </row>
    <row r="1372" spans="1:11" x14ac:dyDescent="0.3">
      <c r="A1372" t="s">
        <v>5743</v>
      </c>
      <c r="B1372" t="s">
        <v>5744</v>
      </c>
      <c r="C1372" t="s">
        <v>5745</v>
      </c>
      <c r="D1372" t="s">
        <v>5746</v>
      </c>
      <c r="E1372">
        <v>2016</v>
      </c>
      <c r="F1372" t="s">
        <v>5747</v>
      </c>
      <c r="H1372" t="s">
        <v>38</v>
      </c>
      <c r="I1372" t="s">
        <v>39</v>
      </c>
    </row>
    <row r="1373" spans="1:11" x14ac:dyDescent="0.3">
      <c r="A1373" t="s">
        <v>5743</v>
      </c>
      <c r="B1373" t="s">
        <v>5748</v>
      </c>
      <c r="C1373" t="s">
        <v>1345</v>
      </c>
      <c r="D1373" t="s">
        <v>5749</v>
      </c>
      <c r="E1373">
        <v>2016</v>
      </c>
      <c r="F1373" t="s">
        <v>5750</v>
      </c>
      <c r="H1373" t="s">
        <v>38</v>
      </c>
      <c r="I1373" t="s">
        <v>39</v>
      </c>
    </row>
    <row r="1374" spans="1:11" x14ac:dyDescent="0.3">
      <c r="A1374" t="s">
        <v>5751</v>
      </c>
      <c r="B1374" t="s">
        <v>5752</v>
      </c>
      <c r="C1374" t="s">
        <v>4480</v>
      </c>
      <c r="D1374" t="s">
        <v>5753</v>
      </c>
      <c r="E1374">
        <v>2009</v>
      </c>
      <c r="F1374" t="s">
        <v>5754</v>
      </c>
      <c r="H1374" t="s">
        <v>38</v>
      </c>
      <c r="I1374" t="s">
        <v>39</v>
      </c>
    </row>
    <row r="1375" spans="1:11" x14ac:dyDescent="0.3">
      <c r="A1375" t="s">
        <v>5755</v>
      </c>
      <c r="B1375" t="s">
        <v>5756</v>
      </c>
      <c r="C1375" t="s">
        <v>5343</v>
      </c>
      <c r="D1375" t="s">
        <v>5757</v>
      </c>
      <c r="E1375">
        <v>1996</v>
      </c>
      <c r="F1375" t="s">
        <v>5758</v>
      </c>
      <c r="H1375" t="s">
        <v>38</v>
      </c>
      <c r="I1375" t="s">
        <v>39</v>
      </c>
    </row>
    <row r="1376" spans="1:11" x14ac:dyDescent="0.3">
      <c r="A1376" t="s">
        <v>5759</v>
      </c>
      <c r="B1376" t="s">
        <v>5760</v>
      </c>
      <c r="C1376" t="s">
        <v>4472</v>
      </c>
      <c r="D1376" t="s">
        <v>5761</v>
      </c>
      <c r="E1376">
        <v>2006</v>
      </c>
      <c r="F1376" t="s">
        <v>5762</v>
      </c>
      <c r="G1376" t="s">
        <v>166</v>
      </c>
      <c r="H1376" t="s">
        <v>38</v>
      </c>
      <c r="I1376" t="s">
        <v>66</v>
      </c>
      <c r="K1376">
        <v>33</v>
      </c>
    </row>
    <row r="1377" spans="1:14" x14ac:dyDescent="0.3">
      <c r="A1377" t="s">
        <v>5763</v>
      </c>
      <c r="B1377" t="s">
        <v>5764</v>
      </c>
      <c r="C1377" t="s">
        <v>1060</v>
      </c>
      <c r="D1377" t="s">
        <v>5765</v>
      </c>
      <c r="E1377">
        <v>2009</v>
      </c>
      <c r="F1377" t="s">
        <v>5766</v>
      </c>
      <c r="G1377" t="s">
        <v>65</v>
      </c>
      <c r="H1377" t="s">
        <v>38</v>
      </c>
      <c r="I1377" t="s">
        <v>66</v>
      </c>
    </row>
    <row r="1378" spans="1:14" x14ac:dyDescent="0.3">
      <c r="A1378" t="s">
        <v>5767</v>
      </c>
      <c r="B1378" t="s">
        <v>5768</v>
      </c>
      <c r="C1378" t="s">
        <v>1033</v>
      </c>
      <c r="D1378" t="s">
        <v>5769</v>
      </c>
      <c r="E1378">
        <v>1991</v>
      </c>
      <c r="F1378" t="s">
        <v>5770</v>
      </c>
      <c r="H1378" t="s">
        <v>18</v>
      </c>
    </row>
    <row r="1379" spans="1:14" x14ac:dyDescent="0.3">
      <c r="A1379" t="s">
        <v>5771</v>
      </c>
      <c r="B1379" t="s">
        <v>5772</v>
      </c>
      <c r="C1379" t="s">
        <v>21</v>
      </c>
      <c r="D1379" t="s">
        <v>5773</v>
      </c>
      <c r="E1379">
        <v>2001</v>
      </c>
      <c r="F1379" t="s">
        <v>5774</v>
      </c>
      <c r="H1379" t="s">
        <v>18</v>
      </c>
    </row>
    <row r="1380" spans="1:14" x14ac:dyDescent="0.3">
      <c r="A1380" t="s">
        <v>5775</v>
      </c>
      <c r="B1380" t="s">
        <v>5776</v>
      </c>
      <c r="C1380" t="s">
        <v>473</v>
      </c>
      <c r="D1380" t="s">
        <v>5777</v>
      </c>
      <c r="E1380">
        <v>2011</v>
      </c>
      <c r="F1380" t="s">
        <v>5778</v>
      </c>
      <c r="H1380" t="s">
        <v>18</v>
      </c>
    </row>
    <row r="1381" spans="1:14" x14ac:dyDescent="0.3">
      <c r="A1381" t="s">
        <v>5779</v>
      </c>
      <c r="B1381" t="s">
        <v>5780</v>
      </c>
      <c r="C1381" t="s">
        <v>5781</v>
      </c>
      <c r="D1381" t="s">
        <v>5782</v>
      </c>
      <c r="E1381">
        <v>2015</v>
      </c>
      <c r="H1381" t="s">
        <v>18</v>
      </c>
    </row>
    <row r="1382" spans="1:14" x14ac:dyDescent="0.3">
      <c r="A1382" t="s">
        <v>5783</v>
      </c>
      <c r="B1382" t="s">
        <v>5784</v>
      </c>
      <c r="C1382" t="s">
        <v>5785</v>
      </c>
      <c r="E1382">
        <v>1982</v>
      </c>
      <c r="H1382" t="s">
        <v>18</v>
      </c>
    </row>
    <row r="1383" spans="1:14" x14ac:dyDescent="0.3">
      <c r="A1383" t="s">
        <v>5786</v>
      </c>
      <c r="B1383" t="s">
        <v>5787</v>
      </c>
      <c r="C1383" t="s">
        <v>556</v>
      </c>
      <c r="D1383" t="s">
        <v>5788</v>
      </c>
      <c r="E1383">
        <v>2005</v>
      </c>
      <c r="F1383" t="s">
        <v>5789</v>
      </c>
      <c r="G1383" t="s">
        <v>65</v>
      </c>
      <c r="H1383" t="s">
        <v>38</v>
      </c>
      <c r="I1383" t="s">
        <v>66</v>
      </c>
    </row>
    <row r="1384" spans="1:14" x14ac:dyDescent="0.3">
      <c r="A1384" t="s">
        <v>5790</v>
      </c>
      <c r="B1384" t="s">
        <v>5791</v>
      </c>
      <c r="C1384" t="s">
        <v>126</v>
      </c>
      <c r="D1384" t="s">
        <v>5792</v>
      </c>
      <c r="E1384">
        <v>2006</v>
      </c>
      <c r="F1384" t="s">
        <v>5793</v>
      </c>
      <c r="G1384" t="s">
        <v>65</v>
      </c>
      <c r="H1384" t="s">
        <v>38</v>
      </c>
      <c r="I1384" t="s">
        <v>66</v>
      </c>
    </row>
    <row r="1385" spans="1:14" x14ac:dyDescent="0.3">
      <c r="A1385" t="s">
        <v>5794</v>
      </c>
      <c r="B1385" t="s">
        <v>5795</v>
      </c>
      <c r="C1385" t="s">
        <v>589</v>
      </c>
      <c r="D1385" t="s">
        <v>5796</v>
      </c>
      <c r="E1385">
        <v>2009</v>
      </c>
      <c r="F1385" t="s">
        <v>5797</v>
      </c>
      <c r="H1385" t="s">
        <v>18</v>
      </c>
    </row>
    <row r="1386" spans="1:14" x14ac:dyDescent="0.3">
      <c r="A1386" t="s">
        <v>5798</v>
      </c>
      <c r="B1386" t="s">
        <v>5799</v>
      </c>
      <c r="C1386" t="s">
        <v>5800</v>
      </c>
      <c r="D1386" t="s">
        <v>5801</v>
      </c>
      <c r="E1386">
        <v>2007</v>
      </c>
      <c r="F1386" t="s">
        <v>5802</v>
      </c>
      <c r="H1386" t="s">
        <v>18</v>
      </c>
    </row>
    <row r="1387" spans="1:14" x14ac:dyDescent="0.3">
      <c r="A1387" t="s">
        <v>5803</v>
      </c>
      <c r="B1387" t="s">
        <v>5804</v>
      </c>
      <c r="C1387" t="s">
        <v>5805</v>
      </c>
      <c r="D1387" t="s">
        <v>5806</v>
      </c>
      <c r="E1387">
        <v>2014</v>
      </c>
      <c r="F1387" t="s">
        <v>5807</v>
      </c>
      <c r="H1387" t="s">
        <v>38</v>
      </c>
      <c r="I1387" t="s">
        <v>66</v>
      </c>
      <c r="K1387">
        <v>3</v>
      </c>
      <c r="L1387">
        <v>2</v>
      </c>
      <c r="N1387" t="s">
        <v>65</v>
      </c>
    </row>
    <row r="1388" spans="1:14" x14ac:dyDescent="0.3">
      <c r="A1388" t="s">
        <v>5808</v>
      </c>
      <c r="B1388" t="s">
        <v>5809</v>
      </c>
      <c r="C1388" t="s">
        <v>2130</v>
      </c>
      <c r="D1388" t="s">
        <v>5810</v>
      </c>
      <c r="E1388">
        <v>1998</v>
      </c>
      <c r="F1388" t="s">
        <v>5811</v>
      </c>
      <c r="H1388" t="s">
        <v>38</v>
      </c>
      <c r="I1388" t="s">
        <v>66</v>
      </c>
      <c r="K1388">
        <v>2</v>
      </c>
    </row>
    <row r="1389" spans="1:14" x14ac:dyDescent="0.3">
      <c r="A1389" t="s">
        <v>5808</v>
      </c>
      <c r="B1389" t="s">
        <v>5812</v>
      </c>
      <c r="C1389" t="s">
        <v>126</v>
      </c>
      <c r="D1389" t="s">
        <v>5813</v>
      </c>
      <c r="E1389">
        <v>1997</v>
      </c>
      <c r="F1389" t="s">
        <v>5814</v>
      </c>
      <c r="G1389" t="s">
        <v>65</v>
      </c>
      <c r="H1389" t="s">
        <v>38</v>
      </c>
      <c r="I1389" t="s">
        <v>66</v>
      </c>
    </row>
    <row r="1390" spans="1:14" x14ac:dyDescent="0.3">
      <c r="A1390" t="s">
        <v>5808</v>
      </c>
      <c r="B1390" t="s">
        <v>5815</v>
      </c>
      <c r="C1390" t="s">
        <v>126</v>
      </c>
      <c r="D1390" t="s">
        <v>5816</v>
      </c>
      <c r="E1390">
        <v>1996</v>
      </c>
      <c r="F1390" t="s">
        <v>5817</v>
      </c>
      <c r="H1390" t="s">
        <v>38</v>
      </c>
      <c r="I1390" t="s">
        <v>66</v>
      </c>
      <c r="K1390">
        <v>2</v>
      </c>
    </row>
    <row r="1391" spans="1:14" x14ac:dyDescent="0.3">
      <c r="A1391" t="s">
        <v>5818</v>
      </c>
      <c r="B1391" t="s">
        <v>5819</v>
      </c>
      <c r="C1391" t="s">
        <v>126</v>
      </c>
      <c r="D1391" t="s">
        <v>5820</v>
      </c>
      <c r="E1391">
        <v>1997</v>
      </c>
      <c r="F1391" t="s">
        <v>5821</v>
      </c>
      <c r="H1391" t="s">
        <v>38</v>
      </c>
      <c r="I1391" t="s">
        <v>66</v>
      </c>
      <c r="K1391">
        <v>2</v>
      </c>
    </row>
    <row r="1392" spans="1:14" x14ac:dyDescent="0.3">
      <c r="A1392" t="s">
        <v>5822</v>
      </c>
      <c r="B1392" t="s">
        <v>5823</v>
      </c>
      <c r="C1392" t="s">
        <v>2130</v>
      </c>
      <c r="D1392" t="s">
        <v>5824</v>
      </c>
      <c r="E1392">
        <v>1992</v>
      </c>
      <c r="F1392" t="s">
        <v>5825</v>
      </c>
      <c r="H1392" t="s">
        <v>38</v>
      </c>
      <c r="I1392" t="s">
        <v>66</v>
      </c>
      <c r="K1392">
        <v>2</v>
      </c>
    </row>
    <row r="1393" spans="1:14" x14ac:dyDescent="0.3">
      <c r="A1393" t="s">
        <v>5826</v>
      </c>
      <c r="B1393" t="s">
        <v>5827</v>
      </c>
      <c r="C1393" t="s">
        <v>5828</v>
      </c>
      <c r="D1393" t="s">
        <v>5829</v>
      </c>
      <c r="E1393">
        <v>1997</v>
      </c>
      <c r="F1393" t="s">
        <v>5830</v>
      </c>
      <c r="G1393" t="s">
        <v>65</v>
      </c>
      <c r="H1393" t="s">
        <v>38</v>
      </c>
      <c r="I1393" t="s">
        <v>66</v>
      </c>
    </row>
    <row r="1394" spans="1:14" x14ac:dyDescent="0.3">
      <c r="A1394" t="s">
        <v>5831</v>
      </c>
      <c r="B1394" t="s">
        <v>5832</v>
      </c>
      <c r="C1394" t="s">
        <v>818</v>
      </c>
      <c r="D1394" t="s">
        <v>5833</v>
      </c>
      <c r="E1394">
        <v>2016</v>
      </c>
      <c r="F1394" t="s">
        <v>5834</v>
      </c>
      <c r="H1394" t="s">
        <v>18</v>
      </c>
    </row>
    <row r="1395" spans="1:14" x14ac:dyDescent="0.3">
      <c r="A1395" t="s">
        <v>5835</v>
      </c>
      <c r="B1395" t="s">
        <v>5836</v>
      </c>
      <c r="C1395" t="s">
        <v>818</v>
      </c>
      <c r="D1395" t="s">
        <v>5837</v>
      </c>
      <c r="E1395">
        <v>2016</v>
      </c>
      <c r="F1395" t="s">
        <v>5838</v>
      </c>
      <c r="H1395" t="s">
        <v>18</v>
      </c>
    </row>
    <row r="1396" spans="1:14" x14ac:dyDescent="0.3">
      <c r="A1396" t="s">
        <v>5839</v>
      </c>
      <c r="B1396" t="s">
        <v>5840</v>
      </c>
      <c r="C1396" t="s">
        <v>832</v>
      </c>
      <c r="D1396" t="s">
        <v>5841</v>
      </c>
      <c r="E1396">
        <v>2017</v>
      </c>
      <c r="F1396" t="s">
        <v>5842</v>
      </c>
      <c r="H1396" t="s">
        <v>18</v>
      </c>
    </row>
    <row r="1397" spans="1:14" x14ac:dyDescent="0.3">
      <c r="A1397" t="s">
        <v>5843</v>
      </c>
      <c r="B1397" t="s">
        <v>5844</v>
      </c>
      <c r="C1397" t="s">
        <v>2400</v>
      </c>
      <c r="D1397" t="s">
        <v>5845</v>
      </c>
      <c r="E1397">
        <v>1991</v>
      </c>
      <c r="H1397" t="s">
        <v>18</v>
      </c>
    </row>
    <row r="1398" spans="1:14" x14ac:dyDescent="0.3">
      <c r="A1398" t="s">
        <v>5846</v>
      </c>
      <c r="B1398" t="s">
        <v>5847</v>
      </c>
      <c r="C1398" t="s">
        <v>1118</v>
      </c>
      <c r="D1398" t="s">
        <v>5848</v>
      </c>
      <c r="E1398">
        <v>1992</v>
      </c>
      <c r="F1398" t="s">
        <v>5849</v>
      </c>
      <c r="H1398" t="s">
        <v>38</v>
      </c>
      <c r="I1398" t="s">
        <v>66</v>
      </c>
      <c r="K1398">
        <v>2</v>
      </c>
    </row>
    <row r="1399" spans="1:14" x14ac:dyDescent="0.3">
      <c r="A1399" t="s">
        <v>5850</v>
      </c>
      <c r="B1399" t="s">
        <v>5851</v>
      </c>
      <c r="C1399" t="s">
        <v>350</v>
      </c>
      <c r="D1399" t="s">
        <v>5852</v>
      </c>
      <c r="E1399">
        <v>2017</v>
      </c>
      <c r="F1399" t="s">
        <v>5853</v>
      </c>
      <c r="G1399" t="s">
        <v>65</v>
      </c>
      <c r="H1399" t="s">
        <v>38</v>
      </c>
      <c r="I1399" t="s">
        <v>66</v>
      </c>
    </row>
    <row r="1400" spans="1:14" x14ac:dyDescent="0.3">
      <c r="A1400" t="s">
        <v>5850</v>
      </c>
      <c r="B1400" t="s">
        <v>5854</v>
      </c>
      <c r="C1400" t="s">
        <v>184</v>
      </c>
      <c r="D1400" t="s">
        <v>5855</v>
      </c>
      <c r="E1400">
        <v>2016</v>
      </c>
      <c r="F1400" t="s">
        <v>5856</v>
      </c>
      <c r="G1400" t="s">
        <v>166</v>
      </c>
      <c r="H1400" t="s">
        <v>38</v>
      </c>
      <c r="I1400" t="s">
        <v>66</v>
      </c>
      <c r="K1400">
        <v>18</v>
      </c>
      <c r="L1400">
        <v>3</v>
      </c>
    </row>
    <row r="1401" spans="1:14" x14ac:dyDescent="0.3">
      <c r="A1401" t="s">
        <v>5857</v>
      </c>
      <c r="B1401" t="s">
        <v>5858</v>
      </c>
      <c r="C1401" t="s">
        <v>184</v>
      </c>
      <c r="D1401" t="s">
        <v>5859</v>
      </c>
      <c r="E1401">
        <v>2015</v>
      </c>
      <c r="F1401" t="s">
        <v>5860</v>
      </c>
      <c r="G1401" t="s">
        <v>65</v>
      </c>
      <c r="H1401" t="s">
        <v>38</v>
      </c>
      <c r="I1401" t="s">
        <v>66</v>
      </c>
    </row>
    <row r="1402" spans="1:14" x14ac:dyDescent="0.3">
      <c r="A1402" t="s">
        <v>5861</v>
      </c>
      <c r="B1402" t="s">
        <v>5862</v>
      </c>
      <c r="C1402" t="s">
        <v>184</v>
      </c>
      <c r="D1402" t="s">
        <v>5863</v>
      </c>
      <c r="E1402">
        <v>2008</v>
      </c>
      <c r="F1402" t="s">
        <v>5864</v>
      </c>
      <c r="G1402" t="s">
        <v>65</v>
      </c>
      <c r="H1402" t="s">
        <v>38</v>
      </c>
      <c r="I1402" t="s">
        <v>66</v>
      </c>
    </row>
    <row r="1403" spans="1:14" x14ac:dyDescent="0.3">
      <c r="A1403" t="s">
        <v>5865</v>
      </c>
      <c r="B1403" t="s">
        <v>5866</v>
      </c>
      <c r="C1403" t="s">
        <v>415</v>
      </c>
      <c r="D1403" t="s">
        <v>5867</v>
      </c>
      <c r="E1403">
        <v>2000</v>
      </c>
      <c r="F1403" t="s">
        <v>5868</v>
      </c>
      <c r="H1403" t="s">
        <v>18</v>
      </c>
    </row>
    <row r="1404" spans="1:14" x14ac:dyDescent="0.3">
      <c r="A1404" t="s">
        <v>5869</v>
      </c>
      <c r="B1404" t="s">
        <v>5870</v>
      </c>
      <c r="C1404" t="s">
        <v>390</v>
      </c>
      <c r="D1404" t="s">
        <v>5871</v>
      </c>
      <c r="E1404">
        <v>2014</v>
      </c>
      <c r="F1404" t="s">
        <v>5872</v>
      </c>
      <c r="H1404" t="s">
        <v>18</v>
      </c>
    </row>
    <row r="1405" spans="1:14" x14ac:dyDescent="0.3">
      <c r="A1405" t="s">
        <v>5873</v>
      </c>
      <c r="B1405" t="s">
        <v>5874</v>
      </c>
      <c r="C1405" t="s">
        <v>1703</v>
      </c>
      <c r="D1405" t="s">
        <v>5875</v>
      </c>
      <c r="E1405">
        <v>2008</v>
      </c>
      <c r="H1405" t="s">
        <v>18</v>
      </c>
    </row>
    <row r="1406" spans="1:14" x14ac:dyDescent="0.3">
      <c r="A1406" t="s">
        <v>5876</v>
      </c>
      <c r="B1406" t="s">
        <v>5877</v>
      </c>
      <c r="C1406" t="s">
        <v>498</v>
      </c>
      <c r="D1406" t="s">
        <v>5878</v>
      </c>
      <c r="E1406">
        <v>2018</v>
      </c>
      <c r="F1406" t="s">
        <v>5879</v>
      </c>
      <c r="H1406" t="s">
        <v>18</v>
      </c>
    </row>
    <row r="1407" spans="1:14" x14ac:dyDescent="0.3">
      <c r="A1407" t="s">
        <v>5880</v>
      </c>
      <c r="B1407" t="s">
        <v>5881</v>
      </c>
      <c r="C1407" t="s">
        <v>5882</v>
      </c>
      <c r="D1407" t="s">
        <v>5883</v>
      </c>
      <c r="E1407">
        <v>2006</v>
      </c>
      <c r="F1407" t="s">
        <v>5884</v>
      </c>
      <c r="H1407" t="s">
        <v>18</v>
      </c>
    </row>
    <row r="1408" spans="1:14" x14ac:dyDescent="0.3">
      <c r="A1408" t="s">
        <v>5885</v>
      </c>
      <c r="B1408" t="s">
        <v>5886</v>
      </c>
      <c r="C1408" t="s">
        <v>5887</v>
      </c>
      <c r="D1408" t="s">
        <v>5888</v>
      </c>
      <c r="E1408">
        <v>1994</v>
      </c>
      <c r="F1408" t="s">
        <v>5889</v>
      </c>
      <c r="G1408" t="s">
        <v>65</v>
      </c>
      <c r="H1408" t="s">
        <v>38</v>
      </c>
      <c r="I1408" t="s">
        <v>66</v>
      </c>
      <c r="N1408" t="s">
        <v>65</v>
      </c>
    </row>
    <row r="1409" spans="1:9" x14ac:dyDescent="0.3">
      <c r="A1409" t="s">
        <v>5890</v>
      </c>
      <c r="B1409" t="s">
        <v>5891</v>
      </c>
      <c r="C1409" t="s">
        <v>211</v>
      </c>
      <c r="D1409" t="s">
        <v>5892</v>
      </c>
      <c r="E1409">
        <v>1992</v>
      </c>
      <c r="F1409" t="s">
        <v>5893</v>
      </c>
      <c r="G1409" t="s">
        <v>65</v>
      </c>
      <c r="H1409" t="s">
        <v>38</v>
      </c>
      <c r="I1409" t="s">
        <v>66</v>
      </c>
    </row>
    <row r="1410" spans="1:9" x14ac:dyDescent="0.3">
      <c r="A1410" t="s">
        <v>5894</v>
      </c>
      <c r="B1410" t="s">
        <v>5895</v>
      </c>
      <c r="C1410" t="s">
        <v>827</v>
      </c>
      <c r="D1410" t="s">
        <v>5896</v>
      </c>
      <c r="E1410">
        <v>2017</v>
      </c>
      <c r="F1410" t="s">
        <v>5897</v>
      </c>
      <c r="H1410" t="s">
        <v>18</v>
      </c>
    </row>
    <row r="1411" spans="1:9" x14ac:dyDescent="0.3">
      <c r="A1411" t="s">
        <v>5898</v>
      </c>
      <c r="B1411" t="s">
        <v>5899</v>
      </c>
      <c r="C1411" t="s">
        <v>250</v>
      </c>
      <c r="D1411" t="s">
        <v>5900</v>
      </c>
      <c r="E1411">
        <v>2004</v>
      </c>
      <c r="F1411" t="s">
        <v>5901</v>
      </c>
      <c r="H1411" t="s">
        <v>18</v>
      </c>
    </row>
    <row r="1412" spans="1:9" x14ac:dyDescent="0.3">
      <c r="A1412" t="s">
        <v>5902</v>
      </c>
      <c r="B1412" t="s">
        <v>5903</v>
      </c>
      <c r="C1412" t="s">
        <v>1299</v>
      </c>
      <c r="D1412" t="s">
        <v>5904</v>
      </c>
      <c r="E1412">
        <v>2015</v>
      </c>
      <c r="F1412" t="s">
        <v>5905</v>
      </c>
      <c r="H1412" t="s">
        <v>38</v>
      </c>
      <c r="I1412" t="s">
        <v>39</v>
      </c>
    </row>
    <row r="1413" spans="1:9" x14ac:dyDescent="0.3">
      <c r="A1413" t="s">
        <v>5906</v>
      </c>
      <c r="B1413" t="s">
        <v>5907</v>
      </c>
      <c r="C1413" t="s">
        <v>3934</v>
      </c>
      <c r="D1413" t="s">
        <v>5908</v>
      </c>
      <c r="E1413">
        <v>2010</v>
      </c>
      <c r="F1413" t="s">
        <v>5909</v>
      </c>
      <c r="H1413" t="s">
        <v>18</v>
      </c>
    </row>
    <row r="1414" spans="1:9" x14ac:dyDescent="0.3">
      <c r="A1414" t="s">
        <v>5910</v>
      </c>
      <c r="B1414" t="s">
        <v>5911</v>
      </c>
      <c r="C1414" t="s">
        <v>174</v>
      </c>
      <c r="D1414" t="s">
        <v>5912</v>
      </c>
      <c r="E1414">
        <v>2017</v>
      </c>
      <c r="F1414" t="s">
        <v>5913</v>
      </c>
      <c r="H1414" t="s">
        <v>18</v>
      </c>
    </row>
    <row r="1415" spans="1:9" x14ac:dyDescent="0.3">
      <c r="A1415" t="s">
        <v>5914</v>
      </c>
      <c r="B1415" t="s">
        <v>5915</v>
      </c>
      <c r="C1415" t="s">
        <v>1215</v>
      </c>
      <c r="D1415" t="s">
        <v>5916</v>
      </c>
      <c r="E1415">
        <v>1990</v>
      </c>
      <c r="F1415" t="s">
        <v>5917</v>
      </c>
      <c r="H1415" t="s">
        <v>38</v>
      </c>
      <c r="I1415" t="s">
        <v>39</v>
      </c>
    </row>
    <row r="1416" spans="1:9" x14ac:dyDescent="0.3">
      <c r="A1416" t="s">
        <v>5918</v>
      </c>
      <c r="B1416" t="s">
        <v>5919</v>
      </c>
      <c r="C1416" t="s">
        <v>1167</v>
      </c>
      <c r="E1416">
        <v>1981</v>
      </c>
      <c r="F1416" t="s">
        <v>5920</v>
      </c>
      <c r="H1416" t="s">
        <v>18</v>
      </c>
    </row>
    <row r="1417" spans="1:9" x14ac:dyDescent="0.3">
      <c r="A1417" t="s">
        <v>5921</v>
      </c>
      <c r="B1417" t="s">
        <v>5922</v>
      </c>
      <c r="C1417" t="s">
        <v>739</v>
      </c>
      <c r="D1417" t="s">
        <v>5923</v>
      </c>
      <c r="E1417">
        <v>2015</v>
      </c>
      <c r="F1417" t="s">
        <v>5924</v>
      </c>
      <c r="H1417" t="s">
        <v>18</v>
      </c>
    </row>
    <row r="1418" spans="1:9" x14ac:dyDescent="0.3">
      <c r="A1418" t="s">
        <v>5925</v>
      </c>
      <c r="B1418" t="s">
        <v>5926</v>
      </c>
      <c r="C1418" t="s">
        <v>594</v>
      </c>
      <c r="D1418" t="s">
        <v>5927</v>
      </c>
      <c r="E1418">
        <v>2015</v>
      </c>
      <c r="F1418" t="s">
        <v>5928</v>
      </c>
      <c r="H1418" t="s">
        <v>18</v>
      </c>
    </row>
    <row r="1419" spans="1:9" x14ac:dyDescent="0.3">
      <c r="A1419" t="s">
        <v>5929</v>
      </c>
      <c r="B1419" t="s">
        <v>5930</v>
      </c>
      <c r="C1419" t="s">
        <v>2644</v>
      </c>
      <c r="D1419" t="s">
        <v>5931</v>
      </c>
      <c r="E1419">
        <v>1994</v>
      </c>
      <c r="F1419" t="s">
        <v>5932</v>
      </c>
      <c r="H1419" t="s">
        <v>38</v>
      </c>
      <c r="I1419" t="s">
        <v>39</v>
      </c>
    </row>
    <row r="1420" spans="1:9" x14ac:dyDescent="0.3">
      <c r="A1420" t="s">
        <v>5929</v>
      </c>
      <c r="B1420" t="s">
        <v>5933</v>
      </c>
      <c r="C1420" t="s">
        <v>5701</v>
      </c>
      <c r="D1420" t="s">
        <v>5934</v>
      </c>
      <c r="E1420">
        <v>1993</v>
      </c>
      <c r="H1420" t="s">
        <v>38</v>
      </c>
      <c r="I1420" t="s">
        <v>39</v>
      </c>
    </row>
    <row r="1421" spans="1:9" x14ac:dyDescent="0.3">
      <c r="A1421" t="s">
        <v>5935</v>
      </c>
      <c r="B1421" t="s">
        <v>5936</v>
      </c>
      <c r="C1421" t="s">
        <v>2644</v>
      </c>
      <c r="D1421" t="s">
        <v>5937</v>
      </c>
      <c r="E1421">
        <v>1991</v>
      </c>
      <c r="F1421" t="s">
        <v>5938</v>
      </c>
      <c r="H1421" t="s">
        <v>38</v>
      </c>
      <c r="I1421" t="s">
        <v>39</v>
      </c>
    </row>
    <row r="1422" spans="1:9" x14ac:dyDescent="0.3">
      <c r="A1422" t="s">
        <v>5939</v>
      </c>
      <c r="B1422" t="s">
        <v>5940</v>
      </c>
      <c r="C1422" t="s">
        <v>5941</v>
      </c>
      <c r="D1422" t="s">
        <v>5942</v>
      </c>
      <c r="E1422">
        <v>1993</v>
      </c>
      <c r="F1422" t="s">
        <v>5943</v>
      </c>
      <c r="H1422" t="s">
        <v>18</v>
      </c>
    </row>
    <row r="1423" spans="1:9" x14ac:dyDescent="0.3">
      <c r="A1423" t="s">
        <v>5944</v>
      </c>
      <c r="B1423" t="s">
        <v>5945</v>
      </c>
      <c r="C1423" t="s">
        <v>832</v>
      </c>
      <c r="D1423" t="s">
        <v>5946</v>
      </c>
      <c r="E1423">
        <v>2011</v>
      </c>
      <c r="F1423" t="s">
        <v>5947</v>
      </c>
      <c r="G1423" t="s">
        <v>65</v>
      </c>
      <c r="H1423" t="s">
        <v>38</v>
      </c>
      <c r="I1423" t="s">
        <v>66</v>
      </c>
    </row>
    <row r="1424" spans="1:9" x14ac:dyDescent="0.3">
      <c r="A1424" t="s">
        <v>5948</v>
      </c>
      <c r="B1424" t="s">
        <v>5949</v>
      </c>
      <c r="C1424" t="s">
        <v>2400</v>
      </c>
      <c r="D1424" t="s">
        <v>5950</v>
      </c>
      <c r="E1424">
        <v>2011</v>
      </c>
      <c r="F1424" t="s">
        <v>5951</v>
      </c>
      <c r="H1424" t="s">
        <v>18</v>
      </c>
    </row>
    <row r="1425" spans="1:12" x14ac:dyDescent="0.3">
      <c r="A1425" t="s">
        <v>5952</v>
      </c>
      <c r="B1425" t="s">
        <v>5953</v>
      </c>
      <c r="C1425" t="s">
        <v>4632</v>
      </c>
      <c r="D1425" t="s">
        <v>5954</v>
      </c>
      <c r="E1425">
        <v>2002</v>
      </c>
      <c r="F1425" t="s">
        <v>5955</v>
      </c>
      <c r="H1425" t="s">
        <v>38</v>
      </c>
      <c r="I1425" t="s">
        <v>39</v>
      </c>
    </row>
    <row r="1426" spans="1:12" x14ac:dyDescent="0.3">
      <c r="A1426" t="s">
        <v>5956</v>
      </c>
      <c r="B1426" t="s">
        <v>5957</v>
      </c>
      <c r="C1426" t="s">
        <v>5958</v>
      </c>
      <c r="D1426" t="s">
        <v>5959</v>
      </c>
      <c r="E1426">
        <v>2003</v>
      </c>
      <c r="F1426" t="s">
        <v>5960</v>
      </c>
      <c r="H1426" t="s">
        <v>38</v>
      </c>
      <c r="I1426" t="s">
        <v>39</v>
      </c>
    </row>
    <row r="1427" spans="1:12" x14ac:dyDescent="0.3">
      <c r="A1427" t="s">
        <v>5961</v>
      </c>
      <c r="B1427" t="s">
        <v>5962</v>
      </c>
      <c r="C1427" t="s">
        <v>5963</v>
      </c>
      <c r="D1427" t="s">
        <v>5964</v>
      </c>
      <c r="E1427">
        <v>1997</v>
      </c>
      <c r="F1427" t="s">
        <v>5965</v>
      </c>
      <c r="H1427" t="s">
        <v>18</v>
      </c>
    </row>
    <row r="1428" spans="1:12" x14ac:dyDescent="0.3">
      <c r="A1428" t="s">
        <v>5966</v>
      </c>
      <c r="B1428" t="s">
        <v>5967</v>
      </c>
      <c r="C1428" t="s">
        <v>1900</v>
      </c>
      <c r="D1428" t="s">
        <v>5968</v>
      </c>
      <c r="E1428">
        <v>2013</v>
      </c>
      <c r="F1428" t="s">
        <v>5969</v>
      </c>
      <c r="H1428" t="s">
        <v>18</v>
      </c>
    </row>
    <row r="1429" spans="1:12" x14ac:dyDescent="0.3">
      <c r="A1429" t="s">
        <v>5970</v>
      </c>
      <c r="B1429" t="s">
        <v>5971</v>
      </c>
      <c r="C1429" t="s">
        <v>5972</v>
      </c>
      <c r="D1429" t="s">
        <v>5973</v>
      </c>
      <c r="E1429">
        <v>1994</v>
      </c>
      <c r="F1429" t="s">
        <v>5974</v>
      </c>
      <c r="H1429" t="s">
        <v>18</v>
      </c>
    </row>
    <row r="1430" spans="1:12" x14ac:dyDescent="0.3">
      <c r="A1430" t="s">
        <v>5975</v>
      </c>
      <c r="B1430" t="s">
        <v>5976</v>
      </c>
      <c r="C1430" t="s">
        <v>350</v>
      </c>
      <c r="D1430" t="s">
        <v>5977</v>
      </c>
      <c r="E1430">
        <v>2010</v>
      </c>
      <c r="F1430" t="s">
        <v>5978</v>
      </c>
      <c r="G1430" t="s">
        <v>5979</v>
      </c>
      <c r="H1430" t="s">
        <v>38</v>
      </c>
      <c r="I1430" t="s">
        <v>66</v>
      </c>
    </row>
    <row r="1431" spans="1:12" x14ac:dyDescent="0.3">
      <c r="A1431" t="s">
        <v>5980</v>
      </c>
      <c r="B1431" t="s">
        <v>5981</v>
      </c>
      <c r="C1431" t="s">
        <v>5105</v>
      </c>
      <c r="D1431" t="s">
        <v>5982</v>
      </c>
      <c r="E1431">
        <v>2006</v>
      </c>
      <c r="F1431" t="s">
        <v>5983</v>
      </c>
      <c r="H1431" t="s">
        <v>38</v>
      </c>
      <c r="I1431" t="s">
        <v>39</v>
      </c>
    </row>
    <row r="1432" spans="1:12" x14ac:dyDescent="0.3">
      <c r="A1432" t="s">
        <v>5984</v>
      </c>
      <c r="B1432" t="s">
        <v>5985</v>
      </c>
      <c r="C1432" t="s">
        <v>350</v>
      </c>
      <c r="D1432" t="s">
        <v>5986</v>
      </c>
      <c r="E1432">
        <v>2003</v>
      </c>
      <c r="F1432" t="s">
        <v>5987</v>
      </c>
      <c r="G1432" t="s">
        <v>65</v>
      </c>
      <c r="H1432" t="s">
        <v>38</v>
      </c>
      <c r="I1432" t="s">
        <v>66</v>
      </c>
    </row>
    <row r="1433" spans="1:12" x14ac:dyDescent="0.3">
      <c r="A1433" t="s">
        <v>5988</v>
      </c>
      <c r="B1433" t="s">
        <v>5989</v>
      </c>
      <c r="C1433" t="s">
        <v>226</v>
      </c>
      <c r="D1433" t="s">
        <v>5990</v>
      </c>
      <c r="E1433">
        <v>2006</v>
      </c>
      <c r="F1433" t="s">
        <v>5991</v>
      </c>
      <c r="H1433" t="s">
        <v>38</v>
      </c>
      <c r="I1433" t="s">
        <v>39</v>
      </c>
    </row>
    <row r="1434" spans="1:12" x14ac:dyDescent="0.3">
      <c r="A1434" t="s">
        <v>5992</v>
      </c>
      <c r="B1434" t="s">
        <v>5993</v>
      </c>
      <c r="C1434" t="s">
        <v>5994</v>
      </c>
      <c r="D1434" t="s">
        <v>5995</v>
      </c>
      <c r="E1434">
        <v>2017</v>
      </c>
      <c r="F1434" t="s">
        <v>5996</v>
      </c>
      <c r="G1434" t="s">
        <v>65</v>
      </c>
      <c r="H1434" t="s">
        <v>38</v>
      </c>
      <c r="I1434" t="s">
        <v>66</v>
      </c>
    </row>
    <row r="1435" spans="1:12" x14ac:dyDescent="0.3">
      <c r="A1435" t="s">
        <v>5997</v>
      </c>
      <c r="B1435" t="s">
        <v>5998</v>
      </c>
      <c r="C1435" t="s">
        <v>5999</v>
      </c>
      <c r="D1435" t="s">
        <v>6000</v>
      </c>
      <c r="E1435">
        <v>2012</v>
      </c>
      <c r="F1435" t="s">
        <v>6001</v>
      </c>
      <c r="H1435" t="s">
        <v>38</v>
      </c>
      <c r="I1435" t="s">
        <v>39</v>
      </c>
    </row>
    <row r="1436" spans="1:12" x14ac:dyDescent="0.3">
      <c r="A1436" t="s">
        <v>6002</v>
      </c>
      <c r="B1436" t="s">
        <v>6003</v>
      </c>
      <c r="C1436" t="s">
        <v>4472</v>
      </c>
      <c r="D1436" t="s">
        <v>6004</v>
      </c>
      <c r="E1436">
        <v>2018</v>
      </c>
      <c r="F1436" t="s">
        <v>6005</v>
      </c>
      <c r="G1436" t="s">
        <v>65</v>
      </c>
      <c r="H1436" t="s">
        <v>38</v>
      </c>
      <c r="I1436" t="s">
        <v>66</v>
      </c>
    </row>
    <row r="1437" spans="1:12" x14ac:dyDescent="0.3">
      <c r="A1437" t="s">
        <v>6006</v>
      </c>
      <c r="B1437" t="s">
        <v>6007</v>
      </c>
      <c r="C1437" t="s">
        <v>6008</v>
      </c>
      <c r="D1437" t="s">
        <v>6009</v>
      </c>
      <c r="E1437">
        <v>2012</v>
      </c>
      <c r="F1437" t="s">
        <v>6010</v>
      </c>
      <c r="H1437" t="s">
        <v>38</v>
      </c>
      <c r="I1437" t="s">
        <v>39</v>
      </c>
    </row>
    <row r="1438" spans="1:12" x14ac:dyDescent="0.3">
      <c r="A1438" t="s">
        <v>6011</v>
      </c>
      <c r="B1438" t="s">
        <v>6012</v>
      </c>
      <c r="C1438" t="s">
        <v>534</v>
      </c>
      <c r="D1438" t="s">
        <v>6013</v>
      </c>
      <c r="E1438">
        <v>1998</v>
      </c>
      <c r="H1438" t="s">
        <v>38</v>
      </c>
      <c r="I1438" t="s">
        <v>66</v>
      </c>
      <c r="L1438">
        <v>2</v>
      </c>
    </row>
    <row r="1439" spans="1:12" x14ac:dyDescent="0.3">
      <c r="A1439" t="s">
        <v>6014</v>
      </c>
      <c r="B1439" t="s">
        <v>6015</v>
      </c>
      <c r="C1439" t="s">
        <v>4117</v>
      </c>
      <c r="D1439" t="s">
        <v>6016</v>
      </c>
      <c r="E1439">
        <v>2015</v>
      </c>
      <c r="F1439" t="s">
        <v>6017</v>
      </c>
      <c r="G1439" t="s">
        <v>65</v>
      </c>
      <c r="H1439" t="s">
        <v>38</v>
      </c>
      <c r="I1439" t="s">
        <v>66</v>
      </c>
    </row>
    <row r="1440" spans="1:12" x14ac:dyDescent="0.3">
      <c r="A1440" t="s">
        <v>6018</v>
      </c>
      <c r="B1440" t="s">
        <v>6019</v>
      </c>
      <c r="C1440" t="s">
        <v>164</v>
      </c>
      <c r="D1440" t="s">
        <v>6020</v>
      </c>
      <c r="E1440">
        <v>2016</v>
      </c>
      <c r="F1440" t="s">
        <v>6021</v>
      </c>
      <c r="H1440" t="s">
        <v>38</v>
      </c>
      <c r="I1440" t="s">
        <v>66</v>
      </c>
      <c r="K1440">
        <v>1</v>
      </c>
    </row>
    <row r="1441" spans="1:10" x14ac:dyDescent="0.3">
      <c r="A1441" t="s">
        <v>6022</v>
      </c>
      <c r="B1441" t="s">
        <v>6023</v>
      </c>
      <c r="C1441" t="s">
        <v>1345</v>
      </c>
      <c r="D1441" t="s">
        <v>6024</v>
      </c>
      <c r="E1441">
        <v>2006</v>
      </c>
      <c r="F1441" t="s">
        <v>6025</v>
      </c>
      <c r="H1441" t="s">
        <v>38</v>
      </c>
      <c r="I1441" t="s">
        <v>39</v>
      </c>
    </row>
    <row r="1442" spans="1:10" x14ac:dyDescent="0.3">
      <c r="A1442" t="s">
        <v>6026</v>
      </c>
      <c r="B1442" t="s">
        <v>6027</v>
      </c>
      <c r="C1442" t="s">
        <v>1345</v>
      </c>
      <c r="D1442" t="s">
        <v>6028</v>
      </c>
      <c r="E1442">
        <v>2001</v>
      </c>
      <c r="F1442" t="s">
        <v>6029</v>
      </c>
      <c r="H1442" t="s">
        <v>38</v>
      </c>
      <c r="I1442" t="s">
        <v>39</v>
      </c>
    </row>
    <row r="1443" spans="1:10" x14ac:dyDescent="0.3">
      <c r="A1443" t="s">
        <v>6030</v>
      </c>
      <c r="B1443" t="s">
        <v>6031</v>
      </c>
      <c r="C1443" t="s">
        <v>6032</v>
      </c>
      <c r="D1443" t="s">
        <v>6033</v>
      </c>
      <c r="E1443">
        <v>2012</v>
      </c>
      <c r="F1443" t="s">
        <v>6034</v>
      </c>
      <c r="H1443" t="s">
        <v>38</v>
      </c>
      <c r="I1443" t="s">
        <v>39</v>
      </c>
    </row>
    <row r="1444" spans="1:10" x14ac:dyDescent="0.3">
      <c r="A1444" t="s">
        <v>6035</v>
      </c>
      <c r="B1444" t="s">
        <v>6036</v>
      </c>
      <c r="C1444" t="s">
        <v>6037</v>
      </c>
      <c r="D1444" t="s">
        <v>6038</v>
      </c>
      <c r="E1444">
        <v>2008</v>
      </c>
      <c r="F1444" t="s">
        <v>6039</v>
      </c>
      <c r="H1444" t="s">
        <v>38</v>
      </c>
      <c r="I1444" t="s">
        <v>39</v>
      </c>
    </row>
    <row r="1445" spans="1:10" x14ac:dyDescent="0.3">
      <c r="A1445" t="s">
        <v>6040</v>
      </c>
      <c r="B1445" t="s">
        <v>6041</v>
      </c>
      <c r="C1445" t="s">
        <v>2232</v>
      </c>
      <c r="D1445" t="s">
        <v>6042</v>
      </c>
      <c r="E1445">
        <v>2014</v>
      </c>
      <c r="F1445" t="s">
        <v>6043</v>
      </c>
      <c r="H1445" t="s">
        <v>38</v>
      </c>
      <c r="I1445" t="s">
        <v>66</v>
      </c>
      <c r="J1445" t="s">
        <v>67</v>
      </c>
    </row>
    <row r="1446" spans="1:10" x14ac:dyDescent="0.3">
      <c r="A1446" t="s">
        <v>6044</v>
      </c>
      <c r="B1446" t="s">
        <v>6045</v>
      </c>
      <c r="C1446" t="s">
        <v>1805</v>
      </c>
      <c r="D1446" t="s">
        <v>6046</v>
      </c>
      <c r="E1446">
        <v>2006</v>
      </c>
      <c r="F1446" t="s">
        <v>6047</v>
      </c>
      <c r="H1446" t="s">
        <v>18</v>
      </c>
    </row>
    <row r="1447" spans="1:10" x14ac:dyDescent="0.3">
      <c r="A1447" t="s">
        <v>6048</v>
      </c>
      <c r="B1447" t="s">
        <v>6049</v>
      </c>
      <c r="C1447" t="s">
        <v>2005</v>
      </c>
      <c r="D1447" t="s">
        <v>6050</v>
      </c>
      <c r="E1447">
        <v>2000</v>
      </c>
      <c r="F1447" t="s">
        <v>6051</v>
      </c>
      <c r="H1447" t="s">
        <v>38</v>
      </c>
      <c r="I1447" t="s">
        <v>39</v>
      </c>
    </row>
    <row r="1448" spans="1:10" x14ac:dyDescent="0.3">
      <c r="A1448" t="s">
        <v>6052</v>
      </c>
      <c r="B1448" t="s">
        <v>6053</v>
      </c>
      <c r="C1448" t="s">
        <v>798</v>
      </c>
      <c r="D1448" t="s">
        <v>6054</v>
      </c>
      <c r="E1448">
        <v>2009</v>
      </c>
      <c r="F1448" t="s">
        <v>6055</v>
      </c>
      <c r="H1448" t="s">
        <v>38</v>
      </c>
      <c r="I1448" t="s">
        <v>39</v>
      </c>
    </row>
    <row r="1449" spans="1:10" x14ac:dyDescent="0.3">
      <c r="A1449" t="s">
        <v>6056</v>
      </c>
      <c r="B1449" t="s">
        <v>6057</v>
      </c>
      <c r="C1449" t="s">
        <v>174</v>
      </c>
      <c r="D1449" t="s">
        <v>6058</v>
      </c>
      <c r="E1449">
        <v>2013</v>
      </c>
      <c r="F1449" t="s">
        <v>6059</v>
      </c>
      <c r="H1449" t="s">
        <v>18</v>
      </c>
    </row>
    <row r="1450" spans="1:10" x14ac:dyDescent="0.3">
      <c r="A1450" t="s">
        <v>6060</v>
      </c>
      <c r="B1450" t="s">
        <v>6061</v>
      </c>
      <c r="C1450" t="s">
        <v>6062</v>
      </c>
      <c r="D1450" t="s">
        <v>6063</v>
      </c>
      <c r="E1450">
        <v>2007</v>
      </c>
      <c r="H1450" t="s">
        <v>38</v>
      </c>
      <c r="I1450" t="s">
        <v>39</v>
      </c>
    </row>
    <row r="1451" spans="1:10" x14ac:dyDescent="0.3">
      <c r="A1451" t="s">
        <v>6064</v>
      </c>
      <c r="B1451" t="s">
        <v>6065</v>
      </c>
      <c r="C1451" t="s">
        <v>775</v>
      </c>
      <c r="D1451" t="s">
        <v>6066</v>
      </c>
      <c r="E1451">
        <v>2006</v>
      </c>
      <c r="F1451" t="s">
        <v>6067</v>
      </c>
      <c r="H1451" t="s">
        <v>18</v>
      </c>
    </row>
    <row r="1452" spans="1:10" x14ac:dyDescent="0.3">
      <c r="A1452" t="s">
        <v>6068</v>
      </c>
      <c r="B1452" t="s">
        <v>6069</v>
      </c>
      <c r="C1452" t="s">
        <v>6070</v>
      </c>
      <c r="E1452">
        <v>1983</v>
      </c>
      <c r="F1452" t="s">
        <v>6071</v>
      </c>
      <c r="H1452" t="s">
        <v>18</v>
      </c>
    </row>
    <row r="1453" spans="1:10" x14ac:dyDescent="0.3">
      <c r="A1453" t="s">
        <v>6068</v>
      </c>
      <c r="B1453" t="s">
        <v>6072</v>
      </c>
      <c r="C1453" t="s">
        <v>3934</v>
      </c>
      <c r="E1453">
        <v>1981</v>
      </c>
      <c r="H1453" t="s">
        <v>18</v>
      </c>
    </row>
    <row r="1454" spans="1:10" x14ac:dyDescent="0.3">
      <c r="A1454" t="s">
        <v>6073</v>
      </c>
      <c r="B1454" t="s">
        <v>6074</v>
      </c>
      <c r="C1454" t="s">
        <v>365</v>
      </c>
      <c r="D1454" t="s">
        <v>6075</v>
      </c>
      <c r="E1454">
        <v>2008</v>
      </c>
      <c r="F1454" t="s">
        <v>6076</v>
      </c>
      <c r="H1454" t="s">
        <v>18</v>
      </c>
    </row>
    <row r="1455" spans="1:10" x14ac:dyDescent="0.3">
      <c r="A1455" t="s">
        <v>6077</v>
      </c>
      <c r="B1455" t="s">
        <v>6078</v>
      </c>
      <c r="C1455" t="s">
        <v>6079</v>
      </c>
      <c r="D1455" t="s">
        <v>6080</v>
      </c>
      <c r="E1455">
        <v>1991</v>
      </c>
      <c r="F1455" t="s">
        <v>6081</v>
      </c>
      <c r="H1455" t="s">
        <v>18</v>
      </c>
    </row>
    <row r="1456" spans="1:10" x14ac:dyDescent="0.3">
      <c r="A1456" t="s">
        <v>6082</v>
      </c>
      <c r="B1456" t="s">
        <v>6083</v>
      </c>
      <c r="C1456" t="s">
        <v>159</v>
      </c>
      <c r="D1456" t="s">
        <v>6084</v>
      </c>
      <c r="E1456">
        <v>2016</v>
      </c>
      <c r="F1456" t="s">
        <v>6085</v>
      </c>
      <c r="H1456" t="s">
        <v>18</v>
      </c>
    </row>
    <row r="1457" spans="1:12" x14ac:dyDescent="0.3">
      <c r="A1457" t="s">
        <v>6086</v>
      </c>
      <c r="B1457" t="s">
        <v>6087</v>
      </c>
      <c r="C1457" t="s">
        <v>846</v>
      </c>
      <c r="D1457" t="s">
        <v>6088</v>
      </c>
      <c r="E1457">
        <v>2003</v>
      </c>
      <c r="F1457" t="s">
        <v>6089</v>
      </c>
      <c r="H1457" t="s">
        <v>18</v>
      </c>
    </row>
    <row r="1458" spans="1:12" x14ac:dyDescent="0.3">
      <c r="A1458" t="s">
        <v>6090</v>
      </c>
      <c r="B1458" t="s">
        <v>6091</v>
      </c>
      <c r="C1458" t="s">
        <v>827</v>
      </c>
      <c r="D1458" t="s">
        <v>6092</v>
      </c>
      <c r="E1458">
        <v>2011</v>
      </c>
      <c r="F1458" t="s">
        <v>6093</v>
      </c>
      <c r="G1458" t="s">
        <v>166</v>
      </c>
      <c r="H1458" t="s">
        <v>38</v>
      </c>
      <c r="I1458" t="s">
        <v>66</v>
      </c>
      <c r="K1458">
        <v>6</v>
      </c>
    </row>
    <row r="1459" spans="1:12" x14ac:dyDescent="0.3">
      <c r="A1459" t="s">
        <v>6094</v>
      </c>
      <c r="B1459" t="s">
        <v>6095</v>
      </c>
      <c r="C1459" t="s">
        <v>340</v>
      </c>
      <c r="D1459" t="s">
        <v>6096</v>
      </c>
      <c r="E1459">
        <v>2015</v>
      </c>
      <c r="F1459" t="s">
        <v>6097</v>
      </c>
      <c r="H1459" t="s">
        <v>38</v>
      </c>
      <c r="I1459" t="s">
        <v>66</v>
      </c>
      <c r="K1459">
        <v>1</v>
      </c>
    </row>
    <row r="1460" spans="1:12" x14ac:dyDescent="0.3">
      <c r="A1460" t="s">
        <v>6098</v>
      </c>
      <c r="B1460" t="s">
        <v>6099</v>
      </c>
      <c r="C1460" t="s">
        <v>126</v>
      </c>
      <c r="D1460" t="s">
        <v>6100</v>
      </c>
      <c r="E1460">
        <v>1997</v>
      </c>
      <c r="F1460" t="s">
        <v>6101</v>
      </c>
      <c r="H1460" t="s">
        <v>38</v>
      </c>
      <c r="I1460" t="s">
        <v>66</v>
      </c>
      <c r="K1460">
        <v>1</v>
      </c>
    </row>
    <row r="1461" spans="1:12" x14ac:dyDescent="0.3">
      <c r="A1461" t="s">
        <v>6102</v>
      </c>
      <c r="B1461" t="s">
        <v>6103</v>
      </c>
      <c r="C1461" t="s">
        <v>99</v>
      </c>
      <c r="D1461" t="s">
        <v>6104</v>
      </c>
      <c r="E1461">
        <v>2007</v>
      </c>
      <c r="F1461" t="s">
        <v>6105</v>
      </c>
      <c r="H1461" t="s">
        <v>18</v>
      </c>
    </row>
    <row r="1462" spans="1:12" x14ac:dyDescent="0.3">
      <c r="A1462" t="s">
        <v>6106</v>
      </c>
      <c r="B1462" t="s">
        <v>6107</v>
      </c>
      <c r="C1462" t="s">
        <v>306</v>
      </c>
      <c r="D1462" t="s">
        <v>6108</v>
      </c>
      <c r="E1462">
        <v>1998</v>
      </c>
      <c r="F1462" t="s">
        <v>6109</v>
      </c>
      <c r="G1462" t="s">
        <v>65</v>
      </c>
      <c r="H1462" t="s">
        <v>38</v>
      </c>
      <c r="I1462" t="s">
        <v>66</v>
      </c>
    </row>
    <row r="1463" spans="1:12" x14ac:dyDescent="0.3">
      <c r="A1463" t="s">
        <v>6110</v>
      </c>
      <c r="B1463" t="s">
        <v>6111</v>
      </c>
      <c r="C1463" t="s">
        <v>1819</v>
      </c>
      <c r="E1463">
        <v>1985</v>
      </c>
      <c r="G1463" t="s">
        <v>166</v>
      </c>
      <c r="H1463" t="s">
        <v>38</v>
      </c>
      <c r="I1463" t="s">
        <v>66</v>
      </c>
      <c r="K1463">
        <v>5</v>
      </c>
      <c r="L1463">
        <v>4</v>
      </c>
    </row>
    <row r="1464" spans="1:12" x14ac:dyDescent="0.3">
      <c r="A1464" t="s">
        <v>6112</v>
      </c>
      <c r="B1464" t="s">
        <v>6113</v>
      </c>
      <c r="C1464" t="s">
        <v>6114</v>
      </c>
      <c r="E1464">
        <v>1980</v>
      </c>
      <c r="H1464" t="s">
        <v>18</v>
      </c>
    </row>
    <row r="1465" spans="1:12" x14ac:dyDescent="0.3">
      <c r="A1465" t="s">
        <v>6115</v>
      </c>
      <c r="B1465" t="s">
        <v>6116</v>
      </c>
      <c r="C1465" t="s">
        <v>6117</v>
      </c>
      <c r="D1465" t="s">
        <v>6118</v>
      </c>
      <c r="E1465">
        <v>2012</v>
      </c>
      <c r="F1465" t="s">
        <v>6119</v>
      </c>
      <c r="H1465" t="s">
        <v>18</v>
      </c>
    </row>
    <row r="1466" spans="1:12" x14ac:dyDescent="0.3">
      <c r="A1466" t="s">
        <v>6120</v>
      </c>
      <c r="B1466" t="s">
        <v>6121</v>
      </c>
      <c r="C1466" t="s">
        <v>6117</v>
      </c>
      <c r="D1466" t="s">
        <v>6122</v>
      </c>
      <c r="E1466">
        <v>2014</v>
      </c>
      <c r="F1466" t="s">
        <v>6123</v>
      </c>
      <c r="H1466" t="s">
        <v>18</v>
      </c>
    </row>
    <row r="1467" spans="1:12" x14ac:dyDescent="0.3">
      <c r="A1467" t="s">
        <v>6124</v>
      </c>
      <c r="B1467" t="s">
        <v>6125</v>
      </c>
      <c r="C1467" t="s">
        <v>628</v>
      </c>
      <c r="D1467" t="s">
        <v>6126</v>
      </c>
      <c r="E1467">
        <v>2012</v>
      </c>
      <c r="F1467" t="s">
        <v>6127</v>
      </c>
      <c r="G1467" t="s">
        <v>166</v>
      </c>
      <c r="H1467" t="s">
        <v>38</v>
      </c>
      <c r="I1467" t="s">
        <v>66</v>
      </c>
    </row>
    <row r="1468" spans="1:12" x14ac:dyDescent="0.3">
      <c r="A1468" t="s">
        <v>6128</v>
      </c>
      <c r="B1468" t="s">
        <v>6129</v>
      </c>
      <c r="C1468" t="s">
        <v>1011</v>
      </c>
      <c r="D1468" t="s">
        <v>6130</v>
      </c>
      <c r="E1468">
        <v>2010</v>
      </c>
      <c r="F1468" t="s">
        <v>6131</v>
      </c>
      <c r="G1468" t="s">
        <v>65</v>
      </c>
      <c r="H1468" t="s">
        <v>38</v>
      </c>
      <c r="I1468" t="s">
        <v>66</v>
      </c>
    </row>
    <row r="1469" spans="1:12" x14ac:dyDescent="0.3">
      <c r="A1469" t="s">
        <v>6132</v>
      </c>
      <c r="B1469" t="s">
        <v>6133</v>
      </c>
      <c r="C1469" t="s">
        <v>2005</v>
      </c>
      <c r="D1469" t="s">
        <v>6134</v>
      </c>
      <c r="E1469">
        <v>1996</v>
      </c>
      <c r="F1469" t="s">
        <v>6135</v>
      </c>
      <c r="H1469" t="s">
        <v>38</v>
      </c>
      <c r="I1469" t="s">
        <v>39</v>
      </c>
    </row>
    <row r="1470" spans="1:12" x14ac:dyDescent="0.3">
      <c r="A1470" t="s">
        <v>6136</v>
      </c>
      <c r="B1470" t="s">
        <v>6137</v>
      </c>
      <c r="C1470" t="s">
        <v>6138</v>
      </c>
      <c r="D1470" t="s">
        <v>6139</v>
      </c>
      <c r="E1470">
        <v>1995</v>
      </c>
      <c r="F1470" t="s">
        <v>6140</v>
      </c>
      <c r="H1470" t="s">
        <v>38</v>
      </c>
      <c r="I1470" t="s">
        <v>39</v>
      </c>
    </row>
    <row r="1471" spans="1:12" x14ac:dyDescent="0.3">
      <c r="A1471" t="s">
        <v>6141</v>
      </c>
      <c r="B1471" t="s">
        <v>6142</v>
      </c>
      <c r="C1471" t="s">
        <v>35</v>
      </c>
      <c r="D1471" t="s">
        <v>6143</v>
      </c>
      <c r="E1471">
        <v>2000</v>
      </c>
      <c r="F1471" t="s">
        <v>6144</v>
      </c>
      <c r="G1471" t="s">
        <v>65</v>
      </c>
      <c r="H1471" t="s">
        <v>38</v>
      </c>
      <c r="I1471" t="s">
        <v>66</v>
      </c>
      <c r="J1471" t="s">
        <v>67</v>
      </c>
    </row>
    <row r="1472" spans="1:12" x14ac:dyDescent="0.3">
      <c r="A1472" t="s">
        <v>6145</v>
      </c>
      <c r="B1472" t="s">
        <v>6146</v>
      </c>
      <c r="C1472" t="s">
        <v>2493</v>
      </c>
      <c r="D1472" t="s">
        <v>6147</v>
      </c>
      <c r="E1472">
        <v>1998</v>
      </c>
      <c r="H1472" t="s">
        <v>18</v>
      </c>
    </row>
    <row r="1473" spans="1:10" x14ac:dyDescent="0.3">
      <c r="A1473" t="s">
        <v>6148</v>
      </c>
      <c r="B1473" t="s">
        <v>6149</v>
      </c>
      <c r="C1473" t="s">
        <v>2156</v>
      </c>
      <c r="D1473" t="s">
        <v>6150</v>
      </c>
      <c r="E1473">
        <v>2007</v>
      </c>
      <c r="F1473" t="s">
        <v>6151</v>
      </c>
      <c r="H1473" t="s">
        <v>38</v>
      </c>
      <c r="I1473" t="s">
        <v>39</v>
      </c>
    </row>
    <row r="1474" spans="1:10" x14ac:dyDescent="0.3">
      <c r="A1474" t="s">
        <v>6152</v>
      </c>
      <c r="B1474" t="s">
        <v>6153</v>
      </c>
      <c r="C1474" t="s">
        <v>1935</v>
      </c>
      <c r="D1474" t="s">
        <v>6154</v>
      </c>
      <c r="E1474">
        <v>1998</v>
      </c>
      <c r="F1474" t="s">
        <v>6155</v>
      </c>
      <c r="H1474" t="s">
        <v>38</v>
      </c>
      <c r="I1474" t="s">
        <v>39</v>
      </c>
    </row>
    <row r="1475" spans="1:10" x14ac:dyDescent="0.3">
      <c r="A1475" t="s">
        <v>6156</v>
      </c>
      <c r="B1475" t="s">
        <v>6157</v>
      </c>
      <c r="C1475" t="s">
        <v>47</v>
      </c>
      <c r="D1475" t="s">
        <v>6158</v>
      </c>
      <c r="E1475">
        <v>2012</v>
      </c>
      <c r="F1475" t="s">
        <v>6159</v>
      </c>
      <c r="H1475" t="s">
        <v>18</v>
      </c>
    </row>
    <row r="1476" spans="1:10" x14ac:dyDescent="0.3">
      <c r="A1476" t="s">
        <v>6160</v>
      </c>
      <c r="B1476" t="s">
        <v>6161</v>
      </c>
      <c r="C1476" t="s">
        <v>2057</v>
      </c>
      <c r="D1476" t="s">
        <v>6162</v>
      </c>
      <c r="E1476">
        <v>2015</v>
      </c>
      <c r="F1476" t="s">
        <v>6163</v>
      </c>
      <c r="G1476" t="s">
        <v>65</v>
      </c>
      <c r="H1476" t="s">
        <v>38</v>
      </c>
      <c r="I1476" t="s">
        <v>66</v>
      </c>
    </row>
    <row r="1477" spans="1:10" x14ac:dyDescent="0.3">
      <c r="A1477" t="s">
        <v>6164</v>
      </c>
      <c r="B1477" t="s">
        <v>6165</v>
      </c>
      <c r="C1477" t="s">
        <v>621</v>
      </c>
      <c r="D1477" t="s">
        <v>6166</v>
      </c>
      <c r="E1477">
        <v>2011</v>
      </c>
      <c r="F1477" t="s">
        <v>6167</v>
      </c>
      <c r="H1477" t="s">
        <v>18</v>
      </c>
    </row>
    <row r="1478" spans="1:10" x14ac:dyDescent="0.3">
      <c r="A1478" t="s">
        <v>6168</v>
      </c>
      <c r="B1478" t="s">
        <v>6169</v>
      </c>
      <c r="C1478" t="s">
        <v>136</v>
      </c>
      <c r="D1478" t="s">
        <v>6170</v>
      </c>
      <c r="E1478">
        <v>2012</v>
      </c>
      <c r="F1478" t="s">
        <v>6171</v>
      </c>
      <c r="H1478" t="s">
        <v>18</v>
      </c>
    </row>
    <row r="1479" spans="1:10" x14ac:dyDescent="0.3">
      <c r="A1479" t="s">
        <v>6172</v>
      </c>
      <c r="B1479" t="s">
        <v>6173</v>
      </c>
      <c r="C1479" t="s">
        <v>4641</v>
      </c>
      <c r="D1479" t="s">
        <v>6174</v>
      </c>
      <c r="E1479">
        <v>2001</v>
      </c>
      <c r="F1479" t="s">
        <v>6175</v>
      </c>
      <c r="H1479" t="s">
        <v>38</v>
      </c>
      <c r="I1479" t="s">
        <v>39</v>
      </c>
    </row>
    <row r="1480" spans="1:10" x14ac:dyDescent="0.3">
      <c r="A1480" t="s">
        <v>6176</v>
      </c>
      <c r="B1480" t="s">
        <v>6177</v>
      </c>
      <c r="C1480" t="s">
        <v>818</v>
      </c>
      <c r="D1480" t="s">
        <v>6178</v>
      </c>
      <c r="E1480">
        <v>2009</v>
      </c>
      <c r="F1480" t="s">
        <v>6179</v>
      </c>
      <c r="H1480" t="s">
        <v>18</v>
      </c>
    </row>
    <row r="1481" spans="1:10" x14ac:dyDescent="0.3">
      <c r="A1481" t="s">
        <v>6180</v>
      </c>
      <c r="B1481" t="s">
        <v>6181</v>
      </c>
      <c r="C1481" t="s">
        <v>488</v>
      </c>
      <c r="D1481" t="s">
        <v>6182</v>
      </c>
      <c r="E1481">
        <v>2007</v>
      </c>
      <c r="F1481" t="s">
        <v>6183</v>
      </c>
      <c r="H1481" t="s">
        <v>18</v>
      </c>
    </row>
    <row r="1482" spans="1:10" x14ac:dyDescent="0.3">
      <c r="A1482" t="s">
        <v>6184</v>
      </c>
      <c r="B1482" t="s">
        <v>6185</v>
      </c>
      <c r="C1482" t="s">
        <v>6186</v>
      </c>
      <c r="D1482" t="s">
        <v>6187</v>
      </c>
      <c r="E1482">
        <v>2004</v>
      </c>
      <c r="F1482" t="s">
        <v>6188</v>
      </c>
      <c r="H1482" t="s">
        <v>18</v>
      </c>
    </row>
    <row r="1483" spans="1:10" x14ac:dyDescent="0.3">
      <c r="A1483" t="s">
        <v>6189</v>
      </c>
      <c r="B1483" t="s">
        <v>6190</v>
      </c>
      <c r="C1483" t="s">
        <v>2338</v>
      </c>
      <c r="D1483" t="s">
        <v>6191</v>
      </c>
      <c r="E1483">
        <v>2012</v>
      </c>
      <c r="F1483" t="s">
        <v>6192</v>
      </c>
      <c r="H1483" t="s">
        <v>38</v>
      </c>
      <c r="I1483" t="s">
        <v>39</v>
      </c>
    </row>
    <row r="1484" spans="1:10" x14ac:dyDescent="0.3">
      <c r="A1484" t="s">
        <v>6193</v>
      </c>
      <c r="B1484" t="s">
        <v>6194</v>
      </c>
      <c r="C1484" t="s">
        <v>1935</v>
      </c>
      <c r="D1484" t="s">
        <v>6195</v>
      </c>
      <c r="E1484">
        <v>1997</v>
      </c>
      <c r="F1484" t="s">
        <v>6196</v>
      </c>
      <c r="H1484" t="s">
        <v>38</v>
      </c>
      <c r="I1484" t="s">
        <v>39</v>
      </c>
    </row>
    <row r="1485" spans="1:10" x14ac:dyDescent="0.3">
      <c r="A1485" t="s">
        <v>6197</v>
      </c>
      <c r="B1485" t="s">
        <v>6198</v>
      </c>
      <c r="C1485" t="s">
        <v>6199</v>
      </c>
      <c r="D1485" t="s">
        <v>6200</v>
      </c>
      <c r="E1485">
        <v>2003</v>
      </c>
      <c r="F1485" t="s">
        <v>6201</v>
      </c>
      <c r="H1485" t="s">
        <v>38</v>
      </c>
      <c r="I1485" t="s">
        <v>39</v>
      </c>
    </row>
    <row r="1486" spans="1:10" x14ac:dyDescent="0.3">
      <c r="A1486" t="s">
        <v>6202</v>
      </c>
      <c r="B1486" t="s">
        <v>6203</v>
      </c>
      <c r="C1486" t="s">
        <v>1193</v>
      </c>
      <c r="D1486" t="s">
        <v>6204</v>
      </c>
      <c r="E1486">
        <v>2012</v>
      </c>
      <c r="H1486" t="s">
        <v>18</v>
      </c>
    </row>
    <row r="1487" spans="1:10" x14ac:dyDescent="0.3">
      <c r="A1487" t="s">
        <v>6205</v>
      </c>
      <c r="B1487" t="s">
        <v>6206</v>
      </c>
      <c r="C1487" t="s">
        <v>6207</v>
      </c>
      <c r="D1487" t="s">
        <v>6208</v>
      </c>
      <c r="E1487">
        <v>2016</v>
      </c>
      <c r="F1487" t="s">
        <v>6209</v>
      </c>
      <c r="H1487" t="s">
        <v>38</v>
      </c>
      <c r="I1487" t="s">
        <v>39</v>
      </c>
    </row>
    <row r="1488" spans="1:10" x14ac:dyDescent="0.3">
      <c r="A1488" t="s">
        <v>6210</v>
      </c>
      <c r="B1488" t="s">
        <v>6211</v>
      </c>
      <c r="C1488" t="s">
        <v>599</v>
      </c>
      <c r="D1488" t="s">
        <v>6212</v>
      </c>
      <c r="E1488">
        <v>2010</v>
      </c>
      <c r="F1488" t="s">
        <v>6213</v>
      </c>
      <c r="H1488" t="s">
        <v>786</v>
      </c>
      <c r="J1488" t="s">
        <v>67</v>
      </c>
    </row>
    <row r="1489" spans="1:14" x14ac:dyDescent="0.3">
      <c r="A1489" t="s">
        <v>6214</v>
      </c>
      <c r="B1489" t="s">
        <v>6215</v>
      </c>
      <c r="C1489" t="s">
        <v>325</v>
      </c>
      <c r="D1489" t="s">
        <v>6216</v>
      </c>
      <c r="E1489">
        <v>2016</v>
      </c>
      <c r="F1489" t="s">
        <v>6217</v>
      </c>
      <c r="G1489" t="s">
        <v>65</v>
      </c>
      <c r="H1489" t="s">
        <v>38</v>
      </c>
      <c r="I1489" t="s">
        <v>66</v>
      </c>
    </row>
    <row r="1490" spans="1:14" x14ac:dyDescent="0.3">
      <c r="A1490" t="s">
        <v>6218</v>
      </c>
      <c r="B1490" t="s">
        <v>6219</v>
      </c>
      <c r="C1490" t="s">
        <v>561</v>
      </c>
      <c r="E1490">
        <v>1990</v>
      </c>
      <c r="F1490" t="s">
        <v>6220</v>
      </c>
      <c r="G1490" t="s">
        <v>166</v>
      </c>
      <c r="H1490" t="s">
        <v>38</v>
      </c>
      <c r="I1490" t="s">
        <v>66</v>
      </c>
      <c r="K1490">
        <v>10</v>
      </c>
      <c r="N1490" t="s">
        <v>65</v>
      </c>
    </row>
    <row r="1491" spans="1:14" x14ac:dyDescent="0.3">
      <c r="A1491" t="s">
        <v>6221</v>
      </c>
      <c r="B1491" t="s">
        <v>6222</v>
      </c>
      <c r="C1491" t="s">
        <v>6223</v>
      </c>
      <c r="E1491">
        <v>1970</v>
      </c>
      <c r="G1491" t="s">
        <v>65</v>
      </c>
      <c r="H1491" t="s">
        <v>38</v>
      </c>
      <c r="I1491" t="s">
        <v>66</v>
      </c>
    </row>
    <row r="1492" spans="1:14" x14ac:dyDescent="0.3">
      <c r="A1492" t="s">
        <v>6224</v>
      </c>
      <c r="B1492" t="s">
        <v>6225</v>
      </c>
      <c r="C1492" t="s">
        <v>5118</v>
      </c>
      <c r="D1492" t="s">
        <v>6226</v>
      </c>
      <c r="E1492">
        <v>2000</v>
      </c>
      <c r="F1492" t="s">
        <v>6227</v>
      </c>
      <c r="H1492" t="s">
        <v>18</v>
      </c>
    </row>
    <row r="1493" spans="1:14" x14ac:dyDescent="0.3">
      <c r="A1493" t="s">
        <v>6228</v>
      </c>
      <c r="B1493" t="s">
        <v>6229</v>
      </c>
      <c r="C1493" t="s">
        <v>164</v>
      </c>
      <c r="D1493" t="s">
        <v>6230</v>
      </c>
      <c r="E1493">
        <v>2011</v>
      </c>
      <c r="F1493" t="s">
        <v>6231</v>
      </c>
      <c r="G1493" t="s">
        <v>65</v>
      </c>
      <c r="H1493" t="s">
        <v>38</v>
      </c>
      <c r="I1493" t="s">
        <v>66</v>
      </c>
    </row>
    <row r="1494" spans="1:14" x14ac:dyDescent="0.3">
      <c r="A1494" t="s">
        <v>6232</v>
      </c>
      <c r="B1494" t="s">
        <v>6233</v>
      </c>
      <c r="C1494" t="s">
        <v>6234</v>
      </c>
      <c r="D1494" t="s">
        <v>6235</v>
      </c>
      <c r="E1494">
        <v>2009</v>
      </c>
      <c r="F1494" t="s">
        <v>6236</v>
      </c>
      <c r="H1494" t="s">
        <v>38</v>
      </c>
      <c r="I1494" t="s">
        <v>39</v>
      </c>
    </row>
    <row r="1495" spans="1:14" x14ac:dyDescent="0.3">
      <c r="A1495" t="s">
        <v>6237</v>
      </c>
      <c r="B1495" t="s">
        <v>6238</v>
      </c>
      <c r="C1495" t="s">
        <v>6239</v>
      </c>
      <c r="D1495" t="s">
        <v>6240</v>
      </c>
      <c r="E1495">
        <v>2011</v>
      </c>
      <c r="F1495" t="s">
        <v>6241</v>
      </c>
      <c r="H1495" t="s">
        <v>18</v>
      </c>
    </row>
    <row r="1496" spans="1:14" x14ac:dyDescent="0.3">
      <c r="A1496" t="s">
        <v>6242</v>
      </c>
      <c r="B1496" t="s">
        <v>6243</v>
      </c>
      <c r="C1496" t="s">
        <v>473</v>
      </c>
      <c r="D1496" t="s">
        <v>6244</v>
      </c>
      <c r="E1496">
        <v>2006</v>
      </c>
      <c r="F1496" t="s">
        <v>6245</v>
      </c>
      <c r="H1496" t="s">
        <v>18</v>
      </c>
    </row>
    <row r="1497" spans="1:14" x14ac:dyDescent="0.3">
      <c r="A1497" t="s">
        <v>6246</v>
      </c>
      <c r="B1497" t="s">
        <v>6247</v>
      </c>
      <c r="C1497" t="s">
        <v>473</v>
      </c>
      <c r="D1497" t="s">
        <v>6248</v>
      </c>
      <c r="E1497">
        <v>2005</v>
      </c>
      <c r="F1497" t="s">
        <v>6249</v>
      </c>
      <c r="H1497" t="s">
        <v>18</v>
      </c>
    </row>
    <row r="1498" spans="1:14" x14ac:dyDescent="0.3">
      <c r="A1498" t="s">
        <v>6250</v>
      </c>
      <c r="B1498" t="s">
        <v>6251</v>
      </c>
      <c r="C1498" t="s">
        <v>4588</v>
      </c>
      <c r="D1498" t="s">
        <v>6252</v>
      </c>
      <c r="E1498">
        <v>2011</v>
      </c>
      <c r="F1498" t="s">
        <v>6253</v>
      </c>
      <c r="H1498" t="s">
        <v>38</v>
      </c>
      <c r="I1498" t="s">
        <v>39</v>
      </c>
    </row>
    <row r="1499" spans="1:14" x14ac:dyDescent="0.3">
      <c r="A1499" t="s">
        <v>6254</v>
      </c>
      <c r="B1499" t="s">
        <v>6255</v>
      </c>
      <c r="C1499" t="s">
        <v>6256</v>
      </c>
      <c r="D1499" t="s">
        <v>6257</v>
      </c>
      <c r="E1499">
        <v>2004</v>
      </c>
      <c r="H1499" t="s">
        <v>38</v>
      </c>
      <c r="I1499" t="s">
        <v>66</v>
      </c>
      <c r="K1499">
        <v>1</v>
      </c>
    </row>
    <row r="1500" spans="1:14" x14ac:dyDescent="0.3">
      <c r="A1500" t="s">
        <v>6258</v>
      </c>
      <c r="B1500" t="s">
        <v>6259</v>
      </c>
      <c r="C1500" t="s">
        <v>30</v>
      </c>
      <c r="D1500" t="s">
        <v>6260</v>
      </c>
      <c r="E1500">
        <v>2016</v>
      </c>
      <c r="F1500" t="s">
        <v>6261</v>
      </c>
      <c r="H1500" t="s">
        <v>18</v>
      </c>
    </row>
    <row r="1501" spans="1:14" x14ac:dyDescent="0.3">
      <c r="A1501" t="s">
        <v>6262</v>
      </c>
      <c r="B1501" t="s">
        <v>6263</v>
      </c>
      <c r="C1501" t="s">
        <v>6264</v>
      </c>
      <c r="D1501" t="s">
        <v>6265</v>
      </c>
      <c r="E1501">
        <v>2009</v>
      </c>
      <c r="F1501" t="s">
        <v>6266</v>
      </c>
      <c r="H1501" t="s">
        <v>38</v>
      </c>
      <c r="I1501" t="s">
        <v>39</v>
      </c>
    </row>
    <row r="1502" spans="1:14" x14ac:dyDescent="0.3">
      <c r="A1502" t="s">
        <v>6267</v>
      </c>
      <c r="B1502" t="s">
        <v>6268</v>
      </c>
      <c r="C1502" t="s">
        <v>189</v>
      </c>
      <c r="D1502" t="s">
        <v>6269</v>
      </c>
      <c r="E1502">
        <v>1993</v>
      </c>
      <c r="F1502" t="s">
        <v>6270</v>
      </c>
      <c r="H1502" t="s">
        <v>38</v>
      </c>
      <c r="I1502" t="s">
        <v>39</v>
      </c>
    </row>
    <row r="1503" spans="1:14" x14ac:dyDescent="0.3">
      <c r="A1503" t="s">
        <v>6271</v>
      </c>
      <c r="B1503" t="s">
        <v>6272</v>
      </c>
      <c r="C1503" t="s">
        <v>5800</v>
      </c>
      <c r="D1503" t="s">
        <v>6273</v>
      </c>
      <c r="E1503">
        <v>2003</v>
      </c>
      <c r="F1503" t="s">
        <v>6274</v>
      </c>
      <c r="H1503" t="s">
        <v>18</v>
      </c>
    </row>
    <row r="1504" spans="1:14" x14ac:dyDescent="0.3">
      <c r="A1504" t="s">
        <v>6275</v>
      </c>
      <c r="B1504" t="s">
        <v>6276</v>
      </c>
      <c r="C1504" t="s">
        <v>6277</v>
      </c>
      <c r="D1504" t="s">
        <v>6278</v>
      </c>
      <c r="E1504">
        <v>2013</v>
      </c>
      <c r="F1504" t="s">
        <v>6279</v>
      </c>
      <c r="H1504" t="s">
        <v>18</v>
      </c>
    </row>
    <row r="1505" spans="1:14" x14ac:dyDescent="0.3">
      <c r="A1505" t="s">
        <v>6280</v>
      </c>
      <c r="B1505" t="s">
        <v>6281</v>
      </c>
      <c r="C1505" t="s">
        <v>375</v>
      </c>
      <c r="D1505" t="s">
        <v>6282</v>
      </c>
      <c r="E1505">
        <v>2013</v>
      </c>
      <c r="F1505" t="s">
        <v>6283</v>
      </c>
      <c r="H1505" t="s">
        <v>38</v>
      </c>
      <c r="I1505" t="s">
        <v>66</v>
      </c>
      <c r="J1505" t="s">
        <v>67</v>
      </c>
    </row>
    <row r="1506" spans="1:14" x14ac:dyDescent="0.3">
      <c r="A1506" t="s">
        <v>6284</v>
      </c>
      <c r="B1506" t="s">
        <v>6285</v>
      </c>
      <c r="C1506" t="s">
        <v>16</v>
      </c>
      <c r="D1506" t="s">
        <v>6286</v>
      </c>
      <c r="E1506">
        <v>2009</v>
      </c>
      <c r="F1506" t="s">
        <v>6287</v>
      </c>
      <c r="H1506" t="s">
        <v>18</v>
      </c>
    </row>
    <row r="1507" spans="1:14" x14ac:dyDescent="0.3">
      <c r="A1507" t="s">
        <v>6288</v>
      </c>
      <c r="B1507" t="s">
        <v>6289</v>
      </c>
      <c r="C1507" t="s">
        <v>6290</v>
      </c>
      <c r="D1507" t="s">
        <v>6291</v>
      </c>
      <c r="E1507">
        <v>1996</v>
      </c>
      <c r="G1507" t="s">
        <v>65</v>
      </c>
      <c r="H1507" t="s">
        <v>38</v>
      </c>
      <c r="I1507" t="s">
        <v>66</v>
      </c>
    </row>
    <row r="1508" spans="1:14" x14ac:dyDescent="0.3">
      <c r="A1508" t="s">
        <v>6292</v>
      </c>
      <c r="B1508" t="s">
        <v>6293</v>
      </c>
      <c r="C1508" t="s">
        <v>375</v>
      </c>
      <c r="D1508" t="s">
        <v>6294</v>
      </c>
      <c r="E1508">
        <v>1997</v>
      </c>
      <c r="H1508" t="s">
        <v>38</v>
      </c>
      <c r="I1508" t="s">
        <v>66</v>
      </c>
      <c r="K1508">
        <v>1</v>
      </c>
      <c r="N1508" t="s">
        <v>166</v>
      </c>
    </row>
    <row r="1509" spans="1:14" x14ac:dyDescent="0.3">
      <c r="A1509" t="s">
        <v>6295</v>
      </c>
      <c r="B1509" t="s">
        <v>6296</v>
      </c>
      <c r="C1509" t="s">
        <v>1612</v>
      </c>
      <c r="D1509" t="s">
        <v>6297</v>
      </c>
      <c r="E1509">
        <v>1994</v>
      </c>
      <c r="H1509" t="s">
        <v>38</v>
      </c>
      <c r="I1509" t="s">
        <v>66</v>
      </c>
      <c r="K1509">
        <v>1</v>
      </c>
      <c r="N1509" t="s">
        <v>65</v>
      </c>
    </row>
    <row r="1510" spans="1:14" x14ac:dyDescent="0.3">
      <c r="A1510" t="s">
        <v>6298</v>
      </c>
      <c r="B1510" t="s">
        <v>6299</v>
      </c>
      <c r="C1510" t="s">
        <v>355</v>
      </c>
      <c r="D1510" t="s">
        <v>6300</v>
      </c>
      <c r="E1510">
        <v>1996</v>
      </c>
      <c r="F1510" t="s">
        <v>6301</v>
      </c>
      <c r="H1510" t="s">
        <v>18</v>
      </c>
    </row>
    <row r="1511" spans="1:14" x14ac:dyDescent="0.3">
      <c r="A1511" t="s">
        <v>6302</v>
      </c>
      <c r="B1511" t="s">
        <v>6303</v>
      </c>
      <c r="C1511" t="s">
        <v>385</v>
      </c>
      <c r="D1511" t="s">
        <v>6304</v>
      </c>
      <c r="E1511">
        <v>1997</v>
      </c>
      <c r="F1511" t="s">
        <v>6305</v>
      </c>
      <c r="H1511" t="s">
        <v>38</v>
      </c>
      <c r="I1511" t="s">
        <v>39</v>
      </c>
    </row>
    <row r="1512" spans="1:14" x14ac:dyDescent="0.3">
      <c r="A1512" t="s">
        <v>6306</v>
      </c>
      <c r="B1512" t="s">
        <v>6307</v>
      </c>
      <c r="C1512" t="s">
        <v>2156</v>
      </c>
      <c r="D1512" t="s">
        <v>6308</v>
      </c>
      <c r="E1512">
        <v>2006</v>
      </c>
      <c r="F1512" t="s">
        <v>6309</v>
      </c>
      <c r="H1512" t="s">
        <v>38</v>
      </c>
      <c r="I1512" t="s">
        <v>39</v>
      </c>
    </row>
    <row r="1513" spans="1:14" x14ac:dyDescent="0.3">
      <c r="A1513" t="s">
        <v>6310</v>
      </c>
      <c r="B1513" t="s">
        <v>6311</v>
      </c>
      <c r="C1513" t="s">
        <v>291</v>
      </c>
      <c r="D1513" t="s">
        <v>6312</v>
      </c>
      <c r="E1513">
        <v>2015</v>
      </c>
      <c r="F1513" t="s">
        <v>6313</v>
      </c>
      <c r="H1513" t="s">
        <v>18</v>
      </c>
    </row>
    <row r="1514" spans="1:14" x14ac:dyDescent="0.3">
      <c r="A1514" t="s">
        <v>6314</v>
      </c>
      <c r="B1514" t="s">
        <v>6315</v>
      </c>
      <c r="C1514" t="s">
        <v>1662</v>
      </c>
      <c r="D1514" t="s">
        <v>6316</v>
      </c>
      <c r="E1514">
        <v>2008</v>
      </c>
      <c r="F1514" t="s">
        <v>6317</v>
      </c>
      <c r="H1514" t="s">
        <v>38</v>
      </c>
      <c r="I1514" t="s">
        <v>39</v>
      </c>
    </row>
    <row r="1515" spans="1:14" x14ac:dyDescent="0.3">
      <c r="A1515" t="s">
        <v>6318</v>
      </c>
      <c r="B1515" t="s">
        <v>6319</v>
      </c>
      <c r="C1515" t="s">
        <v>6320</v>
      </c>
      <c r="D1515" t="s">
        <v>6321</v>
      </c>
      <c r="E1515">
        <v>2007</v>
      </c>
      <c r="F1515" t="s">
        <v>6322</v>
      </c>
      <c r="H1515" t="s">
        <v>18</v>
      </c>
    </row>
    <row r="1516" spans="1:14" x14ac:dyDescent="0.3">
      <c r="A1516" t="s">
        <v>6323</v>
      </c>
      <c r="B1516" t="s">
        <v>6324</v>
      </c>
      <c r="C1516" t="s">
        <v>2571</v>
      </c>
      <c r="D1516" t="s">
        <v>6325</v>
      </c>
      <c r="E1516">
        <v>2002</v>
      </c>
      <c r="F1516" t="s">
        <v>6326</v>
      </c>
      <c r="H1516" t="s">
        <v>38</v>
      </c>
      <c r="I1516" t="s">
        <v>39</v>
      </c>
    </row>
    <row r="1517" spans="1:14" x14ac:dyDescent="0.3">
      <c r="A1517" t="s">
        <v>6327</v>
      </c>
      <c r="B1517" t="s">
        <v>6328</v>
      </c>
      <c r="C1517" t="s">
        <v>2883</v>
      </c>
      <c r="D1517" t="s">
        <v>6329</v>
      </c>
      <c r="E1517">
        <v>2014</v>
      </c>
      <c r="F1517" t="s">
        <v>6330</v>
      </c>
      <c r="H1517" t="s">
        <v>38</v>
      </c>
      <c r="I1517" t="s">
        <v>39</v>
      </c>
    </row>
    <row r="1518" spans="1:14" x14ac:dyDescent="0.3">
      <c r="A1518" t="s">
        <v>6331</v>
      </c>
      <c r="B1518" t="s">
        <v>6332</v>
      </c>
      <c r="C1518" t="s">
        <v>832</v>
      </c>
      <c r="D1518" t="s">
        <v>6333</v>
      </c>
      <c r="E1518">
        <v>2010</v>
      </c>
      <c r="F1518" t="s">
        <v>6334</v>
      </c>
      <c r="H1518" t="s">
        <v>18</v>
      </c>
    </row>
    <row r="1519" spans="1:14" x14ac:dyDescent="0.3">
      <c r="A1519" t="s">
        <v>6335</v>
      </c>
      <c r="B1519" t="s">
        <v>6336</v>
      </c>
      <c r="C1519" t="s">
        <v>99</v>
      </c>
      <c r="D1519" t="s">
        <v>6337</v>
      </c>
      <c r="E1519">
        <v>2008</v>
      </c>
      <c r="F1519" t="s">
        <v>6338</v>
      </c>
      <c r="H1519" t="s">
        <v>18</v>
      </c>
    </row>
    <row r="1520" spans="1:14" x14ac:dyDescent="0.3">
      <c r="A1520" t="s">
        <v>6339</v>
      </c>
      <c r="B1520" t="s">
        <v>6340</v>
      </c>
      <c r="C1520" t="s">
        <v>579</v>
      </c>
      <c r="D1520" t="s">
        <v>6341</v>
      </c>
      <c r="E1520">
        <v>2014</v>
      </c>
      <c r="F1520" t="s">
        <v>6342</v>
      </c>
      <c r="H1520" t="s">
        <v>38</v>
      </c>
      <c r="I1520" t="s">
        <v>39</v>
      </c>
    </row>
    <row r="1521" spans="1:14" x14ac:dyDescent="0.3">
      <c r="A1521" t="s">
        <v>6343</v>
      </c>
      <c r="B1521" t="s">
        <v>6344</v>
      </c>
      <c r="C1521" t="s">
        <v>832</v>
      </c>
      <c r="D1521" t="s">
        <v>6345</v>
      </c>
      <c r="E1521">
        <v>2014</v>
      </c>
      <c r="F1521" t="s">
        <v>6346</v>
      </c>
      <c r="H1521" t="s">
        <v>38</v>
      </c>
      <c r="I1521" t="s">
        <v>66</v>
      </c>
      <c r="K1521">
        <v>1</v>
      </c>
    </row>
    <row r="1522" spans="1:14" x14ac:dyDescent="0.3">
      <c r="A1522" t="s">
        <v>6347</v>
      </c>
      <c r="B1522" t="s">
        <v>6348</v>
      </c>
      <c r="C1522" t="s">
        <v>4447</v>
      </c>
      <c r="D1522" t="s">
        <v>6349</v>
      </c>
      <c r="E1522">
        <v>2015</v>
      </c>
      <c r="F1522" t="s">
        <v>6350</v>
      </c>
      <c r="H1522" t="s">
        <v>18</v>
      </c>
    </row>
    <row r="1523" spans="1:14" x14ac:dyDescent="0.3">
      <c r="A1523" t="s">
        <v>6351</v>
      </c>
      <c r="B1523" t="s">
        <v>6352</v>
      </c>
      <c r="C1523" t="s">
        <v>1263</v>
      </c>
      <c r="D1523" t="s">
        <v>6353</v>
      </c>
      <c r="E1523">
        <v>2012</v>
      </c>
      <c r="F1523" t="s">
        <v>6354</v>
      </c>
      <c r="G1523" t="s">
        <v>166</v>
      </c>
      <c r="H1523" t="s">
        <v>38</v>
      </c>
      <c r="I1523" t="s">
        <v>66</v>
      </c>
      <c r="K1523">
        <v>6</v>
      </c>
      <c r="L1523">
        <v>8</v>
      </c>
    </row>
    <row r="1524" spans="1:14" x14ac:dyDescent="0.3">
      <c r="A1524" t="s">
        <v>6355</v>
      </c>
      <c r="B1524" t="s">
        <v>6356</v>
      </c>
      <c r="C1524" t="s">
        <v>832</v>
      </c>
      <c r="D1524" t="s">
        <v>6357</v>
      </c>
      <c r="E1524">
        <v>2015</v>
      </c>
      <c r="F1524" t="s">
        <v>6358</v>
      </c>
      <c r="H1524" t="s">
        <v>18</v>
      </c>
    </row>
    <row r="1525" spans="1:14" x14ac:dyDescent="0.3">
      <c r="A1525" t="s">
        <v>6359</v>
      </c>
      <c r="B1525" t="s">
        <v>6360</v>
      </c>
      <c r="C1525" t="s">
        <v>1703</v>
      </c>
      <c r="D1525" t="s">
        <v>6361</v>
      </c>
      <c r="E1525">
        <v>1999</v>
      </c>
      <c r="H1525" t="s">
        <v>18</v>
      </c>
    </row>
    <row r="1526" spans="1:14" x14ac:dyDescent="0.3">
      <c r="A1526" t="s">
        <v>6362</v>
      </c>
      <c r="B1526" t="s">
        <v>6363</v>
      </c>
      <c r="C1526" t="s">
        <v>1805</v>
      </c>
      <c r="D1526" t="s">
        <v>6364</v>
      </c>
      <c r="E1526">
        <v>2017</v>
      </c>
      <c r="F1526" t="s">
        <v>6365</v>
      </c>
      <c r="H1526" t="s">
        <v>18</v>
      </c>
    </row>
    <row r="1527" spans="1:14" x14ac:dyDescent="0.3">
      <c r="A1527" t="s">
        <v>6366</v>
      </c>
      <c r="B1527" t="s">
        <v>6367</v>
      </c>
      <c r="C1527" t="s">
        <v>561</v>
      </c>
      <c r="D1527" t="s">
        <v>6368</v>
      </c>
      <c r="E1527">
        <v>1993</v>
      </c>
      <c r="F1527" t="s">
        <v>6369</v>
      </c>
      <c r="G1527" t="s">
        <v>65</v>
      </c>
      <c r="H1527" t="s">
        <v>38</v>
      </c>
      <c r="I1527" t="s">
        <v>66</v>
      </c>
      <c r="K1527">
        <v>1</v>
      </c>
      <c r="N1527" t="s">
        <v>65</v>
      </c>
    </row>
    <row r="1528" spans="1:14" x14ac:dyDescent="0.3">
      <c r="A1528" t="s">
        <v>6370</v>
      </c>
      <c r="B1528" t="s">
        <v>6371</v>
      </c>
      <c r="C1528" t="s">
        <v>126</v>
      </c>
      <c r="D1528" t="s">
        <v>6372</v>
      </c>
      <c r="E1528">
        <v>2002</v>
      </c>
      <c r="G1528" t="s">
        <v>65</v>
      </c>
      <c r="H1528" t="s">
        <v>38</v>
      </c>
      <c r="I1528" t="s">
        <v>66</v>
      </c>
    </row>
    <row r="1529" spans="1:14" x14ac:dyDescent="0.3">
      <c r="A1529" t="s">
        <v>6373</v>
      </c>
      <c r="B1529" t="s">
        <v>6374</v>
      </c>
      <c r="C1529" t="s">
        <v>2644</v>
      </c>
      <c r="D1529" t="s">
        <v>6375</v>
      </c>
      <c r="E1529">
        <v>1994</v>
      </c>
      <c r="F1529" t="s">
        <v>6376</v>
      </c>
      <c r="G1529" t="s">
        <v>65</v>
      </c>
      <c r="H1529" t="s">
        <v>38</v>
      </c>
      <c r="I1529" t="s">
        <v>66</v>
      </c>
      <c r="J1529" t="s">
        <v>67</v>
      </c>
    </row>
    <row r="1530" spans="1:14" x14ac:dyDescent="0.3">
      <c r="A1530" t="s">
        <v>6377</v>
      </c>
      <c r="B1530" t="s">
        <v>6378</v>
      </c>
      <c r="C1530" t="s">
        <v>1149</v>
      </c>
      <c r="D1530" t="s">
        <v>6379</v>
      </c>
      <c r="E1530">
        <v>2015</v>
      </c>
      <c r="F1530" t="s">
        <v>6380</v>
      </c>
      <c r="H1530" t="s">
        <v>18</v>
      </c>
    </row>
    <row r="1531" spans="1:14" x14ac:dyDescent="0.3">
      <c r="A1531" t="s">
        <v>6381</v>
      </c>
      <c r="B1531" t="s">
        <v>6382</v>
      </c>
      <c r="C1531" t="s">
        <v>575</v>
      </c>
      <c r="D1531" t="s">
        <v>6383</v>
      </c>
      <c r="E1531">
        <v>1995</v>
      </c>
      <c r="H1531" t="s">
        <v>18</v>
      </c>
    </row>
    <row r="1532" spans="1:14" x14ac:dyDescent="0.3">
      <c r="A1532" t="s">
        <v>6384</v>
      </c>
      <c r="B1532" t="s">
        <v>6385</v>
      </c>
      <c r="C1532" t="s">
        <v>798</v>
      </c>
      <c r="D1532" t="s">
        <v>6386</v>
      </c>
      <c r="E1532">
        <v>1991</v>
      </c>
      <c r="F1532" t="s">
        <v>6387</v>
      </c>
      <c r="H1532" t="s">
        <v>38</v>
      </c>
      <c r="I1532" t="s">
        <v>39</v>
      </c>
    </row>
    <row r="1533" spans="1:14" x14ac:dyDescent="0.3">
      <c r="A1533" t="s">
        <v>6388</v>
      </c>
      <c r="B1533" t="s">
        <v>6389</v>
      </c>
      <c r="C1533" t="s">
        <v>473</v>
      </c>
      <c r="D1533" t="s">
        <v>6390</v>
      </c>
      <c r="E1533">
        <v>2005</v>
      </c>
      <c r="F1533" t="s">
        <v>6391</v>
      </c>
      <c r="H1533" t="s">
        <v>18</v>
      </c>
    </row>
    <row r="1534" spans="1:14" x14ac:dyDescent="0.3">
      <c r="A1534" t="s">
        <v>6392</v>
      </c>
      <c r="B1534" t="s">
        <v>6393</v>
      </c>
      <c r="C1534" t="s">
        <v>350</v>
      </c>
      <c r="D1534" t="s">
        <v>6394</v>
      </c>
      <c r="E1534">
        <v>1999</v>
      </c>
      <c r="F1534" t="s">
        <v>6395</v>
      </c>
      <c r="G1534" t="s">
        <v>65</v>
      </c>
      <c r="H1534" t="s">
        <v>38</v>
      </c>
      <c r="I1534" t="s">
        <v>66</v>
      </c>
      <c r="K1534">
        <v>1</v>
      </c>
      <c r="N1534" t="s">
        <v>65</v>
      </c>
    </row>
    <row r="1535" spans="1:14" x14ac:dyDescent="0.3">
      <c r="A1535" t="s">
        <v>6396</v>
      </c>
      <c r="B1535" t="s">
        <v>6397</v>
      </c>
      <c r="C1535" t="s">
        <v>621</v>
      </c>
      <c r="D1535" t="s">
        <v>6398</v>
      </c>
      <c r="E1535">
        <v>1997</v>
      </c>
      <c r="F1535" t="s">
        <v>6399</v>
      </c>
      <c r="G1535" t="s">
        <v>6400</v>
      </c>
      <c r="H1535" t="s">
        <v>38</v>
      </c>
      <c r="I1535" t="s">
        <v>66</v>
      </c>
      <c r="K1535">
        <v>6</v>
      </c>
    </row>
    <row r="1536" spans="1:14" x14ac:dyDescent="0.3">
      <c r="A1536" t="s">
        <v>6401</v>
      </c>
      <c r="B1536" t="s">
        <v>6402</v>
      </c>
      <c r="C1536" t="s">
        <v>561</v>
      </c>
      <c r="D1536" t="s">
        <v>6403</v>
      </c>
      <c r="E1536">
        <v>2001</v>
      </c>
      <c r="F1536" t="s">
        <v>6404</v>
      </c>
      <c r="H1536" t="s">
        <v>38</v>
      </c>
      <c r="I1536" t="s">
        <v>39</v>
      </c>
    </row>
    <row r="1537" spans="1:13" x14ac:dyDescent="0.3">
      <c r="A1537" t="s">
        <v>6405</v>
      </c>
      <c r="B1537" t="s">
        <v>6406</v>
      </c>
      <c r="C1537" t="s">
        <v>4182</v>
      </c>
      <c r="D1537" t="s">
        <v>6407</v>
      </c>
      <c r="E1537">
        <v>1995</v>
      </c>
      <c r="H1537" t="s">
        <v>38</v>
      </c>
      <c r="I1537" t="s">
        <v>39</v>
      </c>
    </row>
    <row r="1538" spans="1:13" x14ac:dyDescent="0.3">
      <c r="A1538" t="s">
        <v>6408</v>
      </c>
      <c r="B1538" t="s">
        <v>6409</v>
      </c>
      <c r="C1538" t="s">
        <v>4720</v>
      </c>
      <c r="D1538" t="s">
        <v>6410</v>
      </c>
      <c r="E1538">
        <v>2009</v>
      </c>
      <c r="F1538" t="s">
        <v>6411</v>
      </c>
      <c r="H1538" t="s">
        <v>18</v>
      </c>
    </row>
    <row r="1539" spans="1:13" x14ac:dyDescent="0.3">
      <c r="A1539" t="s">
        <v>6412</v>
      </c>
      <c r="B1539" t="s">
        <v>6413</v>
      </c>
      <c r="C1539" t="s">
        <v>159</v>
      </c>
      <c r="D1539" t="s">
        <v>6414</v>
      </c>
      <c r="E1539">
        <v>2008</v>
      </c>
      <c r="F1539" t="s">
        <v>6415</v>
      </c>
      <c r="H1539" t="s">
        <v>18</v>
      </c>
    </row>
    <row r="1540" spans="1:13" x14ac:dyDescent="0.3">
      <c r="A1540" t="s">
        <v>6416</v>
      </c>
      <c r="B1540" t="s">
        <v>6417</v>
      </c>
      <c r="C1540" t="s">
        <v>4442</v>
      </c>
      <c r="D1540" t="s">
        <v>6418</v>
      </c>
      <c r="E1540">
        <v>1992</v>
      </c>
      <c r="F1540" t="s">
        <v>6419</v>
      </c>
      <c r="H1540" t="s">
        <v>38</v>
      </c>
      <c r="I1540" t="s">
        <v>39</v>
      </c>
    </row>
    <row r="1541" spans="1:13" x14ac:dyDescent="0.3">
      <c r="A1541" t="s">
        <v>6420</v>
      </c>
      <c r="B1541" t="s">
        <v>6421</v>
      </c>
      <c r="C1541" t="s">
        <v>818</v>
      </c>
      <c r="D1541" t="s">
        <v>6422</v>
      </c>
      <c r="E1541">
        <v>2004</v>
      </c>
      <c r="F1541" t="s">
        <v>6423</v>
      </c>
      <c r="H1541" t="s">
        <v>18</v>
      </c>
    </row>
    <row r="1542" spans="1:13" x14ac:dyDescent="0.3">
      <c r="A1542" t="s">
        <v>6424</v>
      </c>
      <c r="B1542" t="s">
        <v>6425</v>
      </c>
      <c r="C1542" t="s">
        <v>966</v>
      </c>
      <c r="D1542" t="s">
        <v>6426</v>
      </c>
      <c r="E1542">
        <v>2005</v>
      </c>
      <c r="F1542" t="s">
        <v>6427</v>
      </c>
      <c r="H1542" t="s">
        <v>18</v>
      </c>
    </row>
    <row r="1543" spans="1:13" x14ac:dyDescent="0.3">
      <c r="A1543" t="s">
        <v>6428</v>
      </c>
      <c r="B1543" t="s">
        <v>6429</v>
      </c>
      <c r="C1543" t="s">
        <v>245</v>
      </c>
      <c r="D1543" t="s">
        <v>6430</v>
      </c>
      <c r="E1543">
        <v>2016</v>
      </c>
      <c r="F1543" t="s">
        <v>6431</v>
      </c>
      <c r="H1543" t="s">
        <v>38</v>
      </c>
      <c r="I1543" t="s">
        <v>39</v>
      </c>
    </row>
    <row r="1544" spans="1:13" x14ac:dyDescent="0.3">
      <c r="A1544" t="s">
        <v>6432</v>
      </c>
      <c r="B1544" t="s">
        <v>6433</v>
      </c>
      <c r="C1544" t="s">
        <v>146</v>
      </c>
      <c r="D1544" t="s">
        <v>6434</v>
      </c>
      <c r="E1544">
        <v>1997</v>
      </c>
      <c r="F1544" t="s">
        <v>6435</v>
      </c>
      <c r="H1544" t="s">
        <v>18</v>
      </c>
    </row>
    <row r="1545" spans="1:13" x14ac:dyDescent="0.3">
      <c r="A1545" t="s">
        <v>6436</v>
      </c>
      <c r="B1545" t="s">
        <v>6437</v>
      </c>
      <c r="C1545" t="s">
        <v>16</v>
      </c>
      <c r="D1545" t="s">
        <v>6438</v>
      </c>
      <c r="E1545">
        <v>1997</v>
      </c>
      <c r="F1545" t="s">
        <v>6439</v>
      </c>
      <c r="H1545" t="s">
        <v>18</v>
      </c>
    </row>
    <row r="1546" spans="1:13" x14ac:dyDescent="0.3">
      <c r="A1546" t="s">
        <v>6440</v>
      </c>
      <c r="B1546" t="s">
        <v>6441</v>
      </c>
      <c r="C1546" t="s">
        <v>579</v>
      </c>
      <c r="D1546" t="s">
        <v>6442</v>
      </c>
      <c r="E1546">
        <v>2014</v>
      </c>
      <c r="F1546" t="s">
        <v>6443</v>
      </c>
      <c r="H1546" t="s">
        <v>38</v>
      </c>
      <c r="I1546" t="s">
        <v>39</v>
      </c>
    </row>
    <row r="1547" spans="1:13" x14ac:dyDescent="0.3">
      <c r="A1547" t="s">
        <v>6444</v>
      </c>
      <c r="B1547" t="s">
        <v>6445</v>
      </c>
      <c r="C1547" t="s">
        <v>6446</v>
      </c>
      <c r="D1547" t="s">
        <v>6447</v>
      </c>
      <c r="E1547">
        <v>2002</v>
      </c>
      <c r="F1547" t="s">
        <v>6448</v>
      </c>
      <c r="H1547" t="s">
        <v>18</v>
      </c>
    </row>
    <row r="1548" spans="1:13" x14ac:dyDescent="0.3">
      <c r="A1548" t="s">
        <v>6449</v>
      </c>
      <c r="B1548" t="s">
        <v>6450</v>
      </c>
      <c r="C1548" t="s">
        <v>1376</v>
      </c>
      <c r="D1548" t="s">
        <v>6451</v>
      </c>
      <c r="E1548">
        <v>2017</v>
      </c>
      <c r="F1548" t="s">
        <v>6452</v>
      </c>
      <c r="H1548" t="s">
        <v>18</v>
      </c>
    </row>
    <row r="1549" spans="1:13" x14ac:dyDescent="0.3">
      <c r="A1549" t="s">
        <v>6453</v>
      </c>
      <c r="B1549" t="s">
        <v>6454</v>
      </c>
      <c r="C1549" t="s">
        <v>375</v>
      </c>
      <c r="D1549" t="s">
        <v>6455</v>
      </c>
      <c r="E1549">
        <v>1996</v>
      </c>
      <c r="H1549" t="s">
        <v>38</v>
      </c>
      <c r="I1549" t="s">
        <v>66</v>
      </c>
      <c r="K1549">
        <v>1</v>
      </c>
    </row>
    <row r="1550" spans="1:13" x14ac:dyDescent="0.3">
      <c r="A1550" t="s">
        <v>6456</v>
      </c>
      <c r="B1550" t="s">
        <v>6457</v>
      </c>
      <c r="C1550" t="s">
        <v>6458</v>
      </c>
      <c r="D1550" t="s">
        <v>6459</v>
      </c>
      <c r="E1550">
        <v>2013</v>
      </c>
      <c r="F1550" t="s">
        <v>6460</v>
      </c>
      <c r="H1550" t="s">
        <v>18</v>
      </c>
    </row>
    <row r="1551" spans="1:13" x14ac:dyDescent="0.3">
      <c r="A1551" t="s">
        <v>6461</v>
      </c>
      <c r="B1551" t="s">
        <v>6462</v>
      </c>
      <c r="C1551" t="s">
        <v>2654</v>
      </c>
      <c r="D1551" t="s">
        <v>6463</v>
      </c>
      <c r="E1551">
        <v>2012</v>
      </c>
      <c r="G1551" t="s">
        <v>166</v>
      </c>
      <c r="H1551" t="s">
        <v>38</v>
      </c>
      <c r="I1551" t="s">
        <v>66</v>
      </c>
      <c r="L1551">
        <v>2</v>
      </c>
      <c r="M1551" t="s">
        <v>67</v>
      </c>
    </row>
    <row r="1552" spans="1:13" x14ac:dyDescent="0.3">
      <c r="A1552" t="s">
        <v>6464</v>
      </c>
      <c r="B1552" t="s">
        <v>6465</v>
      </c>
      <c r="C1552" t="s">
        <v>681</v>
      </c>
      <c r="D1552" t="s">
        <v>6466</v>
      </c>
      <c r="E1552">
        <v>2008</v>
      </c>
      <c r="F1552" t="s">
        <v>6467</v>
      </c>
      <c r="H1552" t="s">
        <v>38</v>
      </c>
      <c r="I1552" t="s">
        <v>39</v>
      </c>
    </row>
    <row r="1553" spans="1:14" x14ac:dyDescent="0.3">
      <c r="A1553" t="s">
        <v>6468</v>
      </c>
      <c r="B1553" t="s">
        <v>6469</v>
      </c>
      <c r="C1553" t="s">
        <v>1402</v>
      </c>
      <c r="D1553" t="s">
        <v>6470</v>
      </c>
      <c r="E1553">
        <v>1997</v>
      </c>
      <c r="H1553" t="s">
        <v>38</v>
      </c>
      <c r="I1553" t="s">
        <v>39</v>
      </c>
    </row>
    <row r="1554" spans="1:14" x14ac:dyDescent="0.3">
      <c r="A1554" t="s">
        <v>6471</v>
      </c>
      <c r="B1554" t="s">
        <v>6472</v>
      </c>
      <c r="C1554" t="s">
        <v>84</v>
      </c>
      <c r="D1554" t="s">
        <v>6473</v>
      </c>
      <c r="E1554">
        <v>1992</v>
      </c>
      <c r="F1554" t="s">
        <v>6474</v>
      </c>
      <c r="H1554" t="s">
        <v>38</v>
      </c>
      <c r="I1554" t="s">
        <v>39</v>
      </c>
    </row>
    <row r="1555" spans="1:14" x14ac:dyDescent="0.3">
      <c r="A1555" t="s">
        <v>6475</v>
      </c>
      <c r="B1555" t="s">
        <v>6476</v>
      </c>
      <c r="C1555" t="s">
        <v>2644</v>
      </c>
      <c r="D1555" t="s">
        <v>6477</v>
      </c>
      <c r="E1555">
        <v>2014</v>
      </c>
      <c r="F1555" t="s">
        <v>6478</v>
      </c>
      <c r="H1555" t="s">
        <v>38</v>
      </c>
      <c r="I1555" t="s">
        <v>39</v>
      </c>
    </row>
    <row r="1556" spans="1:14" x14ac:dyDescent="0.3">
      <c r="A1556" t="s">
        <v>6479</v>
      </c>
      <c r="B1556" t="s">
        <v>6480</v>
      </c>
      <c r="C1556" t="s">
        <v>2514</v>
      </c>
      <c r="D1556" t="s">
        <v>6481</v>
      </c>
      <c r="E1556">
        <v>1997</v>
      </c>
      <c r="H1556" t="s">
        <v>38</v>
      </c>
      <c r="I1556" t="s">
        <v>39</v>
      </c>
    </row>
    <row r="1557" spans="1:14" x14ac:dyDescent="0.3">
      <c r="A1557" t="s">
        <v>6482</v>
      </c>
      <c r="B1557" t="s">
        <v>6483</v>
      </c>
      <c r="C1557" t="s">
        <v>6484</v>
      </c>
      <c r="D1557" t="s">
        <v>6485</v>
      </c>
      <c r="E1557">
        <v>2015</v>
      </c>
      <c r="F1557" t="s">
        <v>6486</v>
      </c>
      <c r="H1557" t="s">
        <v>18</v>
      </c>
    </row>
    <row r="1558" spans="1:14" x14ac:dyDescent="0.3">
      <c r="A1558" t="s">
        <v>6487</v>
      </c>
      <c r="B1558" t="s">
        <v>6488</v>
      </c>
      <c r="C1558" t="s">
        <v>6489</v>
      </c>
      <c r="D1558" t="s">
        <v>6490</v>
      </c>
      <c r="E1558">
        <v>2017</v>
      </c>
      <c r="F1558" t="s">
        <v>6491</v>
      </c>
      <c r="H1558" t="s">
        <v>18</v>
      </c>
    </row>
    <row r="1559" spans="1:14" x14ac:dyDescent="0.3">
      <c r="A1559" t="s">
        <v>6492</v>
      </c>
      <c r="B1559" t="s">
        <v>6493</v>
      </c>
      <c r="C1559" t="s">
        <v>6494</v>
      </c>
      <c r="D1559" t="s">
        <v>6495</v>
      </c>
      <c r="E1559">
        <v>1999</v>
      </c>
      <c r="G1559" t="s">
        <v>65</v>
      </c>
      <c r="H1559" t="s">
        <v>38</v>
      </c>
      <c r="I1559" t="s">
        <v>66</v>
      </c>
      <c r="N1559" t="s">
        <v>65</v>
      </c>
    </row>
    <row r="1560" spans="1:14" x14ac:dyDescent="0.3">
      <c r="A1560" t="s">
        <v>6496</v>
      </c>
      <c r="B1560" t="s">
        <v>6497</v>
      </c>
      <c r="C1560" t="s">
        <v>621</v>
      </c>
      <c r="D1560" t="s">
        <v>6498</v>
      </c>
      <c r="E1560">
        <v>1995</v>
      </c>
      <c r="F1560" t="s">
        <v>6499</v>
      </c>
      <c r="H1560" t="s">
        <v>38</v>
      </c>
      <c r="I1560" t="s">
        <v>66</v>
      </c>
      <c r="K1560">
        <v>1</v>
      </c>
    </row>
    <row r="1561" spans="1:14" x14ac:dyDescent="0.3">
      <c r="A1561" t="s">
        <v>6500</v>
      </c>
      <c r="B1561" t="s">
        <v>6501</v>
      </c>
      <c r="C1561" t="s">
        <v>832</v>
      </c>
      <c r="D1561" t="s">
        <v>6502</v>
      </c>
      <c r="E1561">
        <v>2015</v>
      </c>
      <c r="F1561" t="s">
        <v>6503</v>
      </c>
      <c r="H1561" t="s">
        <v>38</v>
      </c>
      <c r="I1561" t="s">
        <v>39</v>
      </c>
    </row>
    <row r="1562" spans="1:14" x14ac:dyDescent="0.3">
      <c r="A1562" t="s">
        <v>6504</v>
      </c>
      <c r="B1562" t="s">
        <v>6505</v>
      </c>
      <c r="C1562" t="s">
        <v>1805</v>
      </c>
      <c r="D1562" t="s">
        <v>6506</v>
      </c>
      <c r="E1562">
        <v>1994</v>
      </c>
      <c r="F1562" t="s">
        <v>6507</v>
      </c>
      <c r="H1562" t="s">
        <v>18</v>
      </c>
    </row>
    <row r="1563" spans="1:14" x14ac:dyDescent="0.3">
      <c r="A1563" t="s">
        <v>6508</v>
      </c>
      <c r="B1563" t="s">
        <v>6509</v>
      </c>
      <c r="C1563" t="s">
        <v>5608</v>
      </c>
      <c r="D1563" t="s">
        <v>6510</v>
      </c>
      <c r="E1563">
        <v>2016</v>
      </c>
      <c r="F1563" t="s">
        <v>6511</v>
      </c>
      <c r="H1563" t="s">
        <v>18</v>
      </c>
    </row>
    <row r="1564" spans="1:14" x14ac:dyDescent="0.3">
      <c r="A1564" t="s">
        <v>6512</v>
      </c>
      <c r="B1564" t="s">
        <v>6513</v>
      </c>
      <c r="C1564" t="s">
        <v>2497</v>
      </c>
      <c r="D1564" t="s">
        <v>6514</v>
      </c>
      <c r="E1564">
        <v>2015</v>
      </c>
      <c r="F1564" t="s">
        <v>6515</v>
      </c>
      <c r="H1564" t="s">
        <v>18</v>
      </c>
    </row>
    <row r="1565" spans="1:14" x14ac:dyDescent="0.3">
      <c r="A1565" t="s">
        <v>6516</v>
      </c>
      <c r="B1565" t="s">
        <v>6517</v>
      </c>
      <c r="C1565" t="s">
        <v>6518</v>
      </c>
      <c r="D1565" t="s">
        <v>6519</v>
      </c>
      <c r="E1565">
        <v>1999</v>
      </c>
      <c r="F1565" t="s">
        <v>6520</v>
      </c>
      <c r="H1565" t="s">
        <v>38</v>
      </c>
      <c r="I1565" t="s">
        <v>39</v>
      </c>
    </row>
    <row r="1566" spans="1:14" x14ac:dyDescent="0.3">
      <c r="A1566" t="s">
        <v>6521</v>
      </c>
      <c r="B1566" t="s">
        <v>6522</v>
      </c>
      <c r="C1566" t="s">
        <v>164</v>
      </c>
      <c r="D1566" t="s">
        <v>6523</v>
      </c>
      <c r="E1566">
        <v>2006</v>
      </c>
      <c r="F1566" t="s">
        <v>6524</v>
      </c>
      <c r="G1566" t="s">
        <v>65</v>
      </c>
      <c r="H1566" t="s">
        <v>38</v>
      </c>
      <c r="I1566" t="s">
        <v>66</v>
      </c>
    </row>
    <row r="1567" spans="1:14" x14ac:dyDescent="0.3">
      <c r="A1567" t="s">
        <v>6525</v>
      </c>
      <c r="B1567" t="s">
        <v>6526</v>
      </c>
      <c r="C1567" t="s">
        <v>3460</v>
      </c>
      <c r="D1567" t="s">
        <v>6527</v>
      </c>
      <c r="E1567">
        <v>2015</v>
      </c>
      <c r="F1567" t="s">
        <v>6528</v>
      </c>
      <c r="H1567" t="s">
        <v>18</v>
      </c>
    </row>
    <row r="1568" spans="1:14" x14ac:dyDescent="0.3">
      <c r="A1568" t="s">
        <v>6529</v>
      </c>
      <c r="B1568" t="s">
        <v>6530</v>
      </c>
      <c r="C1568" t="s">
        <v>16</v>
      </c>
      <c r="D1568" t="s">
        <v>6531</v>
      </c>
      <c r="E1568">
        <v>2004</v>
      </c>
      <c r="F1568" t="s">
        <v>6532</v>
      </c>
      <c r="H1568" t="s">
        <v>18</v>
      </c>
    </row>
    <row r="1569" spans="1:12" x14ac:dyDescent="0.3">
      <c r="A1569" t="s">
        <v>6533</v>
      </c>
      <c r="B1569" t="s">
        <v>6534</v>
      </c>
      <c r="C1569" t="s">
        <v>4442</v>
      </c>
      <c r="D1569" t="s">
        <v>6535</v>
      </c>
      <c r="E1569">
        <v>2011</v>
      </c>
      <c r="F1569" t="s">
        <v>6536</v>
      </c>
      <c r="H1569" t="s">
        <v>38</v>
      </c>
      <c r="I1569" t="s">
        <v>39</v>
      </c>
    </row>
    <row r="1570" spans="1:12" x14ac:dyDescent="0.3">
      <c r="A1570" t="s">
        <v>6537</v>
      </c>
      <c r="B1570" t="s">
        <v>6538</v>
      </c>
      <c r="C1570" t="s">
        <v>325</v>
      </c>
      <c r="D1570" t="s">
        <v>6539</v>
      </c>
      <c r="E1570">
        <v>2012</v>
      </c>
      <c r="F1570" t="s">
        <v>6540</v>
      </c>
      <c r="H1570" t="s">
        <v>38</v>
      </c>
      <c r="I1570" t="s">
        <v>66</v>
      </c>
      <c r="K1570">
        <v>2</v>
      </c>
    </row>
    <row r="1571" spans="1:12" x14ac:dyDescent="0.3">
      <c r="A1571" t="s">
        <v>6541</v>
      </c>
      <c r="B1571" t="s">
        <v>6542</v>
      </c>
      <c r="C1571" t="s">
        <v>164</v>
      </c>
      <c r="D1571" t="s">
        <v>6543</v>
      </c>
      <c r="E1571">
        <v>2008</v>
      </c>
      <c r="F1571" t="s">
        <v>6544</v>
      </c>
      <c r="G1571" t="s">
        <v>65</v>
      </c>
      <c r="H1571" t="s">
        <v>38</v>
      </c>
      <c r="I1571" t="s">
        <v>66</v>
      </c>
    </row>
    <row r="1572" spans="1:12" x14ac:dyDescent="0.3">
      <c r="A1572" t="s">
        <v>6545</v>
      </c>
      <c r="B1572" t="s">
        <v>6546</v>
      </c>
      <c r="C1572" t="s">
        <v>164</v>
      </c>
      <c r="D1572" t="s">
        <v>6547</v>
      </c>
      <c r="E1572">
        <v>2010</v>
      </c>
      <c r="F1572" t="s">
        <v>6548</v>
      </c>
      <c r="H1572" t="s">
        <v>38</v>
      </c>
      <c r="I1572" t="s">
        <v>66</v>
      </c>
      <c r="K1572">
        <v>1</v>
      </c>
    </row>
    <row r="1573" spans="1:12" x14ac:dyDescent="0.3">
      <c r="A1573" t="s">
        <v>6549</v>
      </c>
      <c r="B1573" t="s">
        <v>6550</v>
      </c>
      <c r="C1573" t="s">
        <v>375</v>
      </c>
      <c r="D1573" t="s">
        <v>6551</v>
      </c>
      <c r="E1573">
        <v>2006</v>
      </c>
      <c r="F1573" t="s">
        <v>6552</v>
      </c>
      <c r="G1573" t="s">
        <v>65</v>
      </c>
      <c r="H1573" t="s">
        <v>38</v>
      </c>
      <c r="I1573" t="s">
        <v>66</v>
      </c>
    </row>
    <row r="1574" spans="1:12" x14ac:dyDescent="0.3">
      <c r="A1574" t="s">
        <v>6553</v>
      </c>
      <c r="B1574" t="s">
        <v>6554</v>
      </c>
      <c r="C1574" t="s">
        <v>961</v>
      </c>
      <c r="D1574" t="s">
        <v>6555</v>
      </c>
      <c r="E1574">
        <v>2015</v>
      </c>
      <c r="F1574" t="s">
        <v>6556</v>
      </c>
      <c r="H1574" t="s">
        <v>38</v>
      </c>
      <c r="I1574" t="s">
        <v>66</v>
      </c>
      <c r="K1574">
        <v>2</v>
      </c>
    </row>
    <row r="1575" spans="1:12" x14ac:dyDescent="0.3">
      <c r="A1575" t="s">
        <v>6557</v>
      </c>
      <c r="B1575" t="s">
        <v>6558</v>
      </c>
      <c r="C1575" t="s">
        <v>6559</v>
      </c>
      <c r="D1575" t="s">
        <v>6560</v>
      </c>
      <c r="E1575">
        <v>2014</v>
      </c>
      <c r="F1575" t="s">
        <v>6561</v>
      </c>
      <c r="H1575" t="s">
        <v>18</v>
      </c>
    </row>
    <row r="1576" spans="1:12" x14ac:dyDescent="0.3">
      <c r="A1576" t="s">
        <v>6562</v>
      </c>
      <c r="B1576" t="s">
        <v>6563</v>
      </c>
      <c r="C1576" t="s">
        <v>3283</v>
      </c>
      <c r="D1576" t="s">
        <v>6564</v>
      </c>
      <c r="E1576">
        <v>2013</v>
      </c>
      <c r="F1576" t="s">
        <v>6565</v>
      </c>
      <c r="H1576" t="s">
        <v>18</v>
      </c>
    </row>
    <row r="1577" spans="1:12" x14ac:dyDescent="0.3">
      <c r="A1577" t="s">
        <v>6566</v>
      </c>
      <c r="B1577" t="s">
        <v>6567</v>
      </c>
      <c r="C1577" t="s">
        <v>758</v>
      </c>
      <c r="D1577" t="s">
        <v>6568</v>
      </c>
      <c r="E1577">
        <v>2015</v>
      </c>
      <c r="F1577" t="s">
        <v>6569</v>
      </c>
      <c r="H1577" t="s">
        <v>18</v>
      </c>
    </row>
    <row r="1578" spans="1:12" x14ac:dyDescent="0.3">
      <c r="A1578" t="s">
        <v>6570</v>
      </c>
      <c r="B1578" t="s">
        <v>6571</v>
      </c>
      <c r="C1578" t="s">
        <v>4928</v>
      </c>
      <c r="D1578" t="s">
        <v>6572</v>
      </c>
      <c r="E1578">
        <v>2014</v>
      </c>
      <c r="F1578" t="s">
        <v>6573</v>
      </c>
      <c r="H1578" t="s">
        <v>18</v>
      </c>
    </row>
    <row r="1579" spans="1:12" x14ac:dyDescent="0.3">
      <c r="A1579" t="s">
        <v>6574</v>
      </c>
      <c r="B1579" t="s">
        <v>6575</v>
      </c>
      <c r="C1579" t="s">
        <v>6576</v>
      </c>
      <c r="D1579" t="s">
        <v>6577</v>
      </c>
      <c r="E1579">
        <v>2012</v>
      </c>
      <c r="F1579" t="s">
        <v>6578</v>
      </c>
      <c r="H1579" t="s">
        <v>18</v>
      </c>
    </row>
    <row r="1580" spans="1:12" x14ac:dyDescent="0.3">
      <c r="A1580" t="s">
        <v>6579</v>
      </c>
      <c r="B1580" t="s">
        <v>6580</v>
      </c>
      <c r="C1580" t="s">
        <v>798</v>
      </c>
      <c r="D1580" t="s">
        <v>6581</v>
      </c>
      <c r="E1580">
        <v>2015</v>
      </c>
      <c r="F1580" t="s">
        <v>6582</v>
      </c>
      <c r="H1580" t="s">
        <v>38</v>
      </c>
      <c r="I1580" t="s">
        <v>39</v>
      </c>
    </row>
    <row r="1581" spans="1:12" x14ac:dyDescent="0.3">
      <c r="A1581" t="s">
        <v>6583</v>
      </c>
      <c r="B1581" t="s">
        <v>6584</v>
      </c>
      <c r="C1581" t="s">
        <v>832</v>
      </c>
      <c r="D1581" t="s">
        <v>6585</v>
      </c>
      <c r="E1581">
        <v>2011</v>
      </c>
      <c r="F1581" t="s">
        <v>6586</v>
      </c>
      <c r="H1581" t="s">
        <v>38</v>
      </c>
      <c r="I1581" t="s">
        <v>66</v>
      </c>
      <c r="L1581">
        <v>2</v>
      </c>
    </row>
    <row r="1582" spans="1:12" x14ac:dyDescent="0.3">
      <c r="A1582" t="s">
        <v>6587</v>
      </c>
      <c r="B1582" t="s">
        <v>6588</v>
      </c>
      <c r="C1582" t="s">
        <v>3524</v>
      </c>
      <c r="D1582" t="s">
        <v>6589</v>
      </c>
      <c r="E1582">
        <v>2011</v>
      </c>
      <c r="F1582" t="s">
        <v>6590</v>
      </c>
      <c r="H1582" t="s">
        <v>18</v>
      </c>
    </row>
    <row r="1583" spans="1:12" x14ac:dyDescent="0.3">
      <c r="A1583" t="s">
        <v>6591</v>
      </c>
      <c r="B1583" t="s">
        <v>6592</v>
      </c>
      <c r="C1583" t="s">
        <v>6593</v>
      </c>
      <c r="D1583" t="s">
        <v>6594</v>
      </c>
      <c r="E1583">
        <v>2016</v>
      </c>
      <c r="F1583" t="s">
        <v>6595</v>
      </c>
      <c r="H1583" t="s">
        <v>18</v>
      </c>
    </row>
    <row r="1584" spans="1:12" x14ac:dyDescent="0.3">
      <c r="A1584" t="s">
        <v>6596</v>
      </c>
      <c r="B1584" t="s">
        <v>6597</v>
      </c>
      <c r="C1584" t="s">
        <v>6598</v>
      </c>
      <c r="D1584" t="s">
        <v>6599</v>
      </c>
      <c r="E1584">
        <v>2010</v>
      </c>
      <c r="H1584" t="s">
        <v>38</v>
      </c>
      <c r="I1584" t="s">
        <v>39</v>
      </c>
    </row>
    <row r="1585" spans="1:14" x14ac:dyDescent="0.3">
      <c r="A1585" t="s">
        <v>6600</v>
      </c>
      <c r="B1585" t="s">
        <v>6601</v>
      </c>
      <c r="C1585" t="s">
        <v>2057</v>
      </c>
      <c r="D1585" t="s">
        <v>6602</v>
      </c>
      <c r="E1585">
        <v>2008</v>
      </c>
      <c r="F1585" t="s">
        <v>6603</v>
      </c>
      <c r="G1585" t="s">
        <v>65</v>
      </c>
      <c r="H1585" t="s">
        <v>38</v>
      </c>
      <c r="I1585" t="s">
        <v>66</v>
      </c>
    </row>
    <row r="1586" spans="1:14" x14ac:dyDescent="0.3">
      <c r="A1586" t="s">
        <v>6604</v>
      </c>
      <c r="B1586" t="s">
        <v>6605</v>
      </c>
      <c r="C1586" t="s">
        <v>365</v>
      </c>
      <c r="D1586" t="s">
        <v>6606</v>
      </c>
      <c r="E1586">
        <v>2009</v>
      </c>
      <c r="F1586" t="s">
        <v>6607</v>
      </c>
      <c r="H1586" t="s">
        <v>18</v>
      </c>
    </row>
    <row r="1587" spans="1:14" x14ac:dyDescent="0.3">
      <c r="A1587" t="s">
        <v>6608</v>
      </c>
      <c r="B1587" t="s">
        <v>6609</v>
      </c>
      <c r="C1587" t="s">
        <v>2276</v>
      </c>
      <c r="D1587" t="s">
        <v>6610</v>
      </c>
      <c r="E1587">
        <v>2003</v>
      </c>
      <c r="H1587" t="s">
        <v>18</v>
      </c>
    </row>
    <row r="1588" spans="1:14" x14ac:dyDescent="0.3">
      <c r="A1588" t="s">
        <v>6611</v>
      </c>
      <c r="B1588" t="s">
        <v>6612</v>
      </c>
      <c r="C1588" t="s">
        <v>1805</v>
      </c>
      <c r="D1588" t="s">
        <v>6613</v>
      </c>
      <c r="E1588">
        <v>2009</v>
      </c>
      <c r="F1588" t="s">
        <v>6614</v>
      </c>
      <c r="H1588" t="s">
        <v>18</v>
      </c>
    </row>
    <row r="1589" spans="1:14" x14ac:dyDescent="0.3">
      <c r="A1589" t="s">
        <v>6615</v>
      </c>
      <c r="B1589" t="s">
        <v>6616</v>
      </c>
      <c r="C1589" t="s">
        <v>1819</v>
      </c>
      <c r="D1589" t="s">
        <v>6617</v>
      </c>
      <c r="E1589">
        <v>1998</v>
      </c>
      <c r="H1589" t="s">
        <v>38</v>
      </c>
      <c r="I1589" t="s">
        <v>66</v>
      </c>
      <c r="K1589">
        <v>1</v>
      </c>
    </row>
    <row r="1590" spans="1:14" x14ac:dyDescent="0.3">
      <c r="A1590" t="s">
        <v>6618</v>
      </c>
      <c r="B1590" t="s">
        <v>6619</v>
      </c>
      <c r="C1590" t="s">
        <v>189</v>
      </c>
      <c r="D1590" t="s">
        <v>6620</v>
      </c>
      <c r="E1590">
        <v>2006</v>
      </c>
      <c r="F1590" t="s">
        <v>6621</v>
      </c>
      <c r="H1590" t="s">
        <v>38</v>
      </c>
      <c r="I1590" t="s">
        <v>39</v>
      </c>
    </row>
    <row r="1591" spans="1:14" x14ac:dyDescent="0.3">
      <c r="A1591" t="s">
        <v>6622</v>
      </c>
      <c r="B1591" t="s">
        <v>6623</v>
      </c>
      <c r="C1591" t="s">
        <v>4271</v>
      </c>
      <c r="D1591" t="s">
        <v>6624</v>
      </c>
      <c r="E1591">
        <v>2009</v>
      </c>
      <c r="F1591" t="s">
        <v>6625</v>
      </c>
      <c r="H1591" t="s">
        <v>38</v>
      </c>
      <c r="I1591" t="s">
        <v>39</v>
      </c>
    </row>
    <row r="1592" spans="1:14" x14ac:dyDescent="0.3">
      <c r="A1592" t="s">
        <v>6626</v>
      </c>
      <c r="B1592" t="s">
        <v>6627</v>
      </c>
      <c r="C1592" t="s">
        <v>216</v>
      </c>
      <c r="D1592" t="s">
        <v>6628</v>
      </c>
      <c r="E1592">
        <v>2012</v>
      </c>
      <c r="F1592" t="s">
        <v>6629</v>
      </c>
      <c r="G1592" t="s">
        <v>65</v>
      </c>
      <c r="H1592" t="s">
        <v>38</v>
      </c>
      <c r="I1592" t="s">
        <v>66</v>
      </c>
      <c r="M1592" t="s">
        <v>67</v>
      </c>
      <c r="N1592" t="s">
        <v>65</v>
      </c>
    </row>
    <row r="1593" spans="1:14" x14ac:dyDescent="0.3">
      <c r="A1593" t="s">
        <v>6630</v>
      </c>
      <c r="B1593" t="s">
        <v>6631</v>
      </c>
      <c r="C1593" t="s">
        <v>4202</v>
      </c>
      <c r="D1593" t="s">
        <v>6632</v>
      </c>
      <c r="E1593">
        <v>1992</v>
      </c>
      <c r="H1593" t="s">
        <v>18</v>
      </c>
    </row>
    <row r="1594" spans="1:14" x14ac:dyDescent="0.3">
      <c r="A1594" t="s">
        <v>6633</v>
      </c>
      <c r="B1594" t="s">
        <v>6634</v>
      </c>
      <c r="C1594" t="s">
        <v>4182</v>
      </c>
      <c r="D1594" t="s">
        <v>6635</v>
      </c>
      <c r="E1594">
        <v>1999</v>
      </c>
      <c r="H1594" t="s">
        <v>38</v>
      </c>
      <c r="I1594" t="s">
        <v>39</v>
      </c>
    </row>
    <row r="1595" spans="1:14" x14ac:dyDescent="0.3">
      <c r="A1595" t="s">
        <v>6636</v>
      </c>
      <c r="B1595" t="s">
        <v>6637</v>
      </c>
      <c r="C1595" t="s">
        <v>126</v>
      </c>
      <c r="D1595" t="s">
        <v>6638</v>
      </c>
      <c r="E1595">
        <v>1994</v>
      </c>
      <c r="F1595" t="s">
        <v>6639</v>
      </c>
      <c r="G1595" t="s">
        <v>166</v>
      </c>
      <c r="H1595" t="s">
        <v>38</v>
      </c>
      <c r="I1595" t="s">
        <v>66</v>
      </c>
      <c r="K1595">
        <v>3</v>
      </c>
    </row>
    <row r="1596" spans="1:14" x14ac:dyDescent="0.3">
      <c r="A1596" t="s">
        <v>6640</v>
      </c>
      <c r="B1596" t="s">
        <v>6641</v>
      </c>
      <c r="C1596" t="s">
        <v>6642</v>
      </c>
      <c r="E1596">
        <v>2007</v>
      </c>
      <c r="F1596" t="s">
        <v>6643</v>
      </c>
      <c r="H1596" t="s">
        <v>18</v>
      </c>
    </row>
    <row r="1597" spans="1:14" x14ac:dyDescent="0.3">
      <c r="A1597" t="s">
        <v>6644</v>
      </c>
      <c r="B1597" t="s">
        <v>6645</v>
      </c>
      <c r="C1597" t="s">
        <v>126</v>
      </c>
      <c r="D1597" t="s">
        <v>6646</v>
      </c>
      <c r="E1597">
        <v>1998</v>
      </c>
      <c r="F1597" t="s">
        <v>6647</v>
      </c>
      <c r="G1597" t="s">
        <v>166</v>
      </c>
      <c r="H1597" t="s">
        <v>38</v>
      </c>
      <c r="I1597" t="s">
        <v>66</v>
      </c>
      <c r="K1597">
        <v>4</v>
      </c>
      <c r="L1597">
        <v>4</v>
      </c>
    </row>
    <row r="1598" spans="1:14" x14ac:dyDescent="0.3">
      <c r="A1598" t="s">
        <v>6648</v>
      </c>
      <c r="B1598" t="s">
        <v>6649</v>
      </c>
      <c r="C1598" t="s">
        <v>6650</v>
      </c>
      <c r="D1598" t="s">
        <v>6651</v>
      </c>
      <c r="E1598">
        <v>1997</v>
      </c>
      <c r="F1598" t="s">
        <v>6652</v>
      </c>
      <c r="H1598" t="s">
        <v>38</v>
      </c>
      <c r="I1598" t="s">
        <v>39</v>
      </c>
    </row>
    <row r="1599" spans="1:14" x14ac:dyDescent="0.3">
      <c r="A1599" t="s">
        <v>6653</v>
      </c>
      <c r="B1599" t="s">
        <v>6654</v>
      </c>
      <c r="C1599" t="s">
        <v>99</v>
      </c>
      <c r="D1599" t="s">
        <v>6655</v>
      </c>
      <c r="E1599">
        <v>2009</v>
      </c>
      <c r="F1599" t="s">
        <v>6656</v>
      </c>
      <c r="H1599" t="s">
        <v>18</v>
      </c>
    </row>
    <row r="1600" spans="1:14" x14ac:dyDescent="0.3">
      <c r="A1600" t="s">
        <v>6657</v>
      </c>
      <c r="B1600" t="s">
        <v>6658</v>
      </c>
      <c r="C1600" t="s">
        <v>126</v>
      </c>
      <c r="D1600" t="s">
        <v>6659</v>
      </c>
      <c r="E1600">
        <v>2015</v>
      </c>
      <c r="F1600" t="s">
        <v>6660</v>
      </c>
      <c r="H1600" t="s">
        <v>38</v>
      </c>
      <c r="I1600" t="s">
        <v>66</v>
      </c>
      <c r="K1600">
        <v>1</v>
      </c>
    </row>
    <row r="1601" spans="1:14" x14ac:dyDescent="0.3">
      <c r="A1601" t="s">
        <v>6661</v>
      </c>
      <c r="B1601" t="s">
        <v>6662</v>
      </c>
      <c r="C1601" t="s">
        <v>570</v>
      </c>
      <c r="D1601" t="s">
        <v>6663</v>
      </c>
      <c r="E1601">
        <v>2013</v>
      </c>
      <c r="F1601" t="s">
        <v>6664</v>
      </c>
      <c r="H1601" t="s">
        <v>38</v>
      </c>
      <c r="I1601" t="s">
        <v>39</v>
      </c>
    </row>
    <row r="1602" spans="1:14" x14ac:dyDescent="0.3">
      <c r="A1602" t="s">
        <v>6665</v>
      </c>
      <c r="B1602" t="s">
        <v>6666</v>
      </c>
      <c r="C1602" t="s">
        <v>47</v>
      </c>
      <c r="D1602" t="s">
        <v>6667</v>
      </c>
      <c r="E1602">
        <v>2008</v>
      </c>
      <c r="F1602" t="s">
        <v>6668</v>
      </c>
      <c r="H1602" t="s">
        <v>18</v>
      </c>
    </row>
    <row r="1603" spans="1:14" x14ac:dyDescent="0.3">
      <c r="A1603" t="s">
        <v>6669</v>
      </c>
      <c r="B1603" t="s">
        <v>6670</v>
      </c>
      <c r="C1603" t="s">
        <v>226</v>
      </c>
      <c r="D1603" t="s">
        <v>6671</v>
      </c>
      <c r="E1603">
        <v>2010</v>
      </c>
      <c r="F1603" t="s">
        <v>6672</v>
      </c>
      <c r="H1603" t="s">
        <v>38</v>
      </c>
      <c r="I1603" t="s">
        <v>39</v>
      </c>
    </row>
    <row r="1604" spans="1:14" x14ac:dyDescent="0.3">
      <c r="A1604" t="s">
        <v>6673</v>
      </c>
      <c r="B1604" t="s">
        <v>6674</v>
      </c>
      <c r="C1604" t="s">
        <v>84</v>
      </c>
      <c r="D1604" t="s">
        <v>6675</v>
      </c>
      <c r="E1604">
        <v>2005</v>
      </c>
      <c r="F1604" t="s">
        <v>6676</v>
      </c>
      <c r="H1604" t="s">
        <v>38</v>
      </c>
      <c r="I1604" t="s">
        <v>39</v>
      </c>
    </row>
    <row r="1605" spans="1:14" x14ac:dyDescent="0.3">
      <c r="A1605" t="s">
        <v>6677</v>
      </c>
      <c r="B1605" t="s">
        <v>6678</v>
      </c>
      <c r="C1605" t="s">
        <v>6679</v>
      </c>
      <c r="D1605" t="s">
        <v>6680</v>
      </c>
      <c r="E1605">
        <v>1996</v>
      </c>
      <c r="H1605" t="s">
        <v>38</v>
      </c>
      <c r="I1605" t="s">
        <v>39</v>
      </c>
    </row>
    <row r="1606" spans="1:14" x14ac:dyDescent="0.3">
      <c r="A1606" t="s">
        <v>6681</v>
      </c>
      <c r="B1606" t="s">
        <v>6682</v>
      </c>
      <c r="C1606" t="s">
        <v>375</v>
      </c>
      <c r="D1606" t="s">
        <v>6683</v>
      </c>
      <c r="E1606">
        <v>2013</v>
      </c>
      <c r="F1606" t="s">
        <v>6684</v>
      </c>
      <c r="H1606" t="s">
        <v>38</v>
      </c>
      <c r="I1606" t="s">
        <v>66</v>
      </c>
      <c r="K1606">
        <v>1</v>
      </c>
    </row>
    <row r="1607" spans="1:14" x14ac:dyDescent="0.3">
      <c r="A1607" t="s">
        <v>6685</v>
      </c>
      <c r="B1607" t="s">
        <v>6686</v>
      </c>
      <c r="C1607" t="s">
        <v>6687</v>
      </c>
      <c r="D1607" t="s">
        <v>6688</v>
      </c>
      <c r="E1607">
        <v>2009</v>
      </c>
      <c r="F1607" t="s">
        <v>6689</v>
      </c>
      <c r="H1607" t="s">
        <v>18</v>
      </c>
    </row>
    <row r="1608" spans="1:14" x14ac:dyDescent="0.3">
      <c r="A1608" t="s">
        <v>6690</v>
      </c>
      <c r="B1608" t="s">
        <v>6691</v>
      </c>
      <c r="C1608" t="s">
        <v>803</v>
      </c>
      <c r="D1608" t="s">
        <v>6692</v>
      </c>
      <c r="E1608">
        <v>2014</v>
      </c>
      <c r="F1608" t="s">
        <v>6693</v>
      </c>
      <c r="G1608" t="s">
        <v>166</v>
      </c>
      <c r="H1608" t="s">
        <v>38</v>
      </c>
      <c r="I1608" t="s">
        <v>66</v>
      </c>
      <c r="M1608" t="s">
        <v>67</v>
      </c>
      <c r="N1608" t="s">
        <v>65</v>
      </c>
    </row>
    <row r="1609" spans="1:14" x14ac:dyDescent="0.3">
      <c r="A1609" t="s">
        <v>6694</v>
      </c>
      <c r="B1609" t="s">
        <v>6695</v>
      </c>
      <c r="C1609" t="s">
        <v>6696</v>
      </c>
      <c r="D1609" t="s">
        <v>6697</v>
      </c>
      <c r="E1609">
        <v>2012</v>
      </c>
      <c r="F1609" t="s">
        <v>6698</v>
      </c>
      <c r="H1609" t="s">
        <v>18</v>
      </c>
    </row>
    <row r="1610" spans="1:14" x14ac:dyDescent="0.3">
      <c r="A1610" t="s">
        <v>6699</v>
      </c>
      <c r="B1610" t="s">
        <v>6700</v>
      </c>
      <c r="C1610" t="s">
        <v>1895</v>
      </c>
      <c r="D1610" t="s">
        <v>6701</v>
      </c>
      <c r="E1610">
        <v>2013</v>
      </c>
      <c r="F1610" t="s">
        <v>6702</v>
      </c>
      <c r="H1610" t="s">
        <v>38</v>
      </c>
      <c r="I1610" t="s">
        <v>66</v>
      </c>
      <c r="K1610">
        <v>1</v>
      </c>
    </row>
    <row r="1611" spans="1:14" x14ac:dyDescent="0.3">
      <c r="A1611" t="s">
        <v>6703</v>
      </c>
      <c r="B1611" t="s">
        <v>6704</v>
      </c>
      <c r="C1611" t="s">
        <v>832</v>
      </c>
      <c r="D1611" t="s">
        <v>6705</v>
      </c>
      <c r="E1611">
        <v>2014</v>
      </c>
      <c r="F1611" t="s">
        <v>6706</v>
      </c>
      <c r="H1611" t="s">
        <v>18</v>
      </c>
    </row>
    <row r="1612" spans="1:14" x14ac:dyDescent="0.3">
      <c r="A1612" t="s">
        <v>6707</v>
      </c>
      <c r="B1612" t="s">
        <v>6708</v>
      </c>
      <c r="C1612" t="s">
        <v>3460</v>
      </c>
      <c r="D1612" t="s">
        <v>6709</v>
      </c>
      <c r="E1612">
        <v>2017</v>
      </c>
      <c r="F1612" t="s">
        <v>6710</v>
      </c>
      <c r="H1612" t="s">
        <v>18</v>
      </c>
    </row>
    <row r="1613" spans="1:14" x14ac:dyDescent="0.3">
      <c r="A1613" t="s">
        <v>6711</v>
      </c>
      <c r="B1613" t="s">
        <v>6712</v>
      </c>
      <c r="C1613" t="s">
        <v>250</v>
      </c>
      <c r="D1613" t="s">
        <v>6713</v>
      </c>
      <c r="E1613">
        <v>2015</v>
      </c>
      <c r="F1613" t="s">
        <v>6714</v>
      </c>
      <c r="H1613" t="s">
        <v>18</v>
      </c>
    </row>
    <row r="1614" spans="1:14" x14ac:dyDescent="0.3">
      <c r="A1614" t="s">
        <v>6715</v>
      </c>
      <c r="B1614" t="s">
        <v>6716</v>
      </c>
      <c r="C1614" t="s">
        <v>589</v>
      </c>
      <c r="D1614" t="s">
        <v>6717</v>
      </c>
      <c r="E1614">
        <v>2008</v>
      </c>
      <c r="F1614" t="s">
        <v>6718</v>
      </c>
      <c r="H1614" t="s">
        <v>18</v>
      </c>
    </row>
    <row r="1615" spans="1:14" x14ac:dyDescent="0.3">
      <c r="A1615" t="s">
        <v>6719</v>
      </c>
      <c r="B1615" t="s">
        <v>6720</v>
      </c>
      <c r="C1615" t="s">
        <v>6721</v>
      </c>
      <c r="D1615" t="s">
        <v>6722</v>
      </c>
      <c r="E1615">
        <v>2006</v>
      </c>
      <c r="F1615" t="s">
        <v>6723</v>
      </c>
      <c r="H1615" t="s">
        <v>38</v>
      </c>
      <c r="I1615" t="s">
        <v>39</v>
      </c>
    </row>
    <row r="1616" spans="1:14" x14ac:dyDescent="0.3">
      <c r="A1616" t="s">
        <v>6724</v>
      </c>
      <c r="B1616" t="s">
        <v>6725</v>
      </c>
      <c r="C1616" t="s">
        <v>6726</v>
      </c>
      <c r="D1616" t="s">
        <v>6727</v>
      </c>
      <c r="E1616">
        <v>2017</v>
      </c>
      <c r="F1616" t="s">
        <v>6728</v>
      </c>
      <c r="H1616" t="s">
        <v>18</v>
      </c>
    </row>
    <row r="1617" spans="1:14" x14ac:dyDescent="0.3">
      <c r="A1617" t="s">
        <v>6729</v>
      </c>
      <c r="B1617" t="s">
        <v>6730</v>
      </c>
      <c r="C1617" t="s">
        <v>1805</v>
      </c>
      <c r="D1617" t="s">
        <v>6731</v>
      </c>
      <c r="E1617">
        <v>2006</v>
      </c>
      <c r="F1617" t="s">
        <v>6732</v>
      </c>
      <c r="H1617" t="s">
        <v>18</v>
      </c>
    </row>
    <row r="1618" spans="1:14" x14ac:dyDescent="0.3">
      <c r="A1618" t="s">
        <v>6733</v>
      </c>
      <c r="B1618" t="s">
        <v>6734</v>
      </c>
      <c r="C1618" t="s">
        <v>832</v>
      </c>
      <c r="D1618" t="s">
        <v>6735</v>
      </c>
      <c r="E1618">
        <v>2012</v>
      </c>
      <c r="F1618" t="s">
        <v>6736</v>
      </c>
      <c r="H1618" t="s">
        <v>18</v>
      </c>
    </row>
    <row r="1619" spans="1:14" x14ac:dyDescent="0.3">
      <c r="A1619" t="s">
        <v>6737</v>
      </c>
      <c r="B1619" t="s">
        <v>6738</v>
      </c>
      <c r="C1619" t="s">
        <v>3283</v>
      </c>
      <c r="D1619" t="s">
        <v>6739</v>
      </c>
      <c r="E1619">
        <v>2016</v>
      </c>
      <c r="F1619" t="s">
        <v>6740</v>
      </c>
      <c r="H1619" t="s">
        <v>18</v>
      </c>
    </row>
    <row r="1620" spans="1:14" x14ac:dyDescent="0.3">
      <c r="A1620" t="s">
        <v>6741</v>
      </c>
      <c r="B1620" t="s">
        <v>6742</v>
      </c>
      <c r="C1620" t="s">
        <v>4928</v>
      </c>
      <c r="D1620" t="s">
        <v>6743</v>
      </c>
      <c r="E1620">
        <v>2013</v>
      </c>
      <c r="F1620" t="s">
        <v>6744</v>
      </c>
      <c r="H1620" t="s">
        <v>18</v>
      </c>
    </row>
    <row r="1621" spans="1:14" x14ac:dyDescent="0.3">
      <c r="A1621" t="s">
        <v>6745</v>
      </c>
      <c r="B1621" t="s">
        <v>6746</v>
      </c>
      <c r="C1621" t="s">
        <v>250</v>
      </c>
      <c r="D1621" t="s">
        <v>6747</v>
      </c>
      <c r="E1621">
        <v>2015</v>
      </c>
      <c r="F1621" t="s">
        <v>6748</v>
      </c>
      <c r="H1621" t="s">
        <v>18</v>
      </c>
    </row>
    <row r="1622" spans="1:14" x14ac:dyDescent="0.3">
      <c r="A1622" t="s">
        <v>6749</v>
      </c>
      <c r="B1622" t="s">
        <v>6750</v>
      </c>
      <c r="C1622" t="s">
        <v>3409</v>
      </c>
      <c r="D1622" t="s">
        <v>6751</v>
      </c>
      <c r="E1622">
        <v>2002</v>
      </c>
      <c r="H1622" t="s">
        <v>18</v>
      </c>
    </row>
    <row r="1623" spans="1:14" x14ac:dyDescent="0.3">
      <c r="A1623" t="s">
        <v>6752</v>
      </c>
      <c r="B1623" t="s">
        <v>6753</v>
      </c>
      <c r="C1623" t="s">
        <v>948</v>
      </c>
      <c r="D1623" t="s">
        <v>6754</v>
      </c>
      <c r="E1623">
        <v>2016</v>
      </c>
      <c r="F1623" t="s">
        <v>6755</v>
      </c>
      <c r="H1623" t="s">
        <v>38</v>
      </c>
      <c r="I1623" t="s">
        <v>66</v>
      </c>
      <c r="K1623">
        <v>1</v>
      </c>
    </row>
    <row r="1624" spans="1:14" x14ac:dyDescent="0.3">
      <c r="A1624" t="s">
        <v>6756</v>
      </c>
      <c r="B1624" t="s">
        <v>6757</v>
      </c>
      <c r="C1624" t="s">
        <v>6758</v>
      </c>
      <c r="D1624" t="s">
        <v>6759</v>
      </c>
      <c r="E1624">
        <v>2015</v>
      </c>
      <c r="F1624" t="s">
        <v>6760</v>
      </c>
      <c r="H1624" t="s">
        <v>38</v>
      </c>
      <c r="I1624" t="s">
        <v>39</v>
      </c>
    </row>
    <row r="1625" spans="1:14" x14ac:dyDescent="0.3">
      <c r="A1625" t="s">
        <v>6761</v>
      </c>
      <c r="B1625" t="s">
        <v>6762</v>
      </c>
      <c r="C1625" t="s">
        <v>561</v>
      </c>
      <c r="D1625" t="s">
        <v>6763</v>
      </c>
      <c r="E1625">
        <v>1999</v>
      </c>
      <c r="F1625" t="s">
        <v>6764</v>
      </c>
      <c r="H1625" t="s">
        <v>38</v>
      </c>
      <c r="I1625" t="s">
        <v>39</v>
      </c>
    </row>
    <row r="1626" spans="1:14" x14ac:dyDescent="0.3">
      <c r="A1626" t="s">
        <v>6765</v>
      </c>
      <c r="B1626" t="s">
        <v>6766</v>
      </c>
      <c r="C1626" t="s">
        <v>5039</v>
      </c>
      <c r="D1626" t="s">
        <v>6767</v>
      </c>
      <c r="E1626">
        <v>2016</v>
      </c>
      <c r="F1626" t="s">
        <v>6768</v>
      </c>
      <c r="H1626" t="s">
        <v>18</v>
      </c>
    </row>
    <row r="1627" spans="1:14" x14ac:dyDescent="0.3">
      <c r="A1627" t="s">
        <v>6769</v>
      </c>
      <c r="B1627" t="s">
        <v>6770</v>
      </c>
      <c r="C1627" t="s">
        <v>1852</v>
      </c>
      <c r="D1627" t="s">
        <v>6771</v>
      </c>
      <c r="E1627">
        <v>1996</v>
      </c>
      <c r="F1627" t="s">
        <v>6772</v>
      </c>
      <c r="H1627" t="s">
        <v>38</v>
      </c>
      <c r="I1627" t="s">
        <v>66</v>
      </c>
      <c r="J1627" t="s">
        <v>67</v>
      </c>
    </row>
    <row r="1628" spans="1:14" x14ac:dyDescent="0.3">
      <c r="A1628" t="s">
        <v>6773</v>
      </c>
      <c r="B1628" t="s">
        <v>6774</v>
      </c>
      <c r="C1628" t="s">
        <v>1118</v>
      </c>
      <c r="D1628" t="s">
        <v>6775</v>
      </c>
      <c r="E1628">
        <v>2009</v>
      </c>
      <c r="F1628" t="s">
        <v>6776</v>
      </c>
      <c r="H1628" t="s">
        <v>38</v>
      </c>
      <c r="I1628" t="s">
        <v>39</v>
      </c>
    </row>
    <row r="1629" spans="1:14" x14ac:dyDescent="0.3">
      <c r="A1629" t="s">
        <v>6777</v>
      </c>
      <c r="B1629" t="s">
        <v>6778</v>
      </c>
      <c r="F1629" t="s">
        <v>6779</v>
      </c>
      <c r="G1629" t="s">
        <v>166</v>
      </c>
      <c r="H1629" t="s">
        <v>38</v>
      </c>
      <c r="I1629" t="s">
        <v>66</v>
      </c>
      <c r="K1629" t="s">
        <v>6780</v>
      </c>
      <c r="N1629" t="s">
        <v>65</v>
      </c>
    </row>
    <row r="1633" spans="1:12" x14ac:dyDescent="0.3">
      <c r="A1633" t="s">
        <v>6781</v>
      </c>
      <c r="B1633" t="s">
        <v>6782</v>
      </c>
      <c r="F1633" t="s">
        <v>6783</v>
      </c>
      <c r="G1633" t="s">
        <v>2115</v>
      </c>
      <c r="H1633" t="s">
        <v>38</v>
      </c>
      <c r="I1633" t="s">
        <v>66</v>
      </c>
      <c r="K1633">
        <v>15</v>
      </c>
      <c r="L1633" t="s">
        <v>6784</v>
      </c>
    </row>
    <row r="1634" spans="1:12" x14ac:dyDescent="0.3">
      <c r="A1634" t="s">
        <v>6785</v>
      </c>
      <c r="B1634" t="s">
        <v>6786</v>
      </c>
      <c r="F1634" t="s">
        <v>6787</v>
      </c>
      <c r="G1634" t="s">
        <v>166</v>
      </c>
      <c r="H1634" t="s">
        <v>38</v>
      </c>
      <c r="I1634" t="s">
        <v>66</v>
      </c>
      <c r="K1634">
        <v>5</v>
      </c>
      <c r="L1634">
        <v>4</v>
      </c>
    </row>
    <row r="1635" spans="1:12" x14ac:dyDescent="0.3">
      <c r="A1635" t="s">
        <v>6788</v>
      </c>
      <c r="B1635" t="s">
        <v>6789</v>
      </c>
      <c r="F1635" t="s">
        <v>6790</v>
      </c>
      <c r="G1635" t="s">
        <v>65</v>
      </c>
      <c r="H1635" t="s">
        <v>38</v>
      </c>
      <c r="I1635" t="s">
        <v>66</v>
      </c>
    </row>
    <row r="1636" spans="1:12" x14ac:dyDescent="0.3">
      <c r="A1636" t="s">
        <v>6791</v>
      </c>
      <c r="B1636" t="s">
        <v>6792</v>
      </c>
      <c r="F1636" t="s">
        <v>6793</v>
      </c>
      <c r="G1636" t="s">
        <v>2115</v>
      </c>
      <c r="H1636" t="s">
        <v>38</v>
      </c>
      <c r="I1636" t="s">
        <v>66</v>
      </c>
      <c r="K1636">
        <v>13</v>
      </c>
      <c r="L1636">
        <v>7</v>
      </c>
    </row>
    <row r="1637" spans="1:12" x14ac:dyDescent="0.3">
      <c r="A1637" t="s">
        <v>6794</v>
      </c>
      <c r="B1637" t="s">
        <v>6795</v>
      </c>
      <c r="F1637" t="s">
        <v>6796</v>
      </c>
      <c r="G1637" t="s">
        <v>166</v>
      </c>
      <c r="H1637" t="s">
        <v>38</v>
      </c>
      <c r="I1637" t="s">
        <v>66</v>
      </c>
      <c r="K1637">
        <v>4</v>
      </c>
      <c r="L1637">
        <v>8</v>
      </c>
    </row>
    <row r="1638" spans="1:12" x14ac:dyDescent="0.3">
      <c r="A1638" t="s">
        <v>6797</v>
      </c>
      <c r="B1638" t="s">
        <v>6798</v>
      </c>
      <c r="F1638" t="s">
        <v>6799</v>
      </c>
      <c r="G1638" t="s">
        <v>166</v>
      </c>
      <c r="H1638" t="s">
        <v>38</v>
      </c>
      <c r="I1638" t="s">
        <v>66</v>
      </c>
      <c r="K1638">
        <v>10</v>
      </c>
      <c r="L1638">
        <v>6</v>
      </c>
    </row>
    <row r="1639" spans="1:12" x14ac:dyDescent="0.3">
      <c r="A1639" t="s">
        <v>6800</v>
      </c>
      <c r="B1639" t="s">
        <v>6801</v>
      </c>
      <c r="F1639" t="s">
        <v>6802</v>
      </c>
      <c r="G1639" t="s">
        <v>166</v>
      </c>
      <c r="H1639" t="s">
        <v>38</v>
      </c>
      <c r="I1639" t="s">
        <v>66</v>
      </c>
      <c r="K1639">
        <v>3</v>
      </c>
      <c r="L1639">
        <v>9</v>
      </c>
    </row>
    <row r="1640" spans="1:12" x14ac:dyDescent="0.3">
      <c r="A1640" t="s">
        <v>6803</v>
      </c>
      <c r="B1640" t="s">
        <v>6804</v>
      </c>
      <c r="G1640" t="s">
        <v>166</v>
      </c>
      <c r="H1640" t="s">
        <v>38</v>
      </c>
      <c r="I1640" t="s">
        <v>66</v>
      </c>
      <c r="K1640">
        <v>3</v>
      </c>
      <c r="L1640">
        <v>5</v>
      </c>
    </row>
    <row r="1641" spans="1:12" x14ac:dyDescent="0.3">
      <c r="A1641" t="s">
        <v>6805</v>
      </c>
      <c r="B1641" t="s">
        <v>6806</v>
      </c>
      <c r="F1641" t="s">
        <v>6807</v>
      </c>
      <c r="G1641" t="s">
        <v>166</v>
      </c>
      <c r="H1641" t="s">
        <v>38</v>
      </c>
      <c r="I1641" t="s">
        <v>66</v>
      </c>
      <c r="K1641">
        <v>3</v>
      </c>
      <c r="L1641">
        <v>5</v>
      </c>
    </row>
    <row r="1642" spans="1:12" x14ac:dyDescent="0.3">
      <c r="A1642" t="s">
        <v>6808</v>
      </c>
      <c r="B1642" t="s">
        <v>6809</v>
      </c>
      <c r="F1642" t="s">
        <v>6810</v>
      </c>
      <c r="G1642" t="s">
        <v>166</v>
      </c>
      <c r="H1642" t="s">
        <v>38</v>
      </c>
      <c r="I1642" t="s">
        <v>66</v>
      </c>
      <c r="K1642">
        <v>8</v>
      </c>
      <c r="L1642">
        <v>3</v>
      </c>
    </row>
    <row r="1643" spans="1:12" x14ac:dyDescent="0.3">
      <c r="A1643" t="s">
        <v>6811</v>
      </c>
      <c r="B1643" t="s">
        <v>6812</v>
      </c>
      <c r="F1643" t="s">
        <v>6813</v>
      </c>
      <c r="G1643" t="s">
        <v>166</v>
      </c>
      <c r="H1643" t="s">
        <v>38</v>
      </c>
      <c r="I1643" t="s">
        <v>66</v>
      </c>
      <c r="K1643">
        <v>3</v>
      </c>
      <c r="L1643">
        <v>6</v>
      </c>
    </row>
    <row r="1644" spans="1:12" ht="43.2" x14ac:dyDescent="0.3">
      <c r="A1644" t="s">
        <v>6814</v>
      </c>
      <c r="B1644" s="2" t="s">
        <v>6815</v>
      </c>
      <c r="F1644" s="2" t="s">
        <v>6816</v>
      </c>
      <c r="G1644" t="s">
        <v>166</v>
      </c>
      <c r="H1644" t="s">
        <v>38</v>
      </c>
      <c r="I1644" t="s">
        <v>66</v>
      </c>
      <c r="K1644">
        <v>3</v>
      </c>
      <c r="L1644">
        <v>12</v>
      </c>
    </row>
    <row r="1645" spans="1:12" x14ac:dyDescent="0.3">
      <c r="A1645" s="3"/>
    </row>
    <row r="1646" spans="1:12" x14ac:dyDescent="0.3">
      <c r="A1646" s="3"/>
    </row>
    <row r="1647" spans="1:12" x14ac:dyDescent="0.3">
      <c r="A1647" s="3"/>
    </row>
    <row r="1648" spans="1:12" x14ac:dyDescent="0.3">
      <c r="A1648" s="3"/>
    </row>
    <row r="1688" spans="1:6" ht="43.2" x14ac:dyDescent="0.3">
      <c r="A1688" t="s">
        <v>6817</v>
      </c>
      <c r="B1688" s="2" t="s">
        <v>6818</v>
      </c>
      <c r="F1688" t="s">
        <v>6819</v>
      </c>
    </row>
    <row r="1689" spans="1:6" ht="28.8" x14ac:dyDescent="0.3">
      <c r="A1689" t="s">
        <v>6820</v>
      </c>
      <c r="B1689" s="2" t="s">
        <v>6821</v>
      </c>
      <c r="F1689" t="s">
        <v>6822</v>
      </c>
    </row>
    <row r="1690" spans="1:6" x14ac:dyDescent="0.3">
      <c r="A1690" t="s">
        <v>6823</v>
      </c>
      <c r="B1690" t="s">
        <v>2451</v>
      </c>
      <c r="F1690" t="s">
        <v>6824</v>
      </c>
    </row>
    <row r="1691" spans="1:6" x14ac:dyDescent="0.3">
      <c r="A1691" t="s">
        <v>3386</v>
      </c>
      <c r="B1691" t="s">
        <v>3387</v>
      </c>
      <c r="F1691" t="s">
        <v>6825</v>
      </c>
    </row>
    <row r="1692" spans="1:6" x14ac:dyDescent="0.3">
      <c r="A1692" t="s">
        <v>3302</v>
      </c>
      <c r="B1692" t="s">
        <v>3303</v>
      </c>
      <c r="F1692" t="s">
        <v>6825</v>
      </c>
    </row>
    <row r="1693" spans="1:6" x14ac:dyDescent="0.3">
      <c r="A1693" t="s">
        <v>4602</v>
      </c>
      <c r="B1693" t="s">
        <v>4603</v>
      </c>
      <c r="F1693" t="s">
        <v>6825</v>
      </c>
    </row>
    <row r="1694" spans="1:6" x14ac:dyDescent="0.3">
      <c r="A1694" t="s">
        <v>6826</v>
      </c>
      <c r="F1694" t="s">
        <v>6825</v>
      </c>
    </row>
    <row r="1695" spans="1:6" x14ac:dyDescent="0.3">
      <c r="A1695" t="s">
        <v>2108</v>
      </c>
      <c r="B1695" t="s">
        <v>2112</v>
      </c>
      <c r="F1695" t="s">
        <v>6825</v>
      </c>
    </row>
  </sheetData>
  <hyperlinks>
    <hyperlink ref="F1644" r:id="rId1"/>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00"/>
  <sheetViews>
    <sheetView tabSelected="1" topLeftCell="A473" zoomScaleNormal="100" workbookViewId="0">
      <selection activeCell="E490" sqref="E490"/>
    </sheetView>
  </sheetViews>
  <sheetFormatPr defaultRowHeight="14.4" x14ac:dyDescent="0.3"/>
  <cols>
    <col min="1" max="2" width="8.5546875"/>
    <col min="3" max="3" width="49.33203125"/>
    <col min="4" max="5" width="8.5546875"/>
    <col min="9" max="10" width="8.5546875"/>
    <col min="12" max="13" width="8.5546875"/>
    <col min="14" max="14" width="13.88671875"/>
    <col min="15" max="20" width="8.5546875"/>
    <col min="21" max="21" width="14.5546875"/>
    <col min="22" max="1025" width="8.5546875"/>
  </cols>
  <sheetData>
    <row r="1" spans="1:26" x14ac:dyDescent="0.3">
      <c r="A1" s="1" t="s">
        <v>6827</v>
      </c>
      <c r="B1" s="1" t="s">
        <v>6828</v>
      </c>
      <c r="C1" s="1" t="s">
        <v>0</v>
      </c>
      <c r="D1" s="1" t="s">
        <v>1</v>
      </c>
      <c r="E1" s="1" t="s">
        <v>5</v>
      </c>
      <c r="F1" s="1" t="s">
        <v>6</v>
      </c>
      <c r="G1" s="1" t="s">
        <v>7</v>
      </c>
      <c r="H1" s="1" t="s">
        <v>8</v>
      </c>
      <c r="I1" s="4" t="s">
        <v>10</v>
      </c>
      <c r="J1" s="4" t="s">
        <v>6829</v>
      </c>
      <c r="K1" s="4" t="s">
        <v>13</v>
      </c>
      <c r="L1" s="4" t="s">
        <v>6830</v>
      </c>
      <c r="M1" s="4" t="s">
        <v>6831</v>
      </c>
      <c r="N1" s="4" t="s">
        <v>6832</v>
      </c>
      <c r="O1" s="4" t="s">
        <v>6833</v>
      </c>
      <c r="P1" s="4" t="s">
        <v>6834</v>
      </c>
      <c r="Q1" s="4" t="s">
        <v>6835</v>
      </c>
      <c r="R1" s="4" t="s">
        <v>6836</v>
      </c>
      <c r="S1" s="4" t="s">
        <v>6837</v>
      </c>
      <c r="T1" s="4" t="s">
        <v>6838</v>
      </c>
      <c r="U1" s="4" t="s">
        <v>6839</v>
      </c>
      <c r="V1" s="4" t="s">
        <v>6840</v>
      </c>
      <c r="W1" s="4" t="s">
        <v>6841</v>
      </c>
      <c r="X1" s="4" t="s">
        <v>6842</v>
      </c>
      <c r="Y1" s="4" t="s">
        <v>6843</v>
      </c>
      <c r="Z1" s="4" t="s">
        <v>6844</v>
      </c>
    </row>
    <row r="2" spans="1:26" x14ac:dyDescent="0.3">
      <c r="A2">
        <v>1</v>
      </c>
      <c r="B2" t="s">
        <v>6845</v>
      </c>
      <c r="C2" t="s">
        <v>162</v>
      </c>
      <c r="D2" t="s">
        <v>163</v>
      </c>
      <c r="E2" t="s">
        <v>165</v>
      </c>
      <c r="F2" t="s">
        <v>166</v>
      </c>
      <c r="G2" t="s">
        <v>38</v>
      </c>
      <c r="H2" t="s">
        <v>66</v>
      </c>
      <c r="I2">
        <v>3</v>
      </c>
      <c r="J2">
        <v>5</v>
      </c>
      <c r="L2" t="s">
        <v>6846</v>
      </c>
      <c r="M2" t="s">
        <v>6847</v>
      </c>
      <c r="N2" t="s">
        <v>6848</v>
      </c>
      <c r="O2">
        <v>31.779</v>
      </c>
      <c r="P2">
        <v>-106.47799999999999</v>
      </c>
      <c r="Q2">
        <v>1</v>
      </c>
      <c r="T2">
        <v>275</v>
      </c>
      <c r="U2" t="s">
        <v>6849</v>
      </c>
      <c r="W2" t="s">
        <v>6850</v>
      </c>
      <c r="Y2" t="s">
        <v>6851</v>
      </c>
    </row>
    <row r="3" spans="1:26" x14ac:dyDescent="0.3">
      <c r="A3">
        <v>1</v>
      </c>
      <c r="B3" t="s">
        <v>6852</v>
      </c>
      <c r="C3" t="s">
        <v>162</v>
      </c>
      <c r="D3" t="s">
        <v>163</v>
      </c>
      <c r="E3" t="s">
        <v>165</v>
      </c>
      <c r="F3" t="s">
        <v>166</v>
      </c>
      <c r="G3" t="s">
        <v>38</v>
      </c>
      <c r="H3" t="s">
        <v>66</v>
      </c>
      <c r="I3">
        <v>3</v>
      </c>
      <c r="J3">
        <v>6</v>
      </c>
      <c r="L3" t="s">
        <v>6846</v>
      </c>
      <c r="M3" t="s">
        <v>6847</v>
      </c>
      <c r="N3" t="s">
        <v>6853</v>
      </c>
      <c r="O3">
        <v>28.61</v>
      </c>
      <c r="P3">
        <v>-96.629000000000005</v>
      </c>
      <c r="Q3">
        <v>1</v>
      </c>
      <c r="T3">
        <v>275</v>
      </c>
      <c r="U3" t="s">
        <v>6849</v>
      </c>
      <c r="W3" t="s">
        <v>6854</v>
      </c>
      <c r="Y3" t="s">
        <v>6851</v>
      </c>
    </row>
    <row r="4" spans="1:26" x14ac:dyDescent="0.3">
      <c r="A4">
        <v>1</v>
      </c>
      <c r="B4" t="s">
        <v>6855</v>
      </c>
      <c r="C4" t="s">
        <v>162</v>
      </c>
      <c r="D4" t="s">
        <v>163</v>
      </c>
      <c r="E4" t="s">
        <v>165</v>
      </c>
      <c r="F4" t="s">
        <v>166</v>
      </c>
      <c r="G4" t="s">
        <v>38</v>
      </c>
      <c r="H4" t="s">
        <v>66</v>
      </c>
      <c r="I4">
        <v>3</v>
      </c>
      <c r="J4">
        <v>4</v>
      </c>
      <c r="L4" t="s">
        <v>6846</v>
      </c>
      <c r="M4" t="s">
        <v>6847</v>
      </c>
      <c r="N4" t="s">
        <v>6856</v>
      </c>
      <c r="O4">
        <v>18.332999999999998</v>
      </c>
      <c r="P4">
        <v>-64.75</v>
      </c>
      <c r="Q4">
        <v>1</v>
      </c>
      <c r="T4">
        <v>175</v>
      </c>
      <c r="U4" t="s">
        <v>6849</v>
      </c>
      <c r="W4" t="s">
        <v>6857</v>
      </c>
      <c r="Y4" t="s">
        <v>6851</v>
      </c>
    </row>
    <row r="5" spans="1:26" x14ac:dyDescent="0.3">
      <c r="A5">
        <v>2</v>
      </c>
      <c r="B5" t="s">
        <v>6858</v>
      </c>
      <c r="C5" t="s">
        <v>582</v>
      </c>
      <c r="D5" t="s">
        <v>583</v>
      </c>
      <c r="E5" t="s">
        <v>585</v>
      </c>
      <c r="F5" t="s">
        <v>586</v>
      </c>
      <c r="G5" t="s">
        <v>38</v>
      </c>
      <c r="H5" t="s">
        <v>66</v>
      </c>
      <c r="I5">
        <v>22</v>
      </c>
      <c r="J5">
        <v>16</v>
      </c>
      <c r="L5" s="5" t="s">
        <v>6859</v>
      </c>
      <c r="M5" t="s">
        <v>6860</v>
      </c>
    </row>
    <row r="6" spans="1:26" x14ac:dyDescent="0.3">
      <c r="A6">
        <v>2</v>
      </c>
      <c r="B6" t="s">
        <v>6858</v>
      </c>
      <c r="C6" t="s">
        <v>582</v>
      </c>
      <c r="D6" t="s">
        <v>583</v>
      </c>
      <c r="E6" t="s">
        <v>585</v>
      </c>
      <c r="F6" t="s">
        <v>586</v>
      </c>
      <c r="G6" t="s">
        <v>38</v>
      </c>
      <c r="H6" t="s">
        <v>66</v>
      </c>
      <c r="I6">
        <v>22</v>
      </c>
      <c r="J6">
        <v>16</v>
      </c>
    </row>
    <row r="7" spans="1:26" x14ac:dyDescent="0.3">
      <c r="A7">
        <v>2</v>
      </c>
      <c r="B7" t="s">
        <v>6858</v>
      </c>
      <c r="C7" t="s">
        <v>582</v>
      </c>
      <c r="D7" t="s">
        <v>583</v>
      </c>
      <c r="E7" t="s">
        <v>585</v>
      </c>
      <c r="F7" t="s">
        <v>586</v>
      </c>
      <c r="G7" t="s">
        <v>38</v>
      </c>
      <c r="H7" t="s">
        <v>66</v>
      </c>
      <c r="I7">
        <v>22</v>
      </c>
      <c r="J7">
        <v>16</v>
      </c>
    </row>
    <row r="8" spans="1:26" x14ac:dyDescent="0.3">
      <c r="A8">
        <v>2</v>
      </c>
      <c r="B8" t="s">
        <v>6858</v>
      </c>
      <c r="C8" t="s">
        <v>582</v>
      </c>
      <c r="D8" t="s">
        <v>583</v>
      </c>
      <c r="E8" t="s">
        <v>585</v>
      </c>
      <c r="F8" t="s">
        <v>586</v>
      </c>
      <c r="G8" t="s">
        <v>38</v>
      </c>
      <c r="H8" t="s">
        <v>66</v>
      </c>
      <c r="I8">
        <v>22</v>
      </c>
      <c r="J8">
        <v>16</v>
      </c>
    </row>
    <row r="9" spans="1:26" x14ac:dyDescent="0.3">
      <c r="A9">
        <v>2</v>
      </c>
      <c r="B9" t="s">
        <v>6858</v>
      </c>
      <c r="C9" t="s">
        <v>582</v>
      </c>
      <c r="D9" t="s">
        <v>583</v>
      </c>
      <c r="E9" t="s">
        <v>585</v>
      </c>
      <c r="F9" t="s">
        <v>586</v>
      </c>
      <c r="G9" t="s">
        <v>38</v>
      </c>
      <c r="H9" t="s">
        <v>66</v>
      </c>
      <c r="I9">
        <v>22</v>
      </c>
      <c r="J9">
        <v>16</v>
      </c>
      <c r="Q9" s="3"/>
      <c r="R9" s="3"/>
      <c r="S9" s="3"/>
    </row>
    <row r="10" spans="1:26" x14ac:dyDescent="0.3">
      <c r="A10">
        <v>2</v>
      </c>
      <c r="B10" t="s">
        <v>6858</v>
      </c>
      <c r="C10" t="s">
        <v>582</v>
      </c>
      <c r="D10" t="s">
        <v>583</v>
      </c>
      <c r="E10" t="s">
        <v>585</v>
      </c>
      <c r="F10" t="s">
        <v>586</v>
      </c>
      <c r="G10" t="s">
        <v>38</v>
      </c>
      <c r="H10" t="s">
        <v>66</v>
      </c>
      <c r="I10">
        <v>22</v>
      </c>
      <c r="J10">
        <v>16</v>
      </c>
    </row>
    <row r="11" spans="1:26" x14ac:dyDescent="0.3">
      <c r="A11">
        <v>2</v>
      </c>
      <c r="B11" t="s">
        <v>6858</v>
      </c>
      <c r="C11" t="s">
        <v>582</v>
      </c>
      <c r="D11" t="s">
        <v>583</v>
      </c>
      <c r="E11" t="s">
        <v>585</v>
      </c>
      <c r="F11" t="s">
        <v>586</v>
      </c>
      <c r="G11" t="s">
        <v>38</v>
      </c>
      <c r="H11" t="s">
        <v>66</v>
      </c>
      <c r="I11">
        <v>22</v>
      </c>
      <c r="J11">
        <v>16</v>
      </c>
    </row>
    <row r="12" spans="1:26" x14ac:dyDescent="0.3">
      <c r="A12">
        <v>2</v>
      </c>
      <c r="B12" t="s">
        <v>6858</v>
      </c>
      <c r="C12" t="s">
        <v>582</v>
      </c>
      <c r="D12" t="s">
        <v>583</v>
      </c>
      <c r="E12" t="s">
        <v>585</v>
      </c>
      <c r="F12" t="s">
        <v>586</v>
      </c>
      <c r="G12" t="s">
        <v>38</v>
      </c>
      <c r="H12" t="s">
        <v>66</v>
      </c>
      <c r="I12">
        <v>22</v>
      </c>
      <c r="J12">
        <v>16</v>
      </c>
    </row>
    <row r="13" spans="1:26" x14ac:dyDescent="0.3">
      <c r="A13">
        <v>2</v>
      </c>
      <c r="B13" t="s">
        <v>6858</v>
      </c>
      <c r="C13" t="s">
        <v>582</v>
      </c>
      <c r="D13" t="s">
        <v>583</v>
      </c>
      <c r="E13" t="s">
        <v>585</v>
      </c>
      <c r="F13" t="s">
        <v>586</v>
      </c>
      <c r="G13" t="s">
        <v>38</v>
      </c>
      <c r="H13" t="s">
        <v>66</v>
      </c>
      <c r="I13">
        <v>22</v>
      </c>
      <c r="J13">
        <v>16</v>
      </c>
    </row>
    <row r="14" spans="1:26" x14ac:dyDescent="0.3">
      <c r="A14">
        <v>2</v>
      </c>
      <c r="B14" t="s">
        <v>6858</v>
      </c>
      <c r="C14" t="s">
        <v>582</v>
      </c>
      <c r="D14" t="s">
        <v>583</v>
      </c>
      <c r="E14" t="s">
        <v>585</v>
      </c>
      <c r="F14" t="s">
        <v>586</v>
      </c>
      <c r="G14" t="s">
        <v>38</v>
      </c>
      <c r="H14" t="s">
        <v>66</v>
      </c>
      <c r="I14">
        <v>22</v>
      </c>
      <c r="J14">
        <v>16</v>
      </c>
    </row>
    <row r="15" spans="1:26" x14ac:dyDescent="0.3">
      <c r="A15">
        <v>2</v>
      </c>
      <c r="B15" t="s">
        <v>6858</v>
      </c>
      <c r="C15" t="s">
        <v>582</v>
      </c>
      <c r="D15" t="s">
        <v>583</v>
      </c>
      <c r="E15" t="s">
        <v>585</v>
      </c>
      <c r="F15" t="s">
        <v>586</v>
      </c>
      <c r="G15" t="s">
        <v>38</v>
      </c>
      <c r="H15" t="s">
        <v>66</v>
      </c>
      <c r="I15">
        <v>22</v>
      </c>
      <c r="J15">
        <v>16</v>
      </c>
    </row>
    <row r="16" spans="1:26" x14ac:dyDescent="0.3">
      <c r="A16">
        <v>2</v>
      </c>
      <c r="B16" t="s">
        <v>6858</v>
      </c>
      <c r="C16" t="s">
        <v>582</v>
      </c>
      <c r="D16" t="s">
        <v>583</v>
      </c>
      <c r="E16" t="s">
        <v>585</v>
      </c>
      <c r="F16" t="s">
        <v>586</v>
      </c>
      <c r="G16" t="s">
        <v>38</v>
      </c>
      <c r="H16" t="s">
        <v>66</v>
      </c>
      <c r="I16">
        <v>22</v>
      </c>
      <c r="J16">
        <v>16</v>
      </c>
    </row>
    <row r="17" spans="1:23" x14ac:dyDescent="0.3">
      <c r="A17">
        <v>2</v>
      </c>
      <c r="B17" t="s">
        <v>6858</v>
      </c>
      <c r="C17" t="s">
        <v>582</v>
      </c>
      <c r="D17" t="s">
        <v>583</v>
      </c>
      <c r="E17" t="s">
        <v>585</v>
      </c>
      <c r="F17" t="s">
        <v>586</v>
      </c>
      <c r="G17" t="s">
        <v>38</v>
      </c>
      <c r="H17" t="s">
        <v>66</v>
      </c>
      <c r="I17">
        <v>22</v>
      </c>
      <c r="J17">
        <v>16</v>
      </c>
    </row>
    <row r="18" spans="1:23" x14ac:dyDescent="0.3">
      <c r="A18">
        <v>2</v>
      </c>
      <c r="B18" t="s">
        <v>6858</v>
      </c>
      <c r="C18" t="s">
        <v>582</v>
      </c>
      <c r="D18" t="s">
        <v>583</v>
      </c>
      <c r="E18" t="s">
        <v>585</v>
      </c>
      <c r="F18" t="s">
        <v>586</v>
      </c>
      <c r="G18" t="s">
        <v>38</v>
      </c>
      <c r="H18" t="s">
        <v>66</v>
      </c>
      <c r="I18">
        <v>22</v>
      </c>
      <c r="J18">
        <v>16</v>
      </c>
    </row>
    <row r="19" spans="1:23" x14ac:dyDescent="0.3">
      <c r="A19">
        <v>2</v>
      </c>
      <c r="B19" t="s">
        <v>6858</v>
      </c>
      <c r="C19" t="s">
        <v>582</v>
      </c>
      <c r="D19" t="s">
        <v>583</v>
      </c>
      <c r="E19" t="s">
        <v>585</v>
      </c>
      <c r="F19" t="s">
        <v>586</v>
      </c>
      <c r="G19" t="s">
        <v>38</v>
      </c>
      <c r="H19" t="s">
        <v>66</v>
      </c>
      <c r="I19">
        <v>22</v>
      </c>
      <c r="J19">
        <v>16</v>
      </c>
    </row>
    <row r="20" spans="1:23" x14ac:dyDescent="0.3">
      <c r="A20">
        <v>2</v>
      </c>
      <c r="B20" t="s">
        <v>6858</v>
      </c>
      <c r="C20" t="s">
        <v>582</v>
      </c>
      <c r="D20" t="s">
        <v>583</v>
      </c>
      <c r="E20" t="s">
        <v>585</v>
      </c>
      <c r="F20" t="s">
        <v>586</v>
      </c>
      <c r="G20" t="s">
        <v>38</v>
      </c>
      <c r="H20" t="s">
        <v>66</v>
      </c>
      <c r="I20">
        <v>22</v>
      </c>
      <c r="J20">
        <v>16</v>
      </c>
    </row>
    <row r="21" spans="1:23" x14ac:dyDescent="0.3">
      <c r="A21">
        <v>2</v>
      </c>
      <c r="B21" t="s">
        <v>6858</v>
      </c>
      <c r="C21" t="s">
        <v>582</v>
      </c>
      <c r="D21" t="s">
        <v>583</v>
      </c>
      <c r="E21" t="s">
        <v>585</v>
      </c>
      <c r="F21" t="s">
        <v>586</v>
      </c>
      <c r="G21" t="s">
        <v>38</v>
      </c>
      <c r="H21" t="s">
        <v>66</v>
      </c>
      <c r="I21">
        <v>22</v>
      </c>
      <c r="J21">
        <v>16</v>
      </c>
    </row>
    <row r="22" spans="1:23" x14ac:dyDescent="0.3">
      <c r="A22">
        <v>2</v>
      </c>
      <c r="B22" t="s">
        <v>6858</v>
      </c>
      <c r="C22" t="s">
        <v>582</v>
      </c>
      <c r="D22" t="s">
        <v>583</v>
      </c>
      <c r="E22" t="s">
        <v>585</v>
      </c>
      <c r="F22" t="s">
        <v>586</v>
      </c>
      <c r="G22" t="s">
        <v>38</v>
      </c>
      <c r="H22" t="s">
        <v>66</v>
      </c>
      <c r="I22">
        <v>22</v>
      </c>
      <c r="J22">
        <v>16</v>
      </c>
    </row>
    <row r="23" spans="1:23" x14ac:dyDescent="0.3">
      <c r="A23">
        <v>2</v>
      </c>
      <c r="B23" t="s">
        <v>6858</v>
      </c>
      <c r="C23" t="s">
        <v>582</v>
      </c>
      <c r="D23" t="s">
        <v>583</v>
      </c>
      <c r="E23" t="s">
        <v>585</v>
      </c>
      <c r="F23" t="s">
        <v>586</v>
      </c>
      <c r="G23" t="s">
        <v>38</v>
      </c>
      <c r="H23" t="s">
        <v>66</v>
      </c>
      <c r="I23">
        <v>22</v>
      </c>
      <c r="J23">
        <v>16</v>
      </c>
    </row>
    <row r="24" spans="1:23" x14ac:dyDescent="0.3">
      <c r="A24">
        <v>2</v>
      </c>
      <c r="B24" t="s">
        <v>6858</v>
      </c>
      <c r="C24" t="s">
        <v>582</v>
      </c>
      <c r="D24" t="s">
        <v>583</v>
      </c>
      <c r="E24" t="s">
        <v>585</v>
      </c>
      <c r="F24" t="s">
        <v>586</v>
      </c>
      <c r="G24" t="s">
        <v>38</v>
      </c>
      <c r="H24" t="s">
        <v>66</v>
      </c>
      <c r="I24">
        <v>22</v>
      </c>
      <c r="J24">
        <v>16</v>
      </c>
    </row>
    <row r="25" spans="1:23" x14ac:dyDescent="0.3">
      <c r="A25">
        <v>2</v>
      </c>
      <c r="B25" t="s">
        <v>6858</v>
      </c>
      <c r="C25" t="s">
        <v>582</v>
      </c>
      <c r="D25" t="s">
        <v>583</v>
      </c>
      <c r="E25" t="s">
        <v>585</v>
      </c>
      <c r="F25" t="s">
        <v>586</v>
      </c>
      <c r="G25" t="s">
        <v>38</v>
      </c>
      <c r="H25" t="s">
        <v>66</v>
      </c>
      <c r="I25">
        <v>22</v>
      </c>
      <c r="J25">
        <v>16</v>
      </c>
    </row>
    <row r="26" spans="1:23" x14ac:dyDescent="0.3">
      <c r="A26">
        <v>2</v>
      </c>
      <c r="B26" t="s">
        <v>6858</v>
      </c>
      <c r="C26" t="s">
        <v>582</v>
      </c>
      <c r="D26" t="s">
        <v>583</v>
      </c>
      <c r="E26" t="s">
        <v>585</v>
      </c>
      <c r="F26" t="s">
        <v>586</v>
      </c>
      <c r="G26" t="s">
        <v>38</v>
      </c>
      <c r="H26" t="s">
        <v>66</v>
      </c>
      <c r="I26">
        <v>22</v>
      </c>
      <c r="J26">
        <v>16</v>
      </c>
    </row>
    <row r="27" spans="1:23" x14ac:dyDescent="0.3">
      <c r="A27">
        <v>3</v>
      </c>
      <c r="B27" t="s">
        <v>6861</v>
      </c>
      <c r="C27" t="s">
        <v>718</v>
      </c>
      <c r="D27" t="s">
        <v>719</v>
      </c>
      <c r="E27" t="s">
        <v>722</v>
      </c>
      <c r="F27" t="s">
        <v>166</v>
      </c>
      <c r="G27" t="s">
        <v>38</v>
      </c>
      <c r="H27" t="s">
        <v>66</v>
      </c>
      <c r="I27">
        <v>7</v>
      </c>
      <c r="J27">
        <v>3</v>
      </c>
      <c r="L27" t="s">
        <v>6862</v>
      </c>
      <c r="M27" t="s">
        <v>6847</v>
      </c>
      <c r="N27" t="s">
        <v>6863</v>
      </c>
      <c r="O27">
        <v>44.932499999999997</v>
      </c>
      <c r="P27">
        <v>4.8911110000000004</v>
      </c>
      <c r="Q27" t="s">
        <v>6864</v>
      </c>
      <c r="T27">
        <v>752</v>
      </c>
      <c r="U27" t="s">
        <v>6865</v>
      </c>
      <c r="W27" t="s">
        <v>6866</v>
      </c>
    </row>
    <row r="28" spans="1:23" x14ac:dyDescent="0.3">
      <c r="A28">
        <v>3</v>
      </c>
      <c r="B28" t="s">
        <v>6867</v>
      </c>
      <c r="C28" t="s">
        <v>718</v>
      </c>
      <c r="D28" t="s">
        <v>719</v>
      </c>
      <c r="E28" t="s">
        <v>722</v>
      </c>
      <c r="F28" t="s">
        <v>166</v>
      </c>
      <c r="G28" t="s">
        <v>38</v>
      </c>
      <c r="H28" t="s">
        <v>66</v>
      </c>
      <c r="I28">
        <v>7</v>
      </c>
      <c r="J28">
        <v>3</v>
      </c>
      <c r="L28" t="s">
        <v>6862</v>
      </c>
      <c r="M28" t="s">
        <v>6847</v>
      </c>
      <c r="N28" t="s">
        <v>6868</v>
      </c>
      <c r="O28">
        <v>45.153888999999999</v>
      </c>
      <c r="P28">
        <v>5.3205559999999998</v>
      </c>
      <c r="Q28" t="s">
        <v>6864</v>
      </c>
      <c r="T28">
        <v>236</v>
      </c>
      <c r="U28" t="s">
        <v>6865</v>
      </c>
      <c r="W28" t="s">
        <v>6866</v>
      </c>
    </row>
    <row r="29" spans="1:23" x14ac:dyDescent="0.3">
      <c r="A29">
        <v>3</v>
      </c>
      <c r="B29" t="s">
        <v>6869</v>
      </c>
      <c r="C29" t="s">
        <v>718</v>
      </c>
      <c r="D29" t="s">
        <v>719</v>
      </c>
      <c r="E29" t="s">
        <v>722</v>
      </c>
      <c r="F29" t="s">
        <v>166</v>
      </c>
      <c r="G29" t="s">
        <v>38</v>
      </c>
      <c r="H29" t="s">
        <v>66</v>
      </c>
      <c r="I29">
        <v>7</v>
      </c>
      <c r="J29">
        <v>3</v>
      </c>
      <c r="L29" t="s">
        <v>6862</v>
      </c>
      <c r="M29" t="s">
        <v>6847</v>
      </c>
      <c r="N29" t="s">
        <v>6870</v>
      </c>
      <c r="O29">
        <v>43.948611</v>
      </c>
      <c r="P29">
        <v>4.8083330000000002</v>
      </c>
      <c r="Q29" t="s">
        <v>6864</v>
      </c>
      <c r="T29">
        <v>265</v>
      </c>
      <c r="U29" t="s">
        <v>6865</v>
      </c>
      <c r="W29" t="s">
        <v>6866</v>
      </c>
    </row>
    <row r="30" spans="1:23" x14ac:dyDescent="0.3">
      <c r="A30">
        <v>3</v>
      </c>
      <c r="B30" t="s">
        <v>6871</v>
      </c>
      <c r="C30" t="s">
        <v>718</v>
      </c>
      <c r="D30" t="s">
        <v>719</v>
      </c>
      <c r="E30" t="s">
        <v>722</v>
      </c>
      <c r="F30" t="s">
        <v>166</v>
      </c>
      <c r="G30" t="s">
        <v>38</v>
      </c>
      <c r="H30" t="s">
        <v>66</v>
      </c>
      <c r="I30">
        <v>7</v>
      </c>
      <c r="J30">
        <v>3</v>
      </c>
      <c r="L30" t="s">
        <v>6862</v>
      </c>
      <c r="M30" t="s">
        <v>6847</v>
      </c>
      <c r="N30" t="s">
        <v>6872</v>
      </c>
      <c r="O30">
        <v>43.948611</v>
      </c>
      <c r="P30">
        <v>4.8083330000000002</v>
      </c>
      <c r="Q30" t="s">
        <v>6864</v>
      </c>
      <c r="T30">
        <v>1380</v>
      </c>
      <c r="U30" t="s">
        <v>6865</v>
      </c>
      <c r="W30" t="s">
        <v>6866</v>
      </c>
    </row>
    <row r="31" spans="1:23" x14ac:dyDescent="0.3">
      <c r="A31">
        <v>3</v>
      </c>
      <c r="B31" t="s">
        <v>6873</v>
      </c>
      <c r="C31" t="s">
        <v>718</v>
      </c>
      <c r="D31" t="s">
        <v>719</v>
      </c>
      <c r="E31" t="s">
        <v>722</v>
      </c>
      <c r="F31" t="s">
        <v>166</v>
      </c>
      <c r="G31" t="s">
        <v>38</v>
      </c>
      <c r="H31" t="s">
        <v>66</v>
      </c>
      <c r="I31">
        <v>7</v>
      </c>
      <c r="J31">
        <v>3</v>
      </c>
      <c r="L31" t="s">
        <v>6862</v>
      </c>
      <c r="M31" t="s">
        <v>6847</v>
      </c>
      <c r="N31" t="s">
        <v>6874</v>
      </c>
      <c r="O31">
        <v>43.833333000000003</v>
      </c>
      <c r="P31">
        <v>5.7830560000000002</v>
      </c>
      <c r="Q31" t="s">
        <v>6864</v>
      </c>
      <c r="T31">
        <v>286</v>
      </c>
      <c r="U31" t="s">
        <v>6865</v>
      </c>
      <c r="W31" t="s">
        <v>6866</v>
      </c>
    </row>
    <row r="32" spans="1:23" x14ac:dyDescent="0.3">
      <c r="A32">
        <v>3</v>
      </c>
      <c r="B32" t="s">
        <v>6875</v>
      </c>
      <c r="C32" t="s">
        <v>718</v>
      </c>
      <c r="D32" t="s">
        <v>719</v>
      </c>
      <c r="E32" t="s">
        <v>722</v>
      </c>
      <c r="F32" t="s">
        <v>166</v>
      </c>
      <c r="G32" t="s">
        <v>38</v>
      </c>
      <c r="H32" t="s">
        <v>66</v>
      </c>
      <c r="I32">
        <v>7</v>
      </c>
      <c r="J32">
        <v>3</v>
      </c>
      <c r="L32" t="s">
        <v>6862</v>
      </c>
      <c r="M32" t="s">
        <v>6847</v>
      </c>
      <c r="N32" t="s">
        <v>6876</v>
      </c>
      <c r="O32">
        <v>48.114167000000002</v>
      </c>
      <c r="P32">
        <v>-1.680833</v>
      </c>
      <c r="Q32" t="s">
        <v>6864</v>
      </c>
      <c r="T32">
        <v>174</v>
      </c>
      <c r="U32" t="s">
        <v>6865</v>
      </c>
      <c r="W32" t="s">
        <v>6866</v>
      </c>
    </row>
    <row r="33" spans="1:25" x14ac:dyDescent="0.3">
      <c r="A33">
        <v>3</v>
      </c>
      <c r="B33" t="s">
        <v>6877</v>
      </c>
      <c r="C33" t="s">
        <v>718</v>
      </c>
      <c r="D33" t="s">
        <v>719</v>
      </c>
      <c r="E33" t="s">
        <v>722</v>
      </c>
      <c r="F33" t="s">
        <v>166</v>
      </c>
      <c r="G33" t="s">
        <v>38</v>
      </c>
      <c r="H33" t="s">
        <v>66</v>
      </c>
      <c r="I33">
        <v>7</v>
      </c>
      <c r="J33">
        <v>3</v>
      </c>
      <c r="L33" t="s">
        <v>6862</v>
      </c>
      <c r="M33" t="s">
        <v>6847</v>
      </c>
      <c r="N33" t="s">
        <v>6878</v>
      </c>
      <c r="O33">
        <v>45.566389000000001</v>
      </c>
      <c r="P33">
        <v>5.920833</v>
      </c>
      <c r="Q33" t="s">
        <v>6864</v>
      </c>
      <c r="T33">
        <v>213</v>
      </c>
      <c r="U33" t="s">
        <v>6865</v>
      </c>
      <c r="W33" t="s">
        <v>6866</v>
      </c>
    </row>
    <row r="34" spans="1:25" x14ac:dyDescent="0.3">
      <c r="A34">
        <v>4</v>
      </c>
      <c r="B34" t="s">
        <v>6879</v>
      </c>
      <c r="C34" t="s">
        <v>801</v>
      </c>
      <c r="D34" t="s">
        <v>802</v>
      </c>
      <c r="E34" t="s">
        <v>805</v>
      </c>
      <c r="F34" t="s">
        <v>586</v>
      </c>
      <c r="G34" t="s">
        <v>38</v>
      </c>
      <c r="H34" t="s">
        <v>66</v>
      </c>
      <c r="I34">
        <v>6</v>
      </c>
      <c r="K34" t="s">
        <v>65</v>
      </c>
      <c r="L34" s="5" t="s">
        <v>6859</v>
      </c>
      <c r="M34" t="s">
        <v>6860</v>
      </c>
    </row>
    <row r="35" spans="1:25" x14ac:dyDescent="0.3">
      <c r="A35">
        <v>4</v>
      </c>
      <c r="B35" t="s">
        <v>6879</v>
      </c>
      <c r="C35" t="s">
        <v>801</v>
      </c>
      <c r="D35" t="s">
        <v>802</v>
      </c>
      <c r="E35" t="s">
        <v>805</v>
      </c>
      <c r="F35" t="s">
        <v>586</v>
      </c>
      <c r="G35" t="s">
        <v>38</v>
      </c>
      <c r="H35" t="s">
        <v>66</v>
      </c>
    </row>
    <row r="36" spans="1:25" x14ac:dyDescent="0.3">
      <c r="A36">
        <v>4</v>
      </c>
      <c r="B36" t="s">
        <v>6879</v>
      </c>
      <c r="C36" t="s">
        <v>801</v>
      </c>
      <c r="D36" t="s">
        <v>802</v>
      </c>
      <c r="E36" t="s">
        <v>805</v>
      </c>
      <c r="F36" t="s">
        <v>586</v>
      </c>
      <c r="G36" t="s">
        <v>38</v>
      </c>
      <c r="H36" t="s">
        <v>66</v>
      </c>
    </row>
    <row r="37" spans="1:25" x14ac:dyDescent="0.3">
      <c r="A37">
        <v>4</v>
      </c>
      <c r="B37" t="s">
        <v>6879</v>
      </c>
      <c r="C37" t="s">
        <v>801</v>
      </c>
      <c r="D37" t="s">
        <v>802</v>
      </c>
      <c r="E37" t="s">
        <v>805</v>
      </c>
      <c r="F37" t="s">
        <v>586</v>
      </c>
      <c r="G37" t="s">
        <v>38</v>
      </c>
      <c r="H37" t="s">
        <v>66</v>
      </c>
    </row>
    <row r="38" spans="1:25" x14ac:dyDescent="0.3">
      <c r="A38">
        <v>4</v>
      </c>
      <c r="B38" t="s">
        <v>6879</v>
      </c>
      <c r="C38" t="s">
        <v>801</v>
      </c>
      <c r="D38" t="s">
        <v>802</v>
      </c>
      <c r="E38" t="s">
        <v>805</v>
      </c>
      <c r="F38" t="s">
        <v>586</v>
      </c>
    </row>
    <row r="39" spans="1:25" x14ac:dyDescent="0.3">
      <c r="A39">
        <v>4</v>
      </c>
      <c r="B39" t="s">
        <v>6879</v>
      </c>
      <c r="C39" t="s">
        <v>801</v>
      </c>
      <c r="D39" t="s">
        <v>802</v>
      </c>
      <c r="E39" t="s">
        <v>805</v>
      </c>
      <c r="F39" t="s">
        <v>586</v>
      </c>
    </row>
    <row r="40" spans="1:25" x14ac:dyDescent="0.3">
      <c r="A40">
        <v>5</v>
      </c>
      <c r="B40" t="s">
        <v>6880</v>
      </c>
      <c r="C40" t="s">
        <v>982</v>
      </c>
      <c r="D40" t="s">
        <v>983</v>
      </c>
      <c r="E40" t="s">
        <v>985</v>
      </c>
      <c r="F40" t="s">
        <v>166</v>
      </c>
      <c r="G40" t="s">
        <v>38</v>
      </c>
      <c r="H40" t="s">
        <v>66</v>
      </c>
      <c r="I40">
        <v>5</v>
      </c>
      <c r="J40">
        <v>6</v>
      </c>
      <c r="L40" s="1" t="s">
        <v>6881</v>
      </c>
      <c r="M40" t="s">
        <v>6847</v>
      </c>
      <c r="N40" t="s">
        <v>6882</v>
      </c>
      <c r="O40">
        <v>23.08</v>
      </c>
      <c r="P40">
        <v>113.14</v>
      </c>
      <c r="Q40">
        <v>0.01</v>
      </c>
      <c r="T40">
        <v>71.5</v>
      </c>
      <c r="U40" t="s">
        <v>6883</v>
      </c>
      <c r="V40" s="1"/>
      <c r="W40">
        <v>5</v>
      </c>
      <c r="Y40" t="s">
        <v>6884</v>
      </c>
    </row>
    <row r="41" spans="1:25" x14ac:dyDescent="0.3">
      <c r="A41">
        <v>5</v>
      </c>
      <c r="B41" t="s">
        <v>6885</v>
      </c>
      <c r="C41" t="s">
        <v>982</v>
      </c>
      <c r="D41" t="s">
        <v>983</v>
      </c>
      <c r="E41" t="s">
        <v>985</v>
      </c>
      <c r="F41" t="s">
        <v>166</v>
      </c>
      <c r="G41" t="s">
        <v>38</v>
      </c>
      <c r="H41" t="s">
        <v>66</v>
      </c>
      <c r="I41">
        <v>5</v>
      </c>
      <c r="J41">
        <v>6</v>
      </c>
      <c r="L41" s="1" t="s">
        <v>6881</v>
      </c>
      <c r="M41" t="s">
        <v>6847</v>
      </c>
      <c r="N41" t="s">
        <v>6886</v>
      </c>
      <c r="O41">
        <v>29.04</v>
      </c>
      <c r="P41">
        <v>116.82</v>
      </c>
      <c r="Q41">
        <v>0.01</v>
      </c>
      <c r="T41">
        <v>71.5</v>
      </c>
      <c r="U41" t="s">
        <v>6883</v>
      </c>
      <c r="V41" s="1"/>
      <c r="W41">
        <v>5</v>
      </c>
      <c r="Y41" t="s">
        <v>6884</v>
      </c>
    </row>
    <row r="42" spans="1:25" x14ac:dyDescent="0.3">
      <c r="A42">
        <v>5</v>
      </c>
      <c r="B42" t="s">
        <v>6887</v>
      </c>
      <c r="C42" t="s">
        <v>982</v>
      </c>
      <c r="D42" t="s">
        <v>983</v>
      </c>
      <c r="E42" t="s">
        <v>985</v>
      </c>
      <c r="F42" t="s">
        <v>166</v>
      </c>
      <c r="G42" t="s">
        <v>38</v>
      </c>
      <c r="H42" t="s">
        <v>66</v>
      </c>
      <c r="I42">
        <v>5</v>
      </c>
      <c r="J42">
        <v>6</v>
      </c>
      <c r="L42" s="1" t="s">
        <v>6881</v>
      </c>
      <c r="M42" t="s">
        <v>6847</v>
      </c>
      <c r="N42" t="s">
        <v>6888</v>
      </c>
      <c r="O42">
        <v>36.15</v>
      </c>
      <c r="P42">
        <v>116.59</v>
      </c>
      <c r="Q42">
        <v>0.01</v>
      </c>
      <c r="T42">
        <v>71.5</v>
      </c>
      <c r="U42" t="s">
        <v>6883</v>
      </c>
      <c r="V42" s="1"/>
      <c r="W42">
        <v>5</v>
      </c>
      <c r="Y42" t="s">
        <v>6884</v>
      </c>
    </row>
    <row r="43" spans="1:25" x14ac:dyDescent="0.3">
      <c r="A43">
        <v>5</v>
      </c>
      <c r="B43" t="s">
        <v>6889</v>
      </c>
      <c r="C43" t="s">
        <v>982</v>
      </c>
      <c r="D43" t="s">
        <v>983</v>
      </c>
      <c r="E43" t="s">
        <v>985</v>
      </c>
      <c r="F43" t="s">
        <v>166</v>
      </c>
      <c r="G43" t="s">
        <v>38</v>
      </c>
      <c r="H43" t="s">
        <v>66</v>
      </c>
      <c r="I43">
        <v>5</v>
      </c>
      <c r="J43">
        <v>6</v>
      </c>
      <c r="L43" s="1" t="s">
        <v>6881</v>
      </c>
      <c r="M43" t="s">
        <v>6847</v>
      </c>
      <c r="N43" t="s">
        <v>6890</v>
      </c>
      <c r="O43">
        <v>39.31</v>
      </c>
      <c r="P43">
        <v>116.42</v>
      </c>
      <c r="Q43">
        <v>0.01</v>
      </c>
      <c r="T43">
        <v>71.5</v>
      </c>
      <c r="U43" t="s">
        <v>6883</v>
      </c>
      <c r="V43" s="1"/>
      <c r="W43">
        <v>5</v>
      </c>
      <c r="Y43" t="s">
        <v>6884</v>
      </c>
    </row>
    <row r="44" spans="1:25" x14ac:dyDescent="0.3">
      <c r="A44">
        <v>5</v>
      </c>
      <c r="B44" t="s">
        <v>6891</v>
      </c>
      <c r="C44" t="s">
        <v>982</v>
      </c>
      <c r="D44" t="s">
        <v>983</v>
      </c>
      <c r="E44" t="s">
        <v>985</v>
      </c>
      <c r="F44" t="s">
        <v>166</v>
      </c>
      <c r="G44" t="s">
        <v>38</v>
      </c>
      <c r="H44" t="s">
        <v>66</v>
      </c>
      <c r="I44">
        <v>5</v>
      </c>
      <c r="J44">
        <v>6</v>
      </c>
      <c r="L44" s="1" t="s">
        <v>6881</v>
      </c>
      <c r="M44" t="s">
        <v>6847</v>
      </c>
      <c r="N44" t="s">
        <v>6892</v>
      </c>
      <c r="O44">
        <v>41.34</v>
      </c>
      <c r="P44">
        <v>120.27</v>
      </c>
      <c r="Q44">
        <v>0.01</v>
      </c>
      <c r="T44">
        <v>71.5</v>
      </c>
      <c r="U44" t="s">
        <v>6883</v>
      </c>
      <c r="V44" s="1"/>
      <c r="W44">
        <v>5</v>
      </c>
      <c r="Y44" t="s">
        <v>6884</v>
      </c>
    </row>
    <row r="45" spans="1:25" x14ac:dyDescent="0.3">
      <c r="A45">
        <v>6</v>
      </c>
      <c r="B45" t="s">
        <v>6893</v>
      </c>
      <c r="C45" t="s">
        <v>6777</v>
      </c>
      <c r="D45" t="s">
        <v>6778</v>
      </c>
      <c r="E45" t="s">
        <v>6779</v>
      </c>
      <c r="F45" t="s">
        <v>166</v>
      </c>
      <c r="G45" t="s">
        <v>38</v>
      </c>
      <c r="H45" t="s">
        <v>66</v>
      </c>
      <c r="I45">
        <v>10</v>
      </c>
      <c r="J45">
        <v>7</v>
      </c>
      <c r="K45" t="s">
        <v>65</v>
      </c>
      <c r="L45" s="1" t="s">
        <v>6894</v>
      </c>
      <c r="M45" s="1" t="s">
        <v>6860</v>
      </c>
      <c r="N45" s="1" t="s">
        <v>6895</v>
      </c>
      <c r="O45">
        <v>44.774360999999999</v>
      </c>
      <c r="P45">
        <v>142.254389</v>
      </c>
      <c r="Q45">
        <v>0.1</v>
      </c>
      <c r="T45">
        <v>110</v>
      </c>
      <c r="U45" t="s">
        <v>6883</v>
      </c>
      <c r="W45">
        <v>6</v>
      </c>
    </row>
    <row r="46" spans="1:25" x14ac:dyDescent="0.3">
      <c r="A46">
        <v>6</v>
      </c>
      <c r="B46" t="s">
        <v>6896</v>
      </c>
      <c r="C46" t="s">
        <v>6777</v>
      </c>
      <c r="D46" t="s">
        <v>6778</v>
      </c>
      <c r="E46" t="s">
        <v>6779</v>
      </c>
      <c r="F46" t="s">
        <v>166</v>
      </c>
      <c r="G46" t="s">
        <v>38</v>
      </c>
      <c r="H46" t="s">
        <v>66</v>
      </c>
      <c r="I46">
        <v>10</v>
      </c>
      <c r="J46">
        <v>5</v>
      </c>
      <c r="K46" t="s">
        <v>65</v>
      </c>
      <c r="L46" s="1" t="s">
        <v>6894</v>
      </c>
      <c r="M46" s="1" t="s">
        <v>6860</v>
      </c>
      <c r="N46" s="1" t="s">
        <v>6897</v>
      </c>
      <c r="O46">
        <v>43.06861</v>
      </c>
      <c r="P46">
        <v>141.35077999999999</v>
      </c>
      <c r="Q46">
        <v>0.1</v>
      </c>
      <c r="T46">
        <v>110</v>
      </c>
      <c r="U46" t="s">
        <v>6883</v>
      </c>
      <c r="W46">
        <v>6</v>
      </c>
    </row>
    <row r="47" spans="1:25" x14ac:dyDescent="0.3">
      <c r="A47">
        <v>6</v>
      </c>
      <c r="B47" t="s">
        <v>6898</v>
      </c>
      <c r="C47" t="s">
        <v>6777</v>
      </c>
      <c r="D47" t="s">
        <v>6778</v>
      </c>
      <c r="E47" t="s">
        <v>6779</v>
      </c>
      <c r="F47" t="s">
        <v>166</v>
      </c>
      <c r="G47" t="s">
        <v>38</v>
      </c>
      <c r="H47" t="s">
        <v>66</v>
      </c>
      <c r="I47">
        <v>10</v>
      </c>
      <c r="J47">
        <v>7</v>
      </c>
      <c r="K47" t="s">
        <v>65</v>
      </c>
      <c r="L47" s="1" t="s">
        <v>6894</v>
      </c>
      <c r="M47" s="1" t="s">
        <v>6860</v>
      </c>
      <c r="N47" s="1" t="s">
        <v>6899</v>
      </c>
      <c r="O47">
        <v>41.972000000000001</v>
      </c>
      <c r="P47">
        <v>140.66909999999999</v>
      </c>
      <c r="Q47">
        <v>0.1</v>
      </c>
      <c r="T47">
        <v>110</v>
      </c>
      <c r="U47" t="s">
        <v>6883</v>
      </c>
      <c r="W47">
        <v>6</v>
      </c>
    </row>
    <row r="48" spans="1:25" x14ac:dyDescent="0.3">
      <c r="A48">
        <v>6</v>
      </c>
      <c r="B48" t="s">
        <v>6900</v>
      </c>
      <c r="C48" t="s">
        <v>6777</v>
      </c>
      <c r="D48" t="s">
        <v>6778</v>
      </c>
      <c r="E48" t="s">
        <v>6779</v>
      </c>
      <c r="F48" t="s">
        <v>166</v>
      </c>
      <c r="G48" t="s">
        <v>38</v>
      </c>
      <c r="H48" t="s">
        <v>66</v>
      </c>
      <c r="I48">
        <v>10</v>
      </c>
      <c r="J48">
        <v>5</v>
      </c>
      <c r="K48" t="s">
        <v>65</v>
      </c>
      <c r="L48" s="1" t="s">
        <v>6894</v>
      </c>
      <c r="M48" s="1" t="s">
        <v>6860</v>
      </c>
      <c r="N48" s="1" t="s">
        <v>6901</v>
      </c>
      <c r="O48">
        <v>40.599027999999997</v>
      </c>
      <c r="P48">
        <v>141.39761100000001</v>
      </c>
      <c r="Q48">
        <v>0.1</v>
      </c>
      <c r="T48">
        <v>110</v>
      </c>
      <c r="U48" t="s">
        <v>6883</v>
      </c>
      <c r="W48">
        <v>6</v>
      </c>
    </row>
    <row r="49" spans="1:23" x14ac:dyDescent="0.3">
      <c r="A49">
        <v>6</v>
      </c>
      <c r="B49" t="s">
        <v>6902</v>
      </c>
      <c r="C49" t="s">
        <v>6777</v>
      </c>
      <c r="D49" t="s">
        <v>6778</v>
      </c>
      <c r="E49" t="s">
        <v>6779</v>
      </c>
      <c r="F49" t="s">
        <v>166</v>
      </c>
      <c r="G49" t="s">
        <v>38</v>
      </c>
      <c r="H49" t="s">
        <v>66</v>
      </c>
      <c r="I49">
        <v>10</v>
      </c>
      <c r="J49">
        <v>4</v>
      </c>
      <c r="K49" t="s">
        <v>65</v>
      </c>
      <c r="L49" s="1" t="s">
        <v>6894</v>
      </c>
      <c r="M49" s="1" t="s">
        <v>6860</v>
      </c>
      <c r="N49" s="1" t="s">
        <v>6903</v>
      </c>
      <c r="O49">
        <v>39.286749999999998</v>
      </c>
      <c r="P49">
        <v>141.11322200000001</v>
      </c>
      <c r="Q49">
        <v>0.1</v>
      </c>
      <c r="T49">
        <v>110</v>
      </c>
      <c r="U49" t="s">
        <v>6883</v>
      </c>
      <c r="W49">
        <v>6</v>
      </c>
    </row>
    <row r="50" spans="1:23" x14ac:dyDescent="0.3">
      <c r="A50">
        <v>6</v>
      </c>
      <c r="B50" t="s">
        <v>6904</v>
      </c>
      <c r="C50" t="s">
        <v>6777</v>
      </c>
      <c r="D50" t="s">
        <v>6778</v>
      </c>
      <c r="E50" t="s">
        <v>6779</v>
      </c>
      <c r="F50" t="s">
        <v>166</v>
      </c>
      <c r="G50" t="s">
        <v>38</v>
      </c>
      <c r="H50" t="s">
        <v>66</v>
      </c>
      <c r="I50">
        <v>10</v>
      </c>
      <c r="J50">
        <v>8</v>
      </c>
      <c r="K50" t="s">
        <v>65</v>
      </c>
      <c r="L50" s="1" t="s">
        <v>6894</v>
      </c>
      <c r="M50" s="1" t="s">
        <v>6860</v>
      </c>
      <c r="N50" s="1" t="s">
        <v>6905</v>
      </c>
      <c r="O50">
        <v>38.104278000000001</v>
      </c>
      <c r="P50">
        <v>140.87016</v>
      </c>
      <c r="Q50">
        <v>0.1</v>
      </c>
      <c r="T50">
        <v>110</v>
      </c>
      <c r="U50" t="s">
        <v>6883</v>
      </c>
      <c r="W50">
        <v>6</v>
      </c>
    </row>
    <row r="51" spans="1:23" x14ac:dyDescent="0.3">
      <c r="A51">
        <v>6</v>
      </c>
      <c r="B51" t="s">
        <v>6906</v>
      </c>
      <c r="C51" t="s">
        <v>6777</v>
      </c>
      <c r="D51" t="s">
        <v>6778</v>
      </c>
      <c r="E51" t="s">
        <v>6779</v>
      </c>
      <c r="F51" t="s">
        <v>166</v>
      </c>
      <c r="G51" t="s">
        <v>38</v>
      </c>
      <c r="H51" t="s">
        <v>66</v>
      </c>
      <c r="I51">
        <v>10</v>
      </c>
      <c r="J51">
        <v>8</v>
      </c>
      <c r="K51" t="s">
        <v>65</v>
      </c>
      <c r="L51" s="1" t="s">
        <v>6894</v>
      </c>
      <c r="M51" s="1" t="s">
        <v>6860</v>
      </c>
      <c r="N51" s="1" t="s">
        <v>6907</v>
      </c>
      <c r="O51">
        <v>36.321888999999999</v>
      </c>
      <c r="P51">
        <v>139.00327799999999</v>
      </c>
      <c r="Q51">
        <v>0.1</v>
      </c>
      <c r="T51">
        <v>110</v>
      </c>
      <c r="U51" t="s">
        <v>6883</v>
      </c>
      <c r="W51">
        <v>6</v>
      </c>
    </row>
    <row r="52" spans="1:23" x14ac:dyDescent="0.3">
      <c r="A52">
        <v>6</v>
      </c>
      <c r="B52" t="s">
        <v>6908</v>
      </c>
      <c r="C52" t="s">
        <v>6777</v>
      </c>
      <c r="D52" t="s">
        <v>6778</v>
      </c>
      <c r="E52" t="s">
        <v>6779</v>
      </c>
      <c r="F52" t="s">
        <v>166</v>
      </c>
      <c r="G52" t="s">
        <v>38</v>
      </c>
      <c r="H52" t="s">
        <v>66</v>
      </c>
      <c r="I52">
        <v>10</v>
      </c>
      <c r="J52">
        <v>5</v>
      </c>
      <c r="K52" t="s">
        <v>65</v>
      </c>
      <c r="L52" s="1" t="s">
        <v>6894</v>
      </c>
      <c r="M52" s="1" t="s">
        <v>6860</v>
      </c>
      <c r="N52" s="1" t="s">
        <v>6909</v>
      </c>
      <c r="O52">
        <v>34.35</v>
      </c>
      <c r="P52">
        <v>134.05000000000001</v>
      </c>
      <c r="Q52">
        <v>0.1</v>
      </c>
      <c r="T52">
        <v>110</v>
      </c>
      <c r="U52" t="s">
        <v>6883</v>
      </c>
      <c r="W52">
        <v>6</v>
      </c>
    </row>
    <row r="53" spans="1:23" x14ac:dyDescent="0.3">
      <c r="A53">
        <v>6</v>
      </c>
      <c r="B53" t="s">
        <v>6910</v>
      </c>
      <c r="C53" t="s">
        <v>6777</v>
      </c>
      <c r="D53" t="s">
        <v>6778</v>
      </c>
      <c r="E53" t="s">
        <v>6779</v>
      </c>
      <c r="F53" t="s">
        <v>166</v>
      </c>
      <c r="G53" t="s">
        <v>38</v>
      </c>
      <c r="H53" t="s">
        <v>66</v>
      </c>
      <c r="I53">
        <v>10</v>
      </c>
      <c r="J53">
        <v>7</v>
      </c>
      <c r="K53" t="s">
        <v>65</v>
      </c>
      <c r="L53" s="1" t="s">
        <v>6894</v>
      </c>
      <c r="M53" s="1" t="s">
        <v>6860</v>
      </c>
      <c r="N53" s="1" t="s">
        <v>6911</v>
      </c>
      <c r="O53">
        <v>33.233333000000002</v>
      </c>
      <c r="P53">
        <v>131.60666699999999</v>
      </c>
      <c r="Q53">
        <v>0.1</v>
      </c>
      <c r="T53">
        <v>110</v>
      </c>
      <c r="U53" t="s">
        <v>6883</v>
      </c>
      <c r="W53">
        <v>6</v>
      </c>
    </row>
    <row r="54" spans="1:23" x14ac:dyDescent="0.3">
      <c r="A54">
        <v>6</v>
      </c>
      <c r="B54" t="s">
        <v>6912</v>
      </c>
      <c r="C54" t="s">
        <v>6777</v>
      </c>
      <c r="D54" t="s">
        <v>6778</v>
      </c>
      <c r="E54" t="s">
        <v>6779</v>
      </c>
      <c r="F54" t="s">
        <v>166</v>
      </c>
      <c r="G54" t="s">
        <v>38</v>
      </c>
      <c r="H54" t="s">
        <v>66</v>
      </c>
      <c r="I54">
        <v>10</v>
      </c>
      <c r="J54">
        <v>7</v>
      </c>
      <c r="K54" t="s">
        <v>65</v>
      </c>
      <c r="L54" s="1" t="s">
        <v>6894</v>
      </c>
      <c r="M54" s="1" t="s">
        <v>6860</v>
      </c>
      <c r="N54" s="1" t="s">
        <v>6913</v>
      </c>
      <c r="O54">
        <v>31.916667</v>
      </c>
      <c r="P54">
        <v>131.41666699999999</v>
      </c>
      <c r="Q54">
        <v>0.1</v>
      </c>
      <c r="T54">
        <v>110</v>
      </c>
      <c r="U54" t="s">
        <v>6883</v>
      </c>
      <c r="W54">
        <v>6</v>
      </c>
    </row>
    <row r="55" spans="1:23" x14ac:dyDescent="0.3">
      <c r="A55" t="s">
        <v>6914</v>
      </c>
      <c r="B55" t="s">
        <v>6915</v>
      </c>
      <c r="C55" t="s">
        <v>6777</v>
      </c>
      <c r="D55" t="s">
        <v>6778</v>
      </c>
      <c r="E55" t="s">
        <v>6779</v>
      </c>
      <c r="F55" t="s">
        <v>166</v>
      </c>
      <c r="G55" t="s">
        <v>38</v>
      </c>
      <c r="H55" t="s">
        <v>66</v>
      </c>
      <c r="I55">
        <v>7</v>
      </c>
      <c r="J55">
        <v>6</v>
      </c>
      <c r="K55" t="s">
        <v>65</v>
      </c>
      <c r="L55" s="1" t="s">
        <v>6916</v>
      </c>
      <c r="M55" s="1" t="s">
        <v>6860</v>
      </c>
      <c r="N55" s="1" t="s">
        <v>6899</v>
      </c>
      <c r="O55">
        <v>41.972000000000001</v>
      </c>
      <c r="P55">
        <v>140.66909999999999</v>
      </c>
      <c r="Q55">
        <v>0.1</v>
      </c>
      <c r="T55">
        <v>110</v>
      </c>
      <c r="U55" t="s">
        <v>6883</v>
      </c>
      <c r="W55">
        <v>6</v>
      </c>
    </row>
    <row r="56" spans="1:23" x14ac:dyDescent="0.3">
      <c r="A56" t="s">
        <v>6914</v>
      </c>
      <c r="B56" t="s">
        <v>6917</v>
      </c>
      <c r="C56" t="s">
        <v>6777</v>
      </c>
      <c r="D56" t="s">
        <v>6778</v>
      </c>
      <c r="E56" t="s">
        <v>6779</v>
      </c>
      <c r="F56" t="s">
        <v>166</v>
      </c>
      <c r="G56" t="s">
        <v>38</v>
      </c>
      <c r="H56" t="s">
        <v>66</v>
      </c>
      <c r="I56">
        <v>7</v>
      </c>
      <c r="J56">
        <v>4</v>
      </c>
      <c r="K56" t="s">
        <v>65</v>
      </c>
      <c r="L56" s="1" t="s">
        <v>6916</v>
      </c>
      <c r="M56" s="1" t="s">
        <v>6860</v>
      </c>
      <c r="N56" s="1" t="s">
        <v>6903</v>
      </c>
      <c r="O56">
        <v>39.286749999999998</v>
      </c>
      <c r="P56">
        <v>141.11322200000001</v>
      </c>
      <c r="Q56">
        <v>0.1</v>
      </c>
      <c r="T56">
        <v>110</v>
      </c>
      <c r="U56" t="s">
        <v>6883</v>
      </c>
      <c r="W56">
        <v>6</v>
      </c>
    </row>
    <row r="57" spans="1:23" x14ac:dyDescent="0.3">
      <c r="A57" t="s">
        <v>6914</v>
      </c>
      <c r="B57" t="s">
        <v>6918</v>
      </c>
      <c r="C57" t="s">
        <v>6777</v>
      </c>
      <c r="D57" t="s">
        <v>6778</v>
      </c>
      <c r="E57" t="s">
        <v>6779</v>
      </c>
      <c r="F57" t="s">
        <v>166</v>
      </c>
      <c r="G57" t="s">
        <v>38</v>
      </c>
      <c r="H57" t="s">
        <v>66</v>
      </c>
      <c r="I57">
        <v>7</v>
      </c>
      <c r="J57">
        <v>7</v>
      </c>
      <c r="K57" t="s">
        <v>65</v>
      </c>
      <c r="L57" s="1" t="s">
        <v>6916</v>
      </c>
      <c r="M57" s="1" t="s">
        <v>6860</v>
      </c>
      <c r="N57" s="1" t="s">
        <v>6905</v>
      </c>
      <c r="O57">
        <v>38.104278000000001</v>
      </c>
      <c r="P57">
        <v>140.87016</v>
      </c>
      <c r="Q57">
        <v>0.1</v>
      </c>
      <c r="T57">
        <v>110</v>
      </c>
      <c r="U57" t="s">
        <v>6883</v>
      </c>
      <c r="W57">
        <v>6</v>
      </c>
    </row>
    <row r="58" spans="1:23" x14ac:dyDescent="0.3">
      <c r="A58" t="s">
        <v>6914</v>
      </c>
      <c r="B58" t="s">
        <v>6919</v>
      </c>
      <c r="C58" t="s">
        <v>6777</v>
      </c>
      <c r="D58" t="s">
        <v>6778</v>
      </c>
      <c r="E58" t="s">
        <v>6779</v>
      </c>
      <c r="F58" t="s">
        <v>166</v>
      </c>
      <c r="G58" t="s">
        <v>38</v>
      </c>
      <c r="H58" t="s">
        <v>66</v>
      </c>
      <c r="I58">
        <v>7</v>
      </c>
      <c r="J58">
        <v>4</v>
      </c>
      <c r="K58" t="s">
        <v>65</v>
      </c>
      <c r="L58" s="1" t="s">
        <v>6916</v>
      </c>
      <c r="M58" s="1" t="s">
        <v>6860</v>
      </c>
      <c r="N58" s="1" t="s">
        <v>6920</v>
      </c>
      <c r="O58">
        <v>36.083472</v>
      </c>
      <c r="P58">
        <v>140.07644400000001</v>
      </c>
      <c r="Q58">
        <v>0.1</v>
      </c>
      <c r="T58">
        <v>110</v>
      </c>
      <c r="U58" t="s">
        <v>6883</v>
      </c>
      <c r="W58">
        <v>6</v>
      </c>
    </row>
    <row r="59" spans="1:23" x14ac:dyDescent="0.3">
      <c r="A59" t="s">
        <v>6914</v>
      </c>
      <c r="B59" t="s">
        <v>6921</v>
      </c>
      <c r="C59" t="s">
        <v>6777</v>
      </c>
      <c r="D59" t="s">
        <v>6778</v>
      </c>
      <c r="E59" t="s">
        <v>6779</v>
      </c>
      <c r="F59" t="s">
        <v>166</v>
      </c>
      <c r="G59" t="s">
        <v>38</v>
      </c>
      <c r="H59" t="s">
        <v>66</v>
      </c>
      <c r="I59">
        <v>7</v>
      </c>
      <c r="J59">
        <v>8</v>
      </c>
      <c r="K59" t="s">
        <v>65</v>
      </c>
      <c r="L59" s="1" t="s">
        <v>6916</v>
      </c>
      <c r="M59" s="1" t="s">
        <v>6860</v>
      </c>
      <c r="N59" s="1" t="s">
        <v>6911</v>
      </c>
      <c r="O59">
        <v>33.233333000000002</v>
      </c>
      <c r="P59">
        <v>131.60666699999999</v>
      </c>
      <c r="Q59">
        <v>0.1</v>
      </c>
      <c r="T59">
        <v>110</v>
      </c>
      <c r="U59" t="s">
        <v>6883</v>
      </c>
      <c r="W59">
        <v>6</v>
      </c>
    </row>
    <row r="60" spans="1:23" x14ac:dyDescent="0.3">
      <c r="A60" t="s">
        <v>6914</v>
      </c>
      <c r="B60" t="s">
        <v>6922</v>
      </c>
      <c r="C60" t="s">
        <v>6777</v>
      </c>
      <c r="D60" t="s">
        <v>6778</v>
      </c>
      <c r="E60" t="s">
        <v>6779</v>
      </c>
      <c r="F60" t="s">
        <v>166</v>
      </c>
      <c r="G60" t="s">
        <v>38</v>
      </c>
      <c r="H60" t="s">
        <v>66</v>
      </c>
      <c r="I60">
        <v>7</v>
      </c>
      <c r="J60">
        <v>8</v>
      </c>
      <c r="K60" t="s">
        <v>65</v>
      </c>
      <c r="L60" s="1" t="s">
        <v>6916</v>
      </c>
      <c r="M60" s="1" t="s">
        <v>6860</v>
      </c>
      <c r="N60" s="1" t="s">
        <v>6923</v>
      </c>
      <c r="O60">
        <v>31.6</v>
      </c>
      <c r="P60">
        <v>130.55000000000001</v>
      </c>
      <c r="Q60">
        <v>0.1</v>
      </c>
      <c r="T60">
        <v>110</v>
      </c>
      <c r="U60" t="s">
        <v>6883</v>
      </c>
      <c r="W60">
        <v>6</v>
      </c>
    </row>
    <row r="61" spans="1:23" x14ac:dyDescent="0.3">
      <c r="A61" t="s">
        <v>6914</v>
      </c>
      <c r="B61" t="s">
        <v>6924</v>
      </c>
      <c r="C61" t="s">
        <v>6777</v>
      </c>
      <c r="D61" t="s">
        <v>6778</v>
      </c>
      <c r="E61" t="s">
        <v>6779</v>
      </c>
      <c r="F61" t="s">
        <v>166</v>
      </c>
      <c r="G61" t="s">
        <v>38</v>
      </c>
      <c r="H61" t="s">
        <v>66</v>
      </c>
      <c r="I61">
        <v>7</v>
      </c>
      <c r="J61">
        <v>7</v>
      </c>
      <c r="K61" t="s">
        <v>65</v>
      </c>
      <c r="L61" s="1" t="s">
        <v>6916</v>
      </c>
      <c r="M61" s="1" t="s">
        <v>6860</v>
      </c>
      <c r="N61" s="1" t="s">
        <v>6925</v>
      </c>
      <c r="O61">
        <v>30.358611</v>
      </c>
      <c r="P61">
        <v>130.52861100000001</v>
      </c>
      <c r="Q61">
        <v>0.1</v>
      </c>
      <c r="T61">
        <v>110</v>
      </c>
      <c r="U61" t="s">
        <v>6883</v>
      </c>
      <c r="W61">
        <v>6</v>
      </c>
    </row>
    <row r="62" spans="1:23" x14ac:dyDescent="0.3">
      <c r="A62" t="s">
        <v>6914</v>
      </c>
      <c r="B62" t="s">
        <v>6926</v>
      </c>
      <c r="C62" t="s">
        <v>6777</v>
      </c>
      <c r="D62" t="s">
        <v>6778</v>
      </c>
      <c r="E62" t="s">
        <v>6779</v>
      </c>
      <c r="F62" t="s">
        <v>166</v>
      </c>
      <c r="G62" t="s">
        <v>38</v>
      </c>
      <c r="H62" t="s">
        <v>66</v>
      </c>
      <c r="I62">
        <v>5</v>
      </c>
      <c r="J62">
        <v>4</v>
      </c>
      <c r="K62" t="s">
        <v>65</v>
      </c>
      <c r="L62" s="1" t="s">
        <v>6927</v>
      </c>
      <c r="M62" s="1" t="s">
        <v>6860</v>
      </c>
      <c r="N62" s="1" t="s">
        <v>6895</v>
      </c>
      <c r="O62">
        <v>44.774360999999999</v>
      </c>
      <c r="P62">
        <v>142.254389</v>
      </c>
      <c r="Q62">
        <v>0.1</v>
      </c>
      <c r="T62">
        <v>110</v>
      </c>
      <c r="U62" t="s">
        <v>6883</v>
      </c>
      <c r="W62">
        <v>6</v>
      </c>
    </row>
    <row r="63" spans="1:23" x14ac:dyDescent="0.3">
      <c r="A63" t="s">
        <v>6914</v>
      </c>
      <c r="B63" t="s">
        <v>6915</v>
      </c>
      <c r="C63" t="s">
        <v>6777</v>
      </c>
      <c r="D63" t="s">
        <v>6778</v>
      </c>
      <c r="E63" t="s">
        <v>6779</v>
      </c>
      <c r="F63" t="s">
        <v>166</v>
      </c>
      <c r="G63" t="s">
        <v>38</v>
      </c>
      <c r="H63" t="s">
        <v>66</v>
      </c>
      <c r="I63">
        <v>6</v>
      </c>
      <c r="J63">
        <v>7</v>
      </c>
      <c r="K63" t="s">
        <v>65</v>
      </c>
      <c r="L63" s="1" t="s">
        <v>6927</v>
      </c>
      <c r="M63" s="1" t="s">
        <v>6860</v>
      </c>
      <c r="N63" s="1" t="s">
        <v>6899</v>
      </c>
      <c r="O63">
        <v>41.972000000000001</v>
      </c>
      <c r="P63">
        <v>140.66909999999999</v>
      </c>
      <c r="Q63">
        <v>0.1</v>
      </c>
      <c r="T63">
        <v>110</v>
      </c>
      <c r="U63" t="s">
        <v>6883</v>
      </c>
      <c r="W63">
        <v>6</v>
      </c>
    </row>
    <row r="64" spans="1:23" x14ac:dyDescent="0.3">
      <c r="A64" t="s">
        <v>6914</v>
      </c>
      <c r="B64" t="s">
        <v>6928</v>
      </c>
      <c r="C64" t="s">
        <v>6777</v>
      </c>
      <c r="D64" t="s">
        <v>6778</v>
      </c>
      <c r="E64" t="s">
        <v>6779</v>
      </c>
      <c r="F64" t="s">
        <v>166</v>
      </c>
      <c r="G64" t="s">
        <v>38</v>
      </c>
      <c r="H64" t="s">
        <v>66</v>
      </c>
      <c r="I64">
        <v>7</v>
      </c>
      <c r="J64">
        <v>6</v>
      </c>
      <c r="K64" t="s">
        <v>65</v>
      </c>
      <c r="L64" s="1" t="s">
        <v>6927</v>
      </c>
      <c r="M64" s="1" t="s">
        <v>6860</v>
      </c>
      <c r="N64" s="1" t="s">
        <v>6901</v>
      </c>
      <c r="O64">
        <v>40.599027999999997</v>
      </c>
      <c r="P64">
        <v>141.39761100000001</v>
      </c>
      <c r="Q64">
        <v>0.1</v>
      </c>
      <c r="T64">
        <v>110</v>
      </c>
      <c r="U64" t="s">
        <v>6883</v>
      </c>
      <c r="W64">
        <v>6</v>
      </c>
    </row>
    <row r="65" spans="1:25" x14ac:dyDescent="0.3">
      <c r="A65" t="s">
        <v>6914</v>
      </c>
      <c r="B65" t="s">
        <v>6917</v>
      </c>
      <c r="C65" t="s">
        <v>6777</v>
      </c>
      <c r="D65" t="s">
        <v>6778</v>
      </c>
      <c r="E65" t="s">
        <v>6779</v>
      </c>
      <c r="F65" t="s">
        <v>166</v>
      </c>
      <c r="G65" t="s">
        <v>38</v>
      </c>
      <c r="H65" t="s">
        <v>66</v>
      </c>
      <c r="I65">
        <v>8</v>
      </c>
      <c r="J65">
        <v>7</v>
      </c>
      <c r="K65" t="s">
        <v>65</v>
      </c>
      <c r="L65" s="1" t="s">
        <v>6927</v>
      </c>
      <c r="M65" s="1" t="s">
        <v>6860</v>
      </c>
      <c r="N65" s="1" t="s">
        <v>6903</v>
      </c>
      <c r="O65">
        <v>39.286749999999998</v>
      </c>
      <c r="P65">
        <v>141.11322200000001</v>
      </c>
      <c r="Q65">
        <v>0.1</v>
      </c>
      <c r="T65">
        <v>110</v>
      </c>
      <c r="U65" t="s">
        <v>6883</v>
      </c>
      <c r="W65">
        <v>6</v>
      </c>
    </row>
    <row r="66" spans="1:25" x14ac:dyDescent="0.3">
      <c r="A66" t="s">
        <v>6914</v>
      </c>
      <c r="B66" t="s">
        <v>6918</v>
      </c>
      <c r="C66" t="s">
        <v>6777</v>
      </c>
      <c r="D66" t="s">
        <v>6778</v>
      </c>
      <c r="E66" t="s">
        <v>6779</v>
      </c>
      <c r="F66" t="s">
        <v>166</v>
      </c>
      <c r="G66" t="s">
        <v>38</v>
      </c>
      <c r="H66" t="s">
        <v>66</v>
      </c>
      <c r="I66">
        <v>9</v>
      </c>
      <c r="J66">
        <v>7</v>
      </c>
      <c r="K66" t="s">
        <v>65</v>
      </c>
      <c r="L66" s="1" t="s">
        <v>6927</v>
      </c>
      <c r="M66" s="1" t="s">
        <v>6860</v>
      </c>
      <c r="N66" s="1" t="s">
        <v>6905</v>
      </c>
      <c r="O66">
        <v>38.104278000000001</v>
      </c>
      <c r="P66">
        <v>140.87016</v>
      </c>
      <c r="Q66">
        <v>0.1</v>
      </c>
      <c r="T66">
        <v>110</v>
      </c>
      <c r="U66" t="s">
        <v>6883</v>
      </c>
      <c r="W66">
        <v>6</v>
      </c>
    </row>
    <row r="67" spans="1:25" x14ac:dyDescent="0.3">
      <c r="A67">
        <v>7</v>
      </c>
      <c r="B67" t="s">
        <v>6929</v>
      </c>
      <c r="C67" t="s">
        <v>2108</v>
      </c>
      <c r="D67" t="s">
        <v>2112</v>
      </c>
      <c r="E67" t="s">
        <v>2114</v>
      </c>
      <c r="F67" t="s">
        <v>2115</v>
      </c>
      <c r="G67" t="s">
        <v>38</v>
      </c>
      <c r="H67" t="s">
        <v>66</v>
      </c>
      <c r="I67">
        <v>12</v>
      </c>
    </row>
    <row r="68" spans="1:25" x14ac:dyDescent="0.3">
      <c r="A68">
        <v>7</v>
      </c>
      <c r="B68" t="s">
        <v>6929</v>
      </c>
      <c r="C68" t="s">
        <v>2108</v>
      </c>
      <c r="D68" t="s">
        <v>2112</v>
      </c>
      <c r="E68" t="s">
        <v>2114</v>
      </c>
      <c r="F68" t="s">
        <v>2115</v>
      </c>
    </row>
    <row r="69" spans="1:25" x14ac:dyDescent="0.3">
      <c r="A69">
        <v>7</v>
      </c>
      <c r="B69" t="s">
        <v>6929</v>
      </c>
      <c r="C69" t="s">
        <v>2108</v>
      </c>
      <c r="D69" t="s">
        <v>2112</v>
      </c>
      <c r="E69" t="s">
        <v>2114</v>
      </c>
      <c r="F69" t="s">
        <v>2115</v>
      </c>
    </row>
    <row r="70" spans="1:25" x14ac:dyDescent="0.3">
      <c r="A70">
        <v>7</v>
      </c>
      <c r="B70" t="s">
        <v>6929</v>
      </c>
      <c r="C70" t="s">
        <v>2108</v>
      </c>
      <c r="D70" t="s">
        <v>2112</v>
      </c>
      <c r="E70" t="s">
        <v>2114</v>
      </c>
      <c r="F70" t="s">
        <v>2115</v>
      </c>
    </row>
    <row r="71" spans="1:25" x14ac:dyDescent="0.3">
      <c r="A71">
        <v>7</v>
      </c>
      <c r="B71" t="s">
        <v>6929</v>
      </c>
      <c r="C71" t="s">
        <v>2108</v>
      </c>
      <c r="D71" t="s">
        <v>2112</v>
      </c>
      <c r="E71" t="s">
        <v>2114</v>
      </c>
      <c r="F71" t="s">
        <v>2115</v>
      </c>
    </row>
    <row r="72" spans="1:25" x14ac:dyDescent="0.3">
      <c r="A72">
        <v>7</v>
      </c>
      <c r="B72" t="s">
        <v>6929</v>
      </c>
      <c r="C72" t="s">
        <v>2108</v>
      </c>
      <c r="D72" t="s">
        <v>2112</v>
      </c>
      <c r="E72" t="s">
        <v>2114</v>
      </c>
      <c r="F72" t="s">
        <v>2115</v>
      </c>
    </row>
    <row r="73" spans="1:25" x14ac:dyDescent="0.3">
      <c r="A73">
        <v>7</v>
      </c>
      <c r="B73" t="s">
        <v>6929</v>
      </c>
      <c r="C73" t="s">
        <v>2108</v>
      </c>
      <c r="D73" t="s">
        <v>2112</v>
      </c>
      <c r="E73" t="s">
        <v>2114</v>
      </c>
      <c r="F73" t="s">
        <v>2115</v>
      </c>
    </row>
    <row r="74" spans="1:25" x14ac:dyDescent="0.3">
      <c r="A74">
        <v>7</v>
      </c>
      <c r="B74" t="s">
        <v>6929</v>
      </c>
      <c r="C74" t="s">
        <v>2108</v>
      </c>
      <c r="D74" t="s">
        <v>2112</v>
      </c>
      <c r="E74" t="s">
        <v>2114</v>
      </c>
      <c r="F74" t="s">
        <v>2115</v>
      </c>
    </row>
    <row r="75" spans="1:25" x14ac:dyDescent="0.3">
      <c r="A75">
        <v>7</v>
      </c>
      <c r="B75" t="s">
        <v>6929</v>
      </c>
      <c r="C75" t="s">
        <v>2108</v>
      </c>
      <c r="D75" t="s">
        <v>2112</v>
      </c>
      <c r="E75" t="s">
        <v>2114</v>
      </c>
      <c r="F75" t="s">
        <v>2115</v>
      </c>
    </row>
    <row r="76" spans="1:25" x14ac:dyDescent="0.3">
      <c r="A76">
        <v>7</v>
      </c>
      <c r="B76" t="s">
        <v>6929</v>
      </c>
      <c r="C76" t="s">
        <v>2108</v>
      </c>
      <c r="D76" t="s">
        <v>2112</v>
      </c>
      <c r="E76" t="s">
        <v>2114</v>
      </c>
      <c r="F76" t="s">
        <v>2115</v>
      </c>
    </row>
    <row r="77" spans="1:25" x14ac:dyDescent="0.3">
      <c r="A77">
        <v>7</v>
      </c>
      <c r="B77" t="s">
        <v>6929</v>
      </c>
      <c r="C77" t="s">
        <v>2108</v>
      </c>
      <c r="D77" t="s">
        <v>2112</v>
      </c>
      <c r="E77" t="s">
        <v>2114</v>
      </c>
      <c r="F77" t="s">
        <v>2115</v>
      </c>
    </row>
    <row r="78" spans="1:25" x14ac:dyDescent="0.3">
      <c r="A78">
        <v>7</v>
      </c>
      <c r="B78" t="s">
        <v>6929</v>
      </c>
      <c r="C78" t="s">
        <v>2108</v>
      </c>
      <c r="D78" t="s">
        <v>2112</v>
      </c>
      <c r="E78" t="s">
        <v>2114</v>
      </c>
      <c r="F78" t="s">
        <v>2115</v>
      </c>
    </row>
    <row r="79" spans="1:25" x14ac:dyDescent="0.3">
      <c r="A79">
        <v>8</v>
      </c>
      <c r="B79" t="s">
        <v>6930</v>
      </c>
      <c r="C79" t="s">
        <v>2120</v>
      </c>
      <c r="D79" t="s">
        <v>2121</v>
      </c>
      <c r="E79" t="s">
        <v>2123</v>
      </c>
      <c r="F79" t="s">
        <v>166</v>
      </c>
      <c r="G79" t="s">
        <v>38</v>
      </c>
      <c r="H79" t="s">
        <v>66</v>
      </c>
      <c r="I79">
        <v>3</v>
      </c>
      <c r="J79">
        <v>5</v>
      </c>
      <c r="L79" t="s">
        <v>6931</v>
      </c>
      <c r="M79" t="s">
        <v>6847</v>
      </c>
      <c r="N79" t="s">
        <v>6932</v>
      </c>
      <c r="O79" s="6">
        <v>36.75</v>
      </c>
      <c r="P79">
        <f>137+1/60</f>
        <v>137.01666666666668</v>
      </c>
      <c r="Q79">
        <v>0.01</v>
      </c>
      <c r="T79">
        <v>298</v>
      </c>
      <c r="U79" t="s">
        <v>6849</v>
      </c>
      <c r="W79">
        <v>8</v>
      </c>
      <c r="Y79" t="s">
        <v>6884</v>
      </c>
    </row>
    <row r="80" spans="1:25" x14ac:dyDescent="0.3">
      <c r="A80">
        <v>8</v>
      </c>
      <c r="B80" t="s">
        <v>6933</v>
      </c>
      <c r="C80" t="s">
        <v>2120</v>
      </c>
      <c r="D80" t="s">
        <v>2121</v>
      </c>
      <c r="E80" t="s">
        <v>2123</v>
      </c>
      <c r="F80" t="s">
        <v>166</v>
      </c>
      <c r="G80" t="s">
        <v>38</v>
      </c>
      <c r="H80" t="s">
        <v>66</v>
      </c>
      <c r="I80">
        <v>3</v>
      </c>
      <c r="J80">
        <v>6</v>
      </c>
      <c r="L80" t="s">
        <v>6931</v>
      </c>
      <c r="M80" t="s">
        <v>6847</v>
      </c>
      <c r="N80" t="s">
        <v>6934</v>
      </c>
      <c r="O80" s="7">
        <f>36+34/60</f>
        <v>36.56666666666667</v>
      </c>
      <c r="P80">
        <f>136+39/60</f>
        <v>136.65</v>
      </c>
      <c r="Q80">
        <v>0.01</v>
      </c>
      <c r="T80">
        <v>312.60000000000002</v>
      </c>
      <c r="U80" t="s">
        <v>6849</v>
      </c>
      <c r="W80">
        <v>8</v>
      </c>
      <c r="Y80" t="s">
        <v>6884</v>
      </c>
    </row>
    <row r="81" spans="1:25" x14ac:dyDescent="0.3">
      <c r="A81">
        <v>8</v>
      </c>
      <c r="B81" t="s">
        <v>6935</v>
      </c>
      <c r="C81" t="s">
        <v>2120</v>
      </c>
      <c r="D81" t="s">
        <v>2121</v>
      </c>
      <c r="E81" t="s">
        <v>2123</v>
      </c>
      <c r="F81" t="s">
        <v>166</v>
      </c>
      <c r="G81" t="s">
        <v>38</v>
      </c>
      <c r="H81" t="s">
        <v>66</v>
      </c>
      <c r="I81">
        <v>3</v>
      </c>
      <c r="J81">
        <v>4</v>
      </c>
      <c r="L81" t="s">
        <v>6931</v>
      </c>
      <c r="M81" t="s">
        <v>6847</v>
      </c>
      <c r="N81" t="s">
        <v>6936</v>
      </c>
      <c r="O81" s="6">
        <f>36+4/60</f>
        <v>36.06666666666667</v>
      </c>
      <c r="P81">
        <f>136+13/60</f>
        <v>136.21666666666667</v>
      </c>
      <c r="Q81">
        <v>0.01</v>
      </c>
      <c r="T81">
        <v>296</v>
      </c>
      <c r="U81" t="s">
        <v>6849</v>
      </c>
      <c r="W81">
        <v>8</v>
      </c>
      <c r="Y81" t="s">
        <v>6884</v>
      </c>
    </row>
    <row r="82" spans="1:25" ht="12" customHeight="1" x14ac:dyDescent="0.3">
      <c r="A82">
        <v>9</v>
      </c>
      <c r="B82" t="s">
        <v>6937</v>
      </c>
      <c r="C82" t="s">
        <v>2133</v>
      </c>
      <c r="D82" t="s">
        <v>2134</v>
      </c>
      <c r="E82" t="s">
        <v>2136</v>
      </c>
      <c r="F82" t="s">
        <v>166</v>
      </c>
      <c r="G82" t="s">
        <v>38</v>
      </c>
      <c r="H82" t="s">
        <v>66</v>
      </c>
      <c r="I82">
        <v>7</v>
      </c>
      <c r="J82">
        <v>5</v>
      </c>
      <c r="L82" t="s">
        <v>6931</v>
      </c>
      <c r="M82" t="s">
        <v>6847</v>
      </c>
      <c r="N82" t="s">
        <v>6938</v>
      </c>
      <c r="O82" s="6">
        <v>39.700000000000003</v>
      </c>
      <c r="P82">
        <v>140.1</v>
      </c>
      <c r="Q82">
        <v>0.01</v>
      </c>
      <c r="R82">
        <v>9.4</v>
      </c>
      <c r="T82">
        <v>770</v>
      </c>
      <c r="U82" t="s">
        <v>6883</v>
      </c>
      <c r="W82">
        <v>9</v>
      </c>
      <c r="Y82" t="s">
        <v>6884</v>
      </c>
    </row>
    <row r="83" spans="1:25" x14ac:dyDescent="0.3">
      <c r="A83">
        <v>9</v>
      </c>
      <c r="B83" t="s">
        <v>6939</v>
      </c>
      <c r="C83" t="s">
        <v>2133</v>
      </c>
      <c r="D83" t="s">
        <v>2134</v>
      </c>
      <c r="E83" t="s">
        <v>2136</v>
      </c>
      <c r="F83" t="s">
        <v>166</v>
      </c>
      <c r="G83" t="s">
        <v>38</v>
      </c>
      <c r="H83" t="s">
        <v>66</v>
      </c>
      <c r="I83">
        <v>7</v>
      </c>
      <c r="J83">
        <v>3</v>
      </c>
      <c r="L83" t="s">
        <v>6931</v>
      </c>
      <c r="M83" t="s">
        <v>6847</v>
      </c>
      <c r="N83" t="s">
        <v>6940</v>
      </c>
      <c r="O83" s="6">
        <v>36.6</v>
      </c>
      <c r="P83">
        <v>139.9</v>
      </c>
      <c r="Q83">
        <v>0.01</v>
      </c>
      <c r="R83">
        <v>118.9</v>
      </c>
      <c r="T83">
        <v>770</v>
      </c>
      <c r="U83" t="s">
        <v>6883</v>
      </c>
      <c r="W83">
        <v>9</v>
      </c>
      <c r="Y83" t="s">
        <v>6884</v>
      </c>
    </row>
    <row r="84" spans="1:25" x14ac:dyDescent="0.3">
      <c r="A84">
        <v>9</v>
      </c>
      <c r="B84" t="s">
        <v>6941</v>
      </c>
      <c r="C84" t="s">
        <v>2133</v>
      </c>
      <c r="D84" t="s">
        <v>2134</v>
      </c>
      <c r="E84" t="s">
        <v>2136</v>
      </c>
      <c r="F84" t="s">
        <v>166</v>
      </c>
      <c r="G84" t="s">
        <v>38</v>
      </c>
      <c r="H84" t="s">
        <v>66</v>
      </c>
      <c r="I84">
        <v>7</v>
      </c>
      <c r="J84">
        <v>4</v>
      </c>
      <c r="L84" t="s">
        <v>6931</v>
      </c>
      <c r="M84" t="s">
        <v>6847</v>
      </c>
      <c r="N84" t="s">
        <v>6942</v>
      </c>
      <c r="O84" s="6">
        <v>36.4</v>
      </c>
      <c r="P84">
        <v>139.1</v>
      </c>
      <c r="Q84">
        <v>0.01</v>
      </c>
      <c r="R84">
        <v>112.2</v>
      </c>
      <c r="T84">
        <v>770</v>
      </c>
      <c r="U84" t="s">
        <v>6883</v>
      </c>
      <c r="W84">
        <v>9</v>
      </c>
      <c r="Y84" t="s">
        <v>6884</v>
      </c>
    </row>
    <row r="85" spans="1:25" x14ac:dyDescent="0.3">
      <c r="A85">
        <v>9</v>
      </c>
      <c r="B85" t="s">
        <v>6943</v>
      </c>
      <c r="C85" t="s">
        <v>2133</v>
      </c>
      <c r="D85" t="s">
        <v>2134</v>
      </c>
      <c r="E85" t="s">
        <v>2136</v>
      </c>
      <c r="F85" t="s">
        <v>166</v>
      </c>
      <c r="G85" t="s">
        <v>38</v>
      </c>
      <c r="H85" t="s">
        <v>66</v>
      </c>
      <c r="I85">
        <v>7</v>
      </c>
      <c r="J85">
        <v>4</v>
      </c>
      <c r="L85" t="s">
        <v>6931</v>
      </c>
      <c r="M85" t="s">
        <v>6847</v>
      </c>
      <c r="N85" t="s">
        <v>6944</v>
      </c>
      <c r="O85" s="6">
        <v>36.1</v>
      </c>
      <c r="P85">
        <v>136.19999999999999</v>
      </c>
      <c r="Q85">
        <v>0.01</v>
      </c>
      <c r="R85">
        <v>9.1</v>
      </c>
      <c r="T85">
        <v>770</v>
      </c>
      <c r="U85" t="s">
        <v>6883</v>
      </c>
      <c r="W85">
        <v>9</v>
      </c>
      <c r="Y85" t="s">
        <v>6884</v>
      </c>
    </row>
    <row r="86" spans="1:25" x14ac:dyDescent="0.3">
      <c r="A86">
        <v>9</v>
      </c>
      <c r="B86" t="s">
        <v>6945</v>
      </c>
      <c r="C86" t="s">
        <v>2133</v>
      </c>
      <c r="D86" t="s">
        <v>2134</v>
      </c>
      <c r="E86" t="s">
        <v>2136</v>
      </c>
      <c r="F86" t="s">
        <v>166</v>
      </c>
      <c r="G86" t="s">
        <v>38</v>
      </c>
      <c r="H86" t="s">
        <v>66</v>
      </c>
      <c r="I86">
        <v>7</v>
      </c>
      <c r="J86">
        <v>4</v>
      </c>
      <c r="L86" t="s">
        <v>6931</v>
      </c>
      <c r="M86" t="s">
        <v>6847</v>
      </c>
      <c r="N86" t="s">
        <v>6946</v>
      </c>
      <c r="O86" s="6">
        <v>35.9</v>
      </c>
      <c r="P86">
        <v>139.69999999999999</v>
      </c>
      <c r="Q86">
        <v>0.01</v>
      </c>
      <c r="R86">
        <v>8</v>
      </c>
      <c r="T86">
        <v>770</v>
      </c>
      <c r="U86" t="s">
        <v>6883</v>
      </c>
      <c r="W86">
        <v>9</v>
      </c>
      <c r="Y86" t="s">
        <v>6884</v>
      </c>
    </row>
    <row r="87" spans="1:25" x14ac:dyDescent="0.3">
      <c r="A87">
        <v>9</v>
      </c>
      <c r="B87" t="s">
        <v>6947</v>
      </c>
      <c r="C87" t="s">
        <v>2133</v>
      </c>
      <c r="D87" t="s">
        <v>2134</v>
      </c>
      <c r="E87" t="s">
        <v>2136</v>
      </c>
      <c r="F87" t="s">
        <v>166</v>
      </c>
      <c r="G87" t="s">
        <v>38</v>
      </c>
      <c r="H87" t="s">
        <v>66</v>
      </c>
      <c r="I87">
        <v>7</v>
      </c>
      <c r="J87">
        <v>3</v>
      </c>
      <c r="L87" t="s">
        <v>6931</v>
      </c>
      <c r="M87" t="s">
        <v>6847</v>
      </c>
      <c r="N87" t="s">
        <v>6903</v>
      </c>
      <c r="O87" s="6">
        <v>35</v>
      </c>
      <c r="P87">
        <v>135.80000000000001</v>
      </c>
      <c r="Q87">
        <v>0.01</v>
      </c>
      <c r="R87">
        <v>41.4</v>
      </c>
      <c r="T87">
        <v>770</v>
      </c>
      <c r="U87" t="s">
        <v>6883</v>
      </c>
      <c r="W87">
        <v>9</v>
      </c>
      <c r="Y87" t="s">
        <v>6884</v>
      </c>
    </row>
    <row r="88" spans="1:25" x14ac:dyDescent="0.3">
      <c r="A88">
        <v>9</v>
      </c>
      <c r="B88" t="s">
        <v>6948</v>
      </c>
      <c r="C88" t="s">
        <v>2133</v>
      </c>
      <c r="D88" t="s">
        <v>2134</v>
      </c>
      <c r="E88" t="s">
        <v>2136</v>
      </c>
      <c r="F88" t="s">
        <v>166</v>
      </c>
      <c r="G88" t="s">
        <v>38</v>
      </c>
      <c r="H88" t="s">
        <v>66</v>
      </c>
      <c r="I88">
        <v>7</v>
      </c>
      <c r="J88">
        <v>3</v>
      </c>
      <c r="L88" t="s">
        <v>6931</v>
      </c>
      <c r="M88" t="s">
        <v>6847</v>
      </c>
      <c r="N88" t="s">
        <v>2</v>
      </c>
      <c r="O88" s="6">
        <v>35</v>
      </c>
      <c r="P88">
        <v>138.4</v>
      </c>
      <c r="Q88">
        <v>0.01</v>
      </c>
      <c r="R88">
        <v>14.1</v>
      </c>
      <c r="T88">
        <v>770</v>
      </c>
      <c r="U88" t="s">
        <v>6883</v>
      </c>
      <c r="W88">
        <v>9</v>
      </c>
      <c r="Y88" t="s">
        <v>6884</v>
      </c>
    </row>
    <row r="89" spans="1:25" x14ac:dyDescent="0.3">
      <c r="A89">
        <v>10</v>
      </c>
      <c r="B89" t="s">
        <v>6949</v>
      </c>
      <c r="C89" t="s">
        <v>2137</v>
      </c>
      <c r="D89" t="s">
        <v>2138</v>
      </c>
      <c r="E89" t="s">
        <v>2140</v>
      </c>
      <c r="F89" t="s">
        <v>166</v>
      </c>
      <c r="G89" t="s">
        <v>38</v>
      </c>
      <c r="H89" t="s">
        <v>66</v>
      </c>
      <c r="I89">
        <v>6</v>
      </c>
      <c r="J89">
        <v>3</v>
      </c>
      <c r="L89" t="s">
        <v>6931</v>
      </c>
      <c r="M89" t="s">
        <v>6847</v>
      </c>
      <c r="N89" t="s">
        <v>6950</v>
      </c>
      <c r="O89" s="7">
        <f>38+16/60</f>
        <v>38.266666666666666</v>
      </c>
      <c r="P89">
        <f>140+54/60</f>
        <v>140.9</v>
      </c>
      <c r="Q89">
        <v>0.01</v>
      </c>
      <c r="R89">
        <v>38.9</v>
      </c>
      <c r="T89">
        <v>179.5</v>
      </c>
      <c r="U89" t="s">
        <v>6865</v>
      </c>
      <c r="W89">
        <v>10</v>
      </c>
      <c r="Y89" t="s">
        <v>6884</v>
      </c>
    </row>
    <row r="90" spans="1:25" x14ac:dyDescent="0.3">
      <c r="A90">
        <v>10</v>
      </c>
      <c r="B90" t="s">
        <v>6951</v>
      </c>
      <c r="C90" t="s">
        <v>2137</v>
      </c>
      <c r="D90" t="s">
        <v>2138</v>
      </c>
      <c r="E90" t="s">
        <v>2140</v>
      </c>
      <c r="F90" t="s">
        <v>166</v>
      </c>
      <c r="G90" t="s">
        <v>38</v>
      </c>
      <c r="H90" t="s">
        <v>66</v>
      </c>
      <c r="I90">
        <v>6</v>
      </c>
      <c r="J90">
        <v>3</v>
      </c>
      <c r="L90" t="s">
        <v>6931</v>
      </c>
      <c r="M90" t="s">
        <v>6847</v>
      </c>
      <c r="N90" t="s">
        <v>6952</v>
      </c>
      <c r="O90" s="7">
        <f>37+55/60</f>
        <v>37.916666666666664</v>
      </c>
      <c r="P90">
        <f>139+3/60</f>
        <v>139.05000000000001</v>
      </c>
      <c r="Q90">
        <v>0.01</v>
      </c>
      <c r="R90">
        <v>1.9</v>
      </c>
      <c r="T90">
        <v>289</v>
      </c>
      <c r="U90" t="s">
        <v>6865</v>
      </c>
      <c r="W90">
        <v>10</v>
      </c>
      <c r="Y90" t="s">
        <v>6884</v>
      </c>
    </row>
    <row r="91" spans="1:25" x14ac:dyDescent="0.3">
      <c r="A91">
        <v>10</v>
      </c>
      <c r="B91" t="s">
        <v>6953</v>
      </c>
      <c r="C91" t="s">
        <v>2137</v>
      </c>
      <c r="D91" t="s">
        <v>2138</v>
      </c>
      <c r="E91" t="s">
        <v>2140</v>
      </c>
      <c r="F91" t="s">
        <v>166</v>
      </c>
      <c r="G91" t="s">
        <v>38</v>
      </c>
      <c r="H91" t="s">
        <v>66</v>
      </c>
      <c r="I91">
        <v>6</v>
      </c>
      <c r="J91">
        <v>3</v>
      </c>
      <c r="L91" t="s">
        <v>6931</v>
      </c>
      <c r="M91" t="s">
        <v>6847</v>
      </c>
      <c r="N91" t="s">
        <v>6954</v>
      </c>
      <c r="O91" s="7">
        <f>37+45/60</f>
        <v>37.75</v>
      </c>
      <c r="P91">
        <f>140+28/60</f>
        <v>140.46666666666667</v>
      </c>
      <c r="Q91">
        <v>0.01</v>
      </c>
      <c r="R91">
        <v>67.400000000000006</v>
      </c>
      <c r="T91">
        <v>30</v>
      </c>
      <c r="U91" t="s">
        <v>6865</v>
      </c>
      <c r="W91">
        <v>10</v>
      </c>
      <c r="Y91" t="s">
        <v>6884</v>
      </c>
    </row>
    <row r="92" spans="1:25" x14ac:dyDescent="0.3">
      <c r="A92">
        <v>10</v>
      </c>
      <c r="B92" t="s">
        <v>6955</v>
      </c>
      <c r="C92" t="s">
        <v>2137</v>
      </c>
      <c r="D92" t="s">
        <v>2138</v>
      </c>
      <c r="E92" t="s">
        <v>2140</v>
      </c>
      <c r="F92" t="s">
        <v>166</v>
      </c>
      <c r="G92" t="s">
        <v>38</v>
      </c>
      <c r="H92" t="s">
        <v>66</v>
      </c>
      <c r="I92">
        <v>6</v>
      </c>
      <c r="J92">
        <v>3</v>
      </c>
      <c r="L92" t="s">
        <v>6931</v>
      </c>
      <c r="M92" t="s">
        <v>6847</v>
      </c>
      <c r="N92" t="s">
        <v>6956</v>
      </c>
      <c r="O92" s="7">
        <f>36+15/60</f>
        <v>36.25</v>
      </c>
      <c r="P92">
        <f>137+58/60</f>
        <v>137.96666666666667</v>
      </c>
      <c r="Q92">
        <v>0.01</v>
      </c>
      <c r="R92">
        <v>610</v>
      </c>
      <c r="T92">
        <v>66.5</v>
      </c>
      <c r="U92" t="s">
        <v>6865</v>
      </c>
      <c r="W92">
        <v>10</v>
      </c>
      <c r="Y92" t="s">
        <v>6884</v>
      </c>
    </row>
    <row r="93" spans="1:25" x14ac:dyDescent="0.3">
      <c r="A93">
        <v>10</v>
      </c>
      <c r="B93" t="s">
        <v>6957</v>
      </c>
      <c r="C93" t="s">
        <v>2137</v>
      </c>
      <c r="D93" t="s">
        <v>2138</v>
      </c>
      <c r="E93" t="s">
        <v>2140</v>
      </c>
      <c r="F93" t="s">
        <v>166</v>
      </c>
      <c r="G93" t="s">
        <v>38</v>
      </c>
      <c r="H93" t="s">
        <v>66</v>
      </c>
      <c r="I93">
        <v>6</v>
      </c>
      <c r="J93">
        <v>5</v>
      </c>
      <c r="L93" t="s">
        <v>6931</v>
      </c>
      <c r="M93" t="s">
        <v>6847</v>
      </c>
      <c r="N93" t="s">
        <v>6958</v>
      </c>
      <c r="O93" s="7">
        <f>34+41/60</f>
        <v>34.68333333333333</v>
      </c>
      <c r="P93">
        <f>136+11/60</f>
        <v>136.18333333333334</v>
      </c>
      <c r="Q93">
        <v>0.01</v>
      </c>
      <c r="R93">
        <v>57.5</v>
      </c>
      <c r="T93">
        <v>162.5</v>
      </c>
      <c r="U93" t="s">
        <v>6865</v>
      </c>
      <c r="W93">
        <v>10</v>
      </c>
      <c r="Y93" t="s">
        <v>6884</v>
      </c>
    </row>
    <row r="94" spans="1:25" x14ac:dyDescent="0.3">
      <c r="A94">
        <v>10</v>
      </c>
      <c r="B94" t="s">
        <v>6959</v>
      </c>
      <c r="C94" t="s">
        <v>2137</v>
      </c>
      <c r="D94" t="s">
        <v>2138</v>
      </c>
      <c r="E94" t="s">
        <v>2140</v>
      </c>
      <c r="F94" t="s">
        <v>166</v>
      </c>
      <c r="G94" t="s">
        <v>38</v>
      </c>
      <c r="H94" t="s">
        <v>66</v>
      </c>
      <c r="I94">
        <v>6</v>
      </c>
      <c r="J94">
        <v>3</v>
      </c>
      <c r="L94" t="s">
        <v>6931</v>
      </c>
      <c r="M94" t="s">
        <v>6847</v>
      </c>
      <c r="N94" t="s">
        <v>6960</v>
      </c>
      <c r="O94" s="7">
        <f>34+14/60</f>
        <v>34.233333333333334</v>
      </c>
      <c r="P94">
        <f>135+10/60</f>
        <v>135.16666666666666</v>
      </c>
      <c r="Q94">
        <v>0.01</v>
      </c>
      <c r="R94">
        <v>13.9</v>
      </c>
      <c r="T94">
        <v>28.5</v>
      </c>
      <c r="U94" t="s">
        <v>6865</v>
      </c>
      <c r="W94">
        <v>10</v>
      </c>
      <c r="Y94" t="s">
        <v>6884</v>
      </c>
    </row>
    <row r="95" spans="1:25" x14ac:dyDescent="0.3">
      <c r="A95">
        <v>11</v>
      </c>
      <c r="B95" t="s">
        <v>6961</v>
      </c>
      <c r="C95" t="s">
        <v>2389</v>
      </c>
      <c r="D95" t="s">
        <v>2390</v>
      </c>
      <c r="E95" t="s">
        <v>2392</v>
      </c>
      <c r="F95" t="s">
        <v>166</v>
      </c>
      <c r="G95" t="s">
        <v>38</v>
      </c>
      <c r="H95" t="s">
        <v>66</v>
      </c>
      <c r="I95">
        <v>7</v>
      </c>
      <c r="J95">
        <v>8</v>
      </c>
      <c r="L95" t="s">
        <v>6962</v>
      </c>
      <c r="M95" t="s">
        <v>6847</v>
      </c>
      <c r="N95" t="s">
        <v>6963</v>
      </c>
      <c r="O95">
        <f>43+10/60</f>
        <v>43.166666666666664</v>
      </c>
      <c r="P95">
        <v>141.77574999999999</v>
      </c>
      <c r="Q95">
        <v>0.05</v>
      </c>
      <c r="T95">
        <v>37.5</v>
      </c>
      <c r="U95" t="s">
        <v>6883</v>
      </c>
      <c r="W95" t="s">
        <v>6964</v>
      </c>
    </row>
    <row r="96" spans="1:25" x14ac:dyDescent="0.3">
      <c r="A96">
        <v>11</v>
      </c>
      <c r="B96" t="s">
        <v>6965</v>
      </c>
      <c r="C96" t="s">
        <v>2389</v>
      </c>
      <c r="D96" t="s">
        <v>2390</v>
      </c>
      <c r="E96" t="s">
        <v>6966</v>
      </c>
      <c r="F96" t="s">
        <v>166</v>
      </c>
      <c r="G96" t="s">
        <v>38</v>
      </c>
      <c r="H96" t="s">
        <v>66</v>
      </c>
      <c r="I96">
        <v>7</v>
      </c>
      <c r="J96">
        <v>5</v>
      </c>
      <c r="L96" t="s">
        <v>6962</v>
      </c>
      <c r="M96" t="s">
        <v>6847</v>
      </c>
      <c r="N96" t="s">
        <v>6967</v>
      </c>
      <c r="O96">
        <f>38+15/60</f>
        <v>38.25</v>
      </c>
      <c r="P96">
        <v>140.86944399999999</v>
      </c>
      <c r="Q96">
        <v>0.05</v>
      </c>
      <c r="T96">
        <v>37.5</v>
      </c>
      <c r="U96" t="s">
        <v>6883</v>
      </c>
      <c r="W96" t="s">
        <v>6968</v>
      </c>
    </row>
    <row r="97" spans="1:25" x14ac:dyDescent="0.3">
      <c r="A97">
        <v>11</v>
      </c>
      <c r="B97" t="s">
        <v>6969</v>
      </c>
      <c r="C97" t="s">
        <v>2389</v>
      </c>
      <c r="D97" t="s">
        <v>2390</v>
      </c>
      <c r="E97" t="s">
        <v>6970</v>
      </c>
      <c r="F97" t="s">
        <v>166</v>
      </c>
      <c r="G97" t="s">
        <v>38</v>
      </c>
      <c r="H97" t="s">
        <v>66</v>
      </c>
      <c r="I97">
        <v>7</v>
      </c>
      <c r="J97">
        <v>5</v>
      </c>
      <c r="L97" t="s">
        <v>6962</v>
      </c>
      <c r="M97" t="s">
        <v>6847</v>
      </c>
      <c r="N97" t="s">
        <v>6971</v>
      </c>
      <c r="O97">
        <f>37+23/60</f>
        <v>37.383333333333333</v>
      </c>
      <c r="P97">
        <v>138.83888899999999</v>
      </c>
      <c r="Q97">
        <v>0.05</v>
      </c>
      <c r="T97">
        <v>37.5</v>
      </c>
      <c r="U97" t="s">
        <v>6883</v>
      </c>
      <c r="W97" t="s">
        <v>6972</v>
      </c>
    </row>
    <row r="98" spans="1:25" x14ac:dyDescent="0.3">
      <c r="A98">
        <v>11</v>
      </c>
      <c r="B98" t="s">
        <v>6973</v>
      </c>
      <c r="C98" t="s">
        <v>2389</v>
      </c>
      <c r="D98" t="s">
        <v>2390</v>
      </c>
      <c r="E98" t="s">
        <v>6974</v>
      </c>
      <c r="F98" t="s">
        <v>166</v>
      </c>
      <c r="G98" t="s">
        <v>38</v>
      </c>
      <c r="H98" t="s">
        <v>66</v>
      </c>
      <c r="I98">
        <v>7</v>
      </c>
      <c r="J98">
        <v>5</v>
      </c>
      <c r="L98" t="s">
        <v>6962</v>
      </c>
      <c r="M98" t="s">
        <v>6847</v>
      </c>
      <c r="N98" t="s">
        <v>6975</v>
      </c>
      <c r="O98">
        <v>34.655278000000003</v>
      </c>
      <c r="P98">
        <v>133.919444</v>
      </c>
      <c r="Q98">
        <v>0.05</v>
      </c>
      <c r="T98">
        <v>37.5</v>
      </c>
      <c r="U98" t="s">
        <v>6883</v>
      </c>
      <c r="W98" t="s">
        <v>6972</v>
      </c>
    </row>
    <row r="99" spans="1:25" x14ac:dyDescent="0.3">
      <c r="A99">
        <v>11</v>
      </c>
      <c r="B99" t="s">
        <v>6976</v>
      </c>
      <c r="C99" t="s">
        <v>2389</v>
      </c>
      <c r="D99" t="s">
        <v>2390</v>
      </c>
      <c r="E99" t="s">
        <v>6977</v>
      </c>
      <c r="F99" t="s">
        <v>166</v>
      </c>
      <c r="G99" t="s">
        <v>38</v>
      </c>
      <c r="H99" t="s">
        <v>66</v>
      </c>
      <c r="I99">
        <v>7</v>
      </c>
      <c r="J99">
        <v>6</v>
      </c>
      <c r="L99" t="s">
        <v>6962</v>
      </c>
      <c r="M99" t="s">
        <v>6847</v>
      </c>
      <c r="N99" t="s">
        <v>6978</v>
      </c>
      <c r="O99">
        <v>33.839167000000003</v>
      </c>
      <c r="P99">
        <v>132.765556</v>
      </c>
      <c r="Q99">
        <v>0.05</v>
      </c>
      <c r="T99">
        <v>37.5</v>
      </c>
      <c r="U99" t="s">
        <v>6883</v>
      </c>
      <c r="W99" t="s">
        <v>6964</v>
      </c>
    </row>
    <row r="100" spans="1:25" x14ac:dyDescent="0.3">
      <c r="A100">
        <v>11</v>
      </c>
      <c r="B100" t="s">
        <v>6979</v>
      </c>
      <c r="C100" t="s">
        <v>2389</v>
      </c>
      <c r="D100" t="s">
        <v>2390</v>
      </c>
      <c r="E100" t="s">
        <v>6980</v>
      </c>
      <c r="F100" t="s">
        <v>166</v>
      </c>
      <c r="G100" t="s">
        <v>38</v>
      </c>
      <c r="H100" t="s">
        <v>66</v>
      </c>
      <c r="I100">
        <v>7</v>
      </c>
      <c r="J100">
        <v>6</v>
      </c>
      <c r="L100" t="s">
        <v>6962</v>
      </c>
      <c r="M100" t="s">
        <v>6847</v>
      </c>
      <c r="N100" t="s">
        <v>6981</v>
      </c>
      <c r="O100">
        <v>31.596536</v>
      </c>
      <c r="P100">
        <v>130.55711700000001</v>
      </c>
      <c r="Q100">
        <v>0.05</v>
      </c>
      <c r="T100">
        <v>37.5</v>
      </c>
      <c r="U100" t="s">
        <v>6883</v>
      </c>
      <c r="W100" t="s">
        <v>6968</v>
      </c>
    </row>
    <row r="101" spans="1:25" x14ac:dyDescent="0.3">
      <c r="A101">
        <v>11</v>
      </c>
      <c r="B101" t="s">
        <v>6982</v>
      </c>
      <c r="C101" t="s">
        <v>2389</v>
      </c>
      <c r="D101" t="s">
        <v>2390</v>
      </c>
      <c r="E101" t="s">
        <v>6983</v>
      </c>
      <c r="F101" t="s">
        <v>166</v>
      </c>
      <c r="G101" t="s">
        <v>38</v>
      </c>
      <c r="H101" t="s">
        <v>66</v>
      </c>
      <c r="I101">
        <v>7</v>
      </c>
      <c r="J101">
        <v>5</v>
      </c>
      <c r="L101" t="s">
        <v>6962</v>
      </c>
      <c r="M101" t="s">
        <v>6847</v>
      </c>
      <c r="N101" t="s">
        <v>6984</v>
      </c>
      <c r="O101">
        <v>28.377247000000001</v>
      </c>
      <c r="P101">
        <v>129.493742</v>
      </c>
      <c r="Q101">
        <v>0.05</v>
      </c>
      <c r="T101">
        <v>37.5</v>
      </c>
      <c r="U101" t="s">
        <v>6883</v>
      </c>
      <c r="W101" t="s">
        <v>6972</v>
      </c>
    </row>
    <row r="102" spans="1:25" x14ac:dyDescent="0.3">
      <c r="A102">
        <v>12</v>
      </c>
      <c r="B102" t="s">
        <v>6985</v>
      </c>
      <c r="C102" t="s">
        <v>2450</v>
      </c>
      <c r="D102" t="s">
        <v>2451</v>
      </c>
      <c r="E102" t="s">
        <v>2454</v>
      </c>
      <c r="F102" t="s">
        <v>2455</v>
      </c>
      <c r="G102" t="s">
        <v>38</v>
      </c>
      <c r="H102" t="s">
        <v>66</v>
      </c>
      <c r="K102" t="s">
        <v>2456</v>
      </c>
      <c r="O102" s="6"/>
    </row>
    <row r="103" spans="1:25" x14ac:dyDescent="0.3">
      <c r="A103">
        <v>13</v>
      </c>
      <c r="B103" t="s">
        <v>6986</v>
      </c>
      <c r="C103" t="s">
        <v>2462</v>
      </c>
      <c r="D103" t="s">
        <v>2463</v>
      </c>
      <c r="E103" t="s">
        <v>2465</v>
      </c>
      <c r="F103" t="s">
        <v>6987</v>
      </c>
      <c r="G103" t="s">
        <v>38</v>
      </c>
      <c r="H103" t="s">
        <v>66</v>
      </c>
      <c r="I103">
        <v>3</v>
      </c>
      <c r="K103" t="s">
        <v>65</v>
      </c>
      <c r="O103" s="7"/>
    </row>
    <row r="104" spans="1:25" x14ac:dyDescent="0.3">
      <c r="A104">
        <v>13</v>
      </c>
      <c r="B104" t="s">
        <v>6986</v>
      </c>
      <c r="C104" t="s">
        <v>2462</v>
      </c>
      <c r="D104" t="s">
        <v>2463</v>
      </c>
      <c r="E104" t="s">
        <v>2465</v>
      </c>
      <c r="F104" t="s">
        <v>6987</v>
      </c>
      <c r="O104" s="7"/>
    </row>
    <row r="105" spans="1:25" x14ac:dyDescent="0.3">
      <c r="A105">
        <v>13</v>
      </c>
      <c r="B105" t="s">
        <v>6986</v>
      </c>
      <c r="C105" t="s">
        <v>2462</v>
      </c>
      <c r="D105" t="s">
        <v>2463</v>
      </c>
      <c r="E105" t="s">
        <v>2465</v>
      </c>
      <c r="F105" t="s">
        <v>6987</v>
      </c>
      <c r="O105" s="7"/>
    </row>
    <row r="106" spans="1:25" x14ac:dyDescent="0.3">
      <c r="A106">
        <v>14</v>
      </c>
      <c r="B106" t="s">
        <v>6988</v>
      </c>
      <c r="C106" t="s">
        <v>6690</v>
      </c>
      <c r="D106" t="s">
        <v>6691</v>
      </c>
      <c r="E106" t="s">
        <v>6693</v>
      </c>
      <c r="F106" t="s">
        <v>6989</v>
      </c>
      <c r="G106" t="s">
        <v>38</v>
      </c>
      <c r="H106" t="s">
        <v>66</v>
      </c>
      <c r="I106">
        <v>5</v>
      </c>
      <c r="J106">
        <v>4</v>
      </c>
      <c r="K106" t="s">
        <v>65</v>
      </c>
      <c r="L106" t="s">
        <v>6990</v>
      </c>
      <c r="M106" t="s">
        <v>6991</v>
      </c>
      <c r="N106" t="s">
        <v>6992</v>
      </c>
      <c r="T106">
        <v>85.5</v>
      </c>
      <c r="U106" t="s">
        <v>6883</v>
      </c>
      <c r="W106">
        <v>14</v>
      </c>
      <c r="Y106" t="s">
        <v>6993</v>
      </c>
    </row>
    <row r="107" spans="1:25" x14ac:dyDescent="0.3">
      <c r="A107">
        <v>14</v>
      </c>
      <c r="B107" t="s">
        <v>6994</v>
      </c>
      <c r="C107" t="s">
        <v>6690</v>
      </c>
      <c r="D107" t="s">
        <v>6691</v>
      </c>
      <c r="E107" t="s">
        <v>6693</v>
      </c>
      <c r="F107" t="s">
        <v>6989</v>
      </c>
      <c r="G107" t="s">
        <v>38</v>
      </c>
      <c r="H107" t="s">
        <v>66</v>
      </c>
      <c r="I107">
        <v>5</v>
      </c>
      <c r="J107">
        <v>4</v>
      </c>
      <c r="K107" t="s">
        <v>65</v>
      </c>
      <c r="L107" t="s">
        <v>6990</v>
      </c>
      <c r="M107" t="s">
        <v>6991</v>
      </c>
      <c r="N107" t="s">
        <v>6950</v>
      </c>
      <c r="T107">
        <v>85.5</v>
      </c>
      <c r="U107" t="s">
        <v>6883</v>
      </c>
      <c r="W107">
        <v>14</v>
      </c>
      <c r="Y107" t="s">
        <v>6993</v>
      </c>
    </row>
    <row r="108" spans="1:25" x14ac:dyDescent="0.3">
      <c r="A108">
        <v>14</v>
      </c>
      <c r="B108" t="s">
        <v>6995</v>
      </c>
      <c r="C108" t="s">
        <v>6690</v>
      </c>
      <c r="D108" t="s">
        <v>6691</v>
      </c>
      <c r="E108" t="s">
        <v>6693</v>
      </c>
      <c r="F108" t="s">
        <v>6989</v>
      </c>
      <c r="G108" t="s">
        <v>38</v>
      </c>
      <c r="H108" t="s">
        <v>66</v>
      </c>
      <c r="I108">
        <v>5</v>
      </c>
      <c r="J108">
        <v>4</v>
      </c>
      <c r="K108" t="s">
        <v>65</v>
      </c>
      <c r="L108" t="s">
        <v>6990</v>
      </c>
      <c r="M108" t="s">
        <v>6991</v>
      </c>
      <c r="N108" t="s">
        <v>6996</v>
      </c>
      <c r="T108">
        <v>85.5</v>
      </c>
      <c r="U108" t="s">
        <v>6883</v>
      </c>
      <c r="W108">
        <v>14</v>
      </c>
      <c r="Y108" t="s">
        <v>6993</v>
      </c>
    </row>
    <row r="109" spans="1:25" x14ac:dyDescent="0.3">
      <c r="A109">
        <v>14</v>
      </c>
      <c r="B109" t="s">
        <v>6997</v>
      </c>
      <c r="C109" t="s">
        <v>6690</v>
      </c>
      <c r="D109" t="s">
        <v>6691</v>
      </c>
      <c r="E109" t="s">
        <v>6693</v>
      </c>
      <c r="F109" t="s">
        <v>6989</v>
      </c>
      <c r="G109" t="s">
        <v>38</v>
      </c>
      <c r="H109" t="s">
        <v>66</v>
      </c>
      <c r="I109">
        <v>5</v>
      </c>
      <c r="J109">
        <v>4</v>
      </c>
      <c r="K109" t="s">
        <v>65</v>
      </c>
      <c r="L109" t="s">
        <v>6990</v>
      </c>
      <c r="M109" t="s">
        <v>6991</v>
      </c>
      <c r="N109" t="s">
        <v>6998</v>
      </c>
      <c r="T109">
        <v>85.5</v>
      </c>
      <c r="U109" t="s">
        <v>6883</v>
      </c>
      <c r="W109">
        <v>14</v>
      </c>
      <c r="Y109" t="s">
        <v>6993</v>
      </c>
    </row>
    <row r="110" spans="1:25" x14ac:dyDescent="0.3">
      <c r="A110">
        <v>14</v>
      </c>
      <c r="B110" t="s">
        <v>6999</v>
      </c>
      <c r="C110" t="s">
        <v>6690</v>
      </c>
      <c r="D110" t="s">
        <v>6691</v>
      </c>
      <c r="E110" t="s">
        <v>6693</v>
      </c>
      <c r="F110" t="s">
        <v>6989</v>
      </c>
      <c r="G110" t="s">
        <v>38</v>
      </c>
      <c r="H110" t="s">
        <v>66</v>
      </c>
      <c r="I110">
        <v>5</v>
      </c>
      <c r="J110">
        <v>4</v>
      </c>
      <c r="K110" t="s">
        <v>65</v>
      </c>
      <c r="L110" t="s">
        <v>6990</v>
      </c>
      <c r="M110" t="s">
        <v>6991</v>
      </c>
      <c r="N110" t="s">
        <v>7000</v>
      </c>
      <c r="O110" t="s">
        <v>7001</v>
      </c>
      <c r="T110">
        <v>85.5</v>
      </c>
      <c r="U110" t="s">
        <v>6883</v>
      </c>
      <c r="W110">
        <v>14</v>
      </c>
      <c r="Y110" t="s">
        <v>6993</v>
      </c>
    </row>
    <row r="111" spans="1:25" x14ac:dyDescent="0.3">
      <c r="A111">
        <v>15</v>
      </c>
      <c r="B111" t="s">
        <v>7002</v>
      </c>
      <c r="C111" t="s">
        <v>2652</v>
      </c>
      <c r="D111" t="s">
        <v>2653</v>
      </c>
      <c r="E111" t="s">
        <v>2656</v>
      </c>
      <c r="F111" t="s">
        <v>166</v>
      </c>
      <c r="G111" t="s">
        <v>38</v>
      </c>
      <c r="H111" t="s">
        <v>66</v>
      </c>
      <c r="I111">
        <v>3</v>
      </c>
      <c r="J111">
        <v>4</v>
      </c>
      <c r="L111" t="s">
        <v>7003</v>
      </c>
      <c r="M111" t="s">
        <v>7004</v>
      </c>
      <c r="N111" t="s">
        <v>7005</v>
      </c>
      <c r="O111">
        <v>21.02</v>
      </c>
      <c r="P111">
        <v>105.85</v>
      </c>
      <c r="Q111">
        <v>0.01</v>
      </c>
      <c r="R111">
        <v>10</v>
      </c>
      <c r="T111">
        <v>244.5</v>
      </c>
      <c r="U111" t="s">
        <v>6883</v>
      </c>
      <c r="W111">
        <v>15</v>
      </c>
      <c r="Y111" t="s">
        <v>7006</v>
      </c>
    </row>
    <row r="112" spans="1:25" x14ac:dyDescent="0.3">
      <c r="A112">
        <v>15</v>
      </c>
      <c r="B112" t="s">
        <v>7007</v>
      </c>
      <c r="C112" t="s">
        <v>2652</v>
      </c>
      <c r="D112" t="s">
        <v>2653</v>
      </c>
      <c r="E112" t="s">
        <v>2656</v>
      </c>
      <c r="F112" t="s">
        <v>166</v>
      </c>
      <c r="G112" t="s">
        <v>38</v>
      </c>
      <c r="H112" t="s">
        <v>66</v>
      </c>
      <c r="I112">
        <v>3</v>
      </c>
      <c r="J112">
        <v>4</v>
      </c>
      <c r="L112" t="s">
        <v>7003</v>
      </c>
      <c r="M112" t="s">
        <v>7004</v>
      </c>
      <c r="N112" t="s">
        <v>7008</v>
      </c>
      <c r="O112">
        <v>32.51</v>
      </c>
      <c r="P112">
        <v>120.15</v>
      </c>
      <c r="Q112">
        <v>0.01</v>
      </c>
      <c r="R112">
        <v>3</v>
      </c>
      <c r="T112">
        <v>244.5</v>
      </c>
      <c r="U112" t="s">
        <v>6883</v>
      </c>
      <c r="W112">
        <v>15</v>
      </c>
      <c r="Y112" t="s">
        <v>7006</v>
      </c>
    </row>
    <row r="113" spans="1:25" x14ac:dyDescent="0.3">
      <c r="A113">
        <v>15</v>
      </c>
      <c r="B113" t="s">
        <v>7009</v>
      </c>
      <c r="C113" t="s">
        <v>2652</v>
      </c>
      <c r="D113" t="s">
        <v>2653</v>
      </c>
      <c r="E113" t="s">
        <v>2656</v>
      </c>
      <c r="F113" t="s">
        <v>166</v>
      </c>
      <c r="G113" t="s">
        <v>38</v>
      </c>
      <c r="H113" t="s">
        <v>66</v>
      </c>
      <c r="I113">
        <v>3</v>
      </c>
      <c r="J113">
        <v>4</v>
      </c>
      <c r="L113" t="s">
        <v>7003</v>
      </c>
      <c r="M113" t="s">
        <v>7004</v>
      </c>
      <c r="N113" t="s">
        <v>7010</v>
      </c>
      <c r="O113">
        <v>43.89</v>
      </c>
      <c r="P113">
        <v>125.32</v>
      </c>
      <c r="Q113">
        <v>0.01</v>
      </c>
      <c r="R113">
        <v>236</v>
      </c>
      <c r="T113">
        <v>244.5</v>
      </c>
      <c r="U113" t="s">
        <v>6883</v>
      </c>
      <c r="W113">
        <v>15</v>
      </c>
      <c r="Y113" t="s">
        <v>7006</v>
      </c>
    </row>
    <row r="114" spans="1:25" x14ac:dyDescent="0.3">
      <c r="A114">
        <v>16</v>
      </c>
      <c r="B114" t="s">
        <v>7011</v>
      </c>
      <c r="C114" t="s">
        <v>2785</v>
      </c>
      <c r="D114" t="s">
        <v>2786</v>
      </c>
      <c r="E114" t="s">
        <v>2788</v>
      </c>
      <c r="F114" t="s">
        <v>166</v>
      </c>
      <c r="G114" t="s">
        <v>38</v>
      </c>
      <c r="H114" t="s">
        <v>66</v>
      </c>
      <c r="I114">
        <v>4</v>
      </c>
      <c r="J114">
        <v>3</v>
      </c>
      <c r="K114" t="s">
        <v>65</v>
      </c>
      <c r="L114" t="s">
        <v>7012</v>
      </c>
      <c r="M114" t="s">
        <v>7013</v>
      </c>
      <c r="N114" t="s">
        <v>7014</v>
      </c>
      <c r="O114">
        <v>40.822228000000003</v>
      </c>
      <c r="P114">
        <v>140.74742499999999</v>
      </c>
      <c r="Q114">
        <v>0.05</v>
      </c>
      <c r="T114">
        <v>84</v>
      </c>
      <c r="U114" t="s">
        <v>6883</v>
      </c>
      <c r="W114">
        <v>16</v>
      </c>
      <c r="Y114" t="s">
        <v>6851</v>
      </c>
    </row>
    <row r="115" spans="1:25" x14ac:dyDescent="0.3">
      <c r="A115">
        <v>16</v>
      </c>
      <c r="B115" t="s">
        <v>7015</v>
      </c>
      <c r="C115" t="s">
        <v>2785</v>
      </c>
      <c r="D115" t="s">
        <v>2786</v>
      </c>
      <c r="E115" t="s">
        <v>2788</v>
      </c>
      <c r="F115" t="s">
        <v>166</v>
      </c>
      <c r="G115" t="s">
        <v>38</v>
      </c>
      <c r="H115" t="s">
        <v>66</v>
      </c>
      <c r="I115">
        <v>4</v>
      </c>
      <c r="J115">
        <v>3</v>
      </c>
      <c r="K115" t="s">
        <v>65</v>
      </c>
      <c r="L115" t="s">
        <v>7012</v>
      </c>
      <c r="M115" t="s">
        <v>7013</v>
      </c>
      <c r="N115" t="s">
        <v>7016</v>
      </c>
      <c r="O115">
        <v>38.600619000000002</v>
      </c>
      <c r="P115">
        <v>140.405689</v>
      </c>
      <c r="Q115">
        <v>0.05</v>
      </c>
      <c r="T115">
        <v>84</v>
      </c>
      <c r="U115" t="s">
        <v>6883</v>
      </c>
      <c r="W115">
        <v>16</v>
      </c>
      <c r="Y115" t="s">
        <v>6851</v>
      </c>
    </row>
    <row r="116" spans="1:25" x14ac:dyDescent="0.3">
      <c r="A116">
        <v>16</v>
      </c>
      <c r="B116" t="s">
        <v>7017</v>
      </c>
      <c r="C116" t="s">
        <v>2785</v>
      </c>
      <c r="D116" t="s">
        <v>2786</v>
      </c>
      <c r="E116" t="s">
        <v>2788</v>
      </c>
      <c r="F116" t="s">
        <v>166</v>
      </c>
      <c r="G116" t="s">
        <v>38</v>
      </c>
      <c r="H116" t="s">
        <v>66</v>
      </c>
      <c r="I116">
        <v>4</v>
      </c>
      <c r="J116">
        <v>3</v>
      </c>
      <c r="K116" t="s">
        <v>65</v>
      </c>
      <c r="L116" t="s">
        <v>7012</v>
      </c>
      <c r="M116" t="s">
        <v>7013</v>
      </c>
      <c r="N116" t="s">
        <v>7018</v>
      </c>
      <c r="O116">
        <v>37.355800000000002</v>
      </c>
      <c r="P116">
        <v>138.51740000000001</v>
      </c>
      <c r="Q116">
        <v>0.05</v>
      </c>
      <c r="T116">
        <v>84</v>
      </c>
      <c r="U116" t="s">
        <v>6883</v>
      </c>
      <c r="W116">
        <v>16</v>
      </c>
      <c r="Y116" t="s">
        <v>6851</v>
      </c>
    </row>
    <row r="117" spans="1:25" x14ac:dyDescent="0.3">
      <c r="A117">
        <v>16</v>
      </c>
      <c r="B117" t="s">
        <v>7019</v>
      </c>
      <c r="C117" t="s">
        <v>2785</v>
      </c>
      <c r="D117" t="s">
        <v>2786</v>
      </c>
      <c r="E117" t="s">
        <v>2788</v>
      </c>
      <c r="F117" t="s">
        <v>166</v>
      </c>
      <c r="G117" t="s">
        <v>38</v>
      </c>
      <c r="H117" t="s">
        <v>66</v>
      </c>
      <c r="I117">
        <v>4</v>
      </c>
      <c r="J117">
        <v>3</v>
      </c>
      <c r="K117" t="s">
        <v>65</v>
      </c>
      <c r="L117" t="s">
        <v>7012</v>
      </c>
      <c r="M117" t="s">
        <v>7013</v>
      </c>
      <c r="N117" t="s">
        <v>7020</v>
      </c>
      <c r="O117">
        <v>36.073500000000003</v>
      </c>
      <c r="P117">
        <v>139.98310000000001</v>
      </c>
      <c r="Q117">
        <v>0.01</v>
      </c>
      <c r="T117">
        <v>84</v>
      </c>
      <c r="U117" t="s">
        <v>6883</v>
      </c>
      <c r="W117">
        <v>16</v>
      </c>
      <c r="Y117" t="s">
        <v>6851</v>
      </c>
    </row>
    <row r="118" spans="1:25" x14ac:dyDescent="0.3">
      <c r="A118">
        <v>17</v>
      </c>
      <c r="B118" t="s">
        <v>7021</v>
      </c>
      <c r="C118" t="s">
        <v>2789</v>
      </c>
      <c r="D118" t="s">
        <v>2790</v>
      </c>
      <c r="E118" t="s">
        <v>2792</v>
      </c>
      <c r="F118" t="s">
        <v>166</v>
      </c>
      <c r="G118" t="s">
        <v>38</v>
      </c>
      <c r="H118" t="s">
        <v>66</v>
      </c>
      <c r="I118">
        <v>8</v>
      </c>
      <c r="J118">
        <v>8</v>
      </c>
      <c r="L118" t="s">
        <v>7022</v>
      </c>
      <c r="M118" t="s">
        <v>7023</v>
      </c>
      <c r="N118" t="s">
        <v>7024</v>
      </c>
      <c r="O118">
        <v>45.397500000000001</v>
      </c>
      <c r="P118">
        <v>141.70088100000001</v>
      </c>
      <c r="Q118">
        <v>0.05</v>
      </c>
      <c r="T118">
        <v>38.75</v>
      </c>
      <c r="U118" t="s">
        <v>6865</v>
      </c>
      <c r="W118">
        <v>17</v>
      </c>
    </row>
    <row r="119" spans="1:25" x14ac:dyDescent="0.3">
      <c r="A119">
        <v>17</v>
      </c>
      <c r="B119" t="s">
        <v>7025</v>
      </c>
      <c r="C119" t="s">
        <v>2789</v>
      </c>
      <c r="D119" t="s">
        <v>2790</v>
      </c>
      <c r="E119" t="s">
        <v>2792</v>
      </c>
      <c r="F119" t="s">
        <v>166</v>
      </c>
      <c r="G119" t="s">
        <v>38</v>
      </c>
      <c r="H119" t="s">
        <v>66</v>
      </c>
      <c r="I119">
        <v>8</v>
      </c>
      <c r="J119">
        <v>6</v>
      </c>
      <c r="L119" t="s">
        <v>7022</v>
      </c>
      <c r="M119" t="s">
        <v>7023</v>
      </c>
      <c r="N119" t="s">
        <v>7026</v>
      </c>
      <c r="O119">
        <v>44.066667000000002</v>
      </c>
      <c r="P119">
        <v>143.533333</v>
      </c>
      <c r="Q119">
        <v>0.05</v>
      </c>
      <c r="T119">
        <v>39.299999999999997</v>
      </c>
      <c r="U119" t="s">
        <v>6865</v>
      </c>
      <c r="W119">
        <v>17</v>
      </c>
    </row>
    <row r="120" spans="1:25" x14ac:dyDescent="0.3">
      <c r="A120">
        <v>17</v>
      </c>
      <c r="B120" t="s">
        <v>7027</v>
      </c>
      <c r="C120" t="s">
        <v>2789</v>
      </c>
      <c r="D120" t="s">
        <v>2790</v>
      </c>
      <c r="E120" t="s">
        <v>2792</v>
      </c>
      <c r="F120" t="s">
        <v>166</v>
      </c>
      <c r="G120" t="s">
        <v>38</v>
      </c>
      <c r="H120" t="s">
        <v>66</v>
      </c>
      <c r="I120">
        <v>8</v>
      </c>
      <c r="J120">
        <v>6</v>
      </c>
      <c r="L120" t="s">
        <v>7022</v>
      </c>
      <c r="M120" t="s">
        <v>7023</v>
      </c>
      <c r="N120" t="s">
        <v>7028</v>
      </c>
      <c r="O120">
        <v>43.733333000000002</v>
      </c>
      <c r="P120">
        <v>143.73333299999999</v>
      </c>
      <c r="Q120">
        <v>0.05</v>
      </c>
      <c r="T120">
        <v>34</v>
      </c>
      <c r="U120" t="s">
        <v>6865</v>
      </c>
      <c r="W120">
        <v>17</v>
      </c>
    </row>
    <row r="121" spans="1:25" x14ac:dyDescent="0.3">
      <c r="A121">
        <v>17</v>
      </c>
      <c r="B121" t="s">
        <v>7029</v>
      </c>
      <c r="C121" t="s">
        <v>2789</v>
      </c>
      <c r="D121" t="s">
        <v>2790</v>
      </c>
      <c r="E121" t="s">
        <v>2792</v>
      </c>
      <c r="F121" t="s">
        <v>166</v>
      </c>
      <c r="G121" t="s">
        <v>38</v>
      </c>
      <c r="H121" t="s">
        <v>66</v>
      </c>
      <c r="I121">
        <v>8</v>
      </c>
      <c r="J121">
        <v>7</v>
      </c>
      <c r="L121" t="s">
        <v>7022</v>
      </c>
      <c r="M121" t="s">
        <v>7023</v>
      </c>
      <c r="N121" t="s">
        <v>7030</v>
      </c>
      <c r="O121">
        <v>43.061943999999997</v>
      </c>
      <c r="P121">
        <v>141.35416699999999</v>
      </c>
      <c r="Q121">
        <v>0.05</v>
      </c>
      <c r="T121">
        <v>44.8</v>
      </c>
      <c r="U121" t="s">
        <v>6865</v>
      </c>
      <c r="W121">
        <v>17</v>
      </c>
    </row>
    <row r="122" spans="1:25" x14ac:dyDescent="0.3">
      <c r="A122">
        <v>17</v>
      </c>
      <c r="B122" t="s">
        <v>7031</v>
      </c>
      <c r="C122" t="s">
        <v>2789</v>
      </c>
      <c r="D122" t="s">
        <v>2790</v>
      </c>
      <c r="E122" t="s">
        <v>2792</v>
      </c>
      <c r="F122" t="s">
        <v>166</v>
      </c>
      <c r="G122" t="s">
        <v>38</v>
      </c>
      <c r="H122" t="s">
        <v>66</v>
      </c>
      <c r="I122">
        <v>8</v>
      </c>
      <c r="J122">
        <v>6</v>
      </c>
      <c r="L122" t="s">
        <v>7022</v>
      </c>
      <c r="M122" t="s">
        <v>7023</v>
      </c>
      <c r="N122" t="s">
        <v>7032</v>
      </c>
      <c r="O122">
        <v>42.916666999999997</v>
      </c>
      <c r="P122">
        <v>143.05000000000001</v>
      </c>
      <c r="Q122">
        <v>0.05</v>
      </c>
      <c r="T122">
        <v>38</v>
      </c>
      <c r="U122" t="s">
        <v>6865</v>
      </c>
      <c r="W122">
        <v>17</v>
      </c>
    </row>
    <row r="123" spans="1:25" x14ac:dyDescent="0.3">
      <c r="A123">
        <v>17</v>
      </c>
      <c r="B123" t="s">
        <v>7033</v>
      </c>
      <c r="C123" t="s">
        <v>2789</v>
      </c>
      <c r="D123" t="s">
        <v>2790</v>
      </c>
      <c r="E123" t="s">
        <v>2792</v>
      </c>
      <c r="F123" t="s">
        <v>166</v>
      </c>
      <c r="G123" t="s">
        <v>38</v>
      </c>
      <c r="H123" t="s">
        <v>66</v>
      </c>
      <c r="I123">
        <v>8</v>
      </c>
      <c r="J123">
        <v>6</v>
      </c>
      <c r="L123" t="s">
        <v>7022</v>
      </c>
      <c r="M123" t="s">
        <v>7023</v>
      </c>
      <c r="N123" t="s">
        <v>7034</v>
      </c>
      <c r="O123">
        <v>42.1</v>
      </c>
      <c r="P123">
        <v>140.58333300000001</v>
      </c>
      <c r="Q123">
        <v>0.05</v>
      </c>
      <c r="T123">
        <v>34.6</v>
      </c>
      <c r="U123" t="s">
        <v>6865</v>
      </c>
      <c r="W123">
        <v>17</v>
      </c>
    </row>
    <row r="124" spans="1:25" x14ac:dyDescent="0.3">
      <c r="A124">
        <v>17</v>
      </c>
      <c r="B124" t="s">
        <v>7035</v>
      </c>
      <c r="C124" t="s">
        <v>2789</v>
      </c>
      <c r="D124" t="s">
        <v>2790</v>
      </c>
      <c r="E124" t="s">
        <v>2792</v>
      </c>
      <c r="F124" t="s">
        <v>166</v>
      </c>
      <c r="G124" t="s">
        <v>38</v>
      </c>
      <c r="H124" t="s">
        <v>66</v>
      </c>
      <c r="I124">
        <v>8</v>
      </c>
      <c r="J124">
        <v>7</v>
      </c>
      <c r="L124" t="s">
        <v>7022</v>
      </c>
      <c r="M124" t="s">
        <v>7023</v>
      </c>
      <c r="N124" t="s">
        <v>7036</v>
      </c>
      <c r="O124">
        <v>39.388610999999997</v>
      </c>
      <c r="P124">
        <v>141.11694399999999</v>
      </c>
      <c r="Q124">
        <v>0.05</v>
      </c>
      <c r="T124">
        <v>40.1</v>
      </c>
      <c r="U124" t="s">
        <v>6865</v>
      </c>
      <c r="W124">
        <v>17</v>
      </c>
    </row>
    <row r="125" spans="1:25" x14ac:dyDescent="0.3">
      <c r="A125">
        <v>17</v>
      </c>
      <c r="B125" t="s">
        <v>7037</v>
      </c>
      <c r="C125" t="s">
        <v>2789</v>
      </c>
      <c r="D125" t="s">
        <v>2790</v>
      </c>
      <c r="E125" t="s">
        <v>2792</v>
      </c>
      <c r="F125" t="s">
        <v>166</v>
      </c>
      <c r="G125" t="s">
        <v>38</v>
      </c>
      <c r="H125" t="s">
        <v>66</v>
      </c>
      <c r="I125">
        <v>8</v>
      </c>
      <c r="J125">
        <v>7</v>
      </c>
      <c r="L125" t="s">
        <v>7022</v>
      </c>
      <c r="M125" t="s">
        <v>7023</v>
      </c>
      <c r="N125" t="s">
        <v>7038</v>
      </c>
      <c r="O125">
        <v>36.080556000000001</v>
      </c>
      <c r="P125">
        <v>140.114722</v>
      </c>
      <c r="Q125">
        <v>0.05</v>
      </c>
      <c r="T125">
        <v>43.3</v>
      </c>
      <c r="U125" t="s">
        <v>6865</v>
      </c>
      <c r="W125">
        <v>17</v>
      </c>
    </row>
    <row r="126" spans="1:25" x14ac:dyDescent="0.3">
      <c r="A126">
        <v>18</v>
      </c>
      <c r="B126" t="s">
        <v>7039</v>
      </c>
      <c r="C126" t="s">
        <v>2898</v>
      </c>
      <c r="D126" t="s">
        <v>2899</v>
      </c>
      <c r="E126" t="s">
        <v>2900</v>
      </c>
      <c r="F126" t="s">
        <v>166</v>
      </c>
      <c r="G126" t="s">
        <v>38</v>
      </c>
      <c r="H126" t="s">
        <v>66</v>
      </c>
      <c r="I126">
        <v>5</v>
      </c>
      <c r="J126">
        <v>7</v>
      </c>
      <c r="K126" t="s">
        <v>65</v>
      </c>
      <c r="L126" t="s">
        <v>7040</v>
      </c>
      <c r="M126" t="s">
        <v>6860</v>
      </c>
      <c r="N126" t="s">
        <v>7041</v>
      </c>
      <c r="O126">
        <v>33.363484</v>
      </c>
      <c r="P126">
        <v>-116.836394</v>
      </c>
      <c r="Q126">
        <v>0.1</v>
      </c>
      <c r="R126">
        <v>1400</v>
      </c>
      <c r="S126">
        <v>400</v>
      </c>
      <c r="T126">
        <v>20</v>
      </c>
      <c r="U126" t="s">
        <v>6865</v>
      </c>
      <c r="W126">
        <v>18</v>
      </c>
    </row>
    <row r="127" spans="1:25" x14ac:dyDescent="0.3">
      <c r="A127">
        <v>18</v>
      </c>
      <c r="B127" t="s">
        <v>7042</v>
      </c>
      <c r="C127" t="s">
        <v>2898</v>
      </c>
      <c r="D127" t="s">
        <v>2899</v>
      </c>
      <c r="E127" t="s">
        <v>2900</v>
      </c>
      <c r="F127" t="s">
        <v>166</v>
      </c>
      <c r="G127" t="s">
        <v>38</v>
      </c>
      <c r="H127" t="s">
        <v>66</v>
      </c>
      <c r="I127">
        <v>5</v>
      </c>
      <c r="J127">
        <v>6</v>
      </c>
      <c r="K127" t="s">
        <v>65</v>
      </c>
      <c r="L127" t="s">
        <v>7040</v>
      </c>
      <c r="M127" t="s">
        <v>6860</v>
      </c>
      <c r="N127" t="s">
        <v>7043</v>
      </c>
      <c r="O127">
        <v>35.944167</v>
      </c>
      <c r="P127">
        <v>-121.083333</v>
      </c>
      <c r="Q127">
        <v>0.1</v>
      </c>
      <c r="T127">
        <v>20</v>
      </c>
      <c r="U127" t="s">
        <v>6865</v>
      </c>
      <c r="W127">
        <v>18</v>
      </c>
    </row>
    <row r="128" spans="1:25" x14ac:dyDescent="0.3">
      <c r="A128">
        <v>18</v>
      </c>
      <c r="B128" t="s">
        <v>7044</v>
      </c>
      <c r="C128" t="s">
        <v>2898</v>
      </c>
      <c r="D128" t="s">
        <v>2899</v>
      </c>
      <c r="E128" t="s">
        <v>2900</v>
      </c>
      <c r="F128" t="s">
        <v>166</v>
      </c>
      <c r="G128" t="s">
        <v>38</v>
      </c>
      <c r="H128" t="s">
        <v>66</v>
      </c>
      <c r="I128">
        <v>5</v>
      </c>
      <c r="J128">
        <v>4</v>
      </c>
      <c r="K128" t="s">
        <v>65</v>
      </c>
      <c r="L128" t="s">
        <v>7040</v>
      </c>
      <c r="M128" t="s">
        <v>6860</v>
      </c>
      <c r="N128" t="s">
        <v>7045</v>
      </c>
      <c r="O128">
        <v>38.89</v>
      </c>
      <c r="P128">
        <v>-121.08</v>
      </c>
      <c r="Q128">
        <v>0.1</v>
      </c>
      <c r="T128">
        <v>20</v>
      </c>
      <c r="U128" t="s">
        <v>6865</v>
      </c>
      <c r="W128">
        <v>18</v>
      </c>
    </row>
    <row r="129" spans="1:23" x14ac:dyDescent="0.3">
      <c r="A129">
        <v>18</v>
      </c>
      <c r="B129" t="s">
        <v>7046</v>
      </c>
      <c r="C129" t="s">
        <v>2898</v>
      </c>
      <c r="D129" t="s">
        <v>2899</v>
      </c>
      <c r="E129" t="s">
        <v>2900</v>
      </c>
      <c r="F129" t="s">
        <v>166</v>
      </c>
      <c r="G129" t="s">
        <v>38</v>
      </c>
      <c r="H129" t="s">
        <v>66</v>
      </c>
      <c r="I129">
        <v>5</v>
      </c>
      <c r="J129">
        <v>7</v>
      </c>
      <c r="K129" t="s">
        <v>65</v>
      </c>
      <c r="L129" t="s">
        <v>7040</v>
      </c>
      <c r="M129" t="s">
        <v>6860</v>
      </c>
      <c r="N129" t="s">
        <v>7047</v>
      </c>
      <c r="O129">
        <v>41.726666999999999</v>
      </c>
      <c r="P129">
        <v>-122.6375</v>
      </c>
      <c r="Q129">
        <v>0.1</v>
      </c>
      <c r="T129">
        <v>20</v>
      </c>
      <c r="U129" t="s">
        <v>6865</v>
      </c>
      <c r="W129">
        <v>18</v>
      </c>
    </row>
    <row r="130" spans="1:23" x14ac:dyDescent="0.3">
      <c r="A130">
        <v>18</v>
      </c>
      <c r="B130" t="s">
        <v>7048</v>
      </c>
      <c r="C130" t="s">
        <v>2898</v>
      </c>
      <c r="D130" t="s">
        <v>2899</v>
      </c>
      <c r="E130" t="s">
        <v>2900</v>
      </c>
      <c r="F130" t="s">
        <v>166</v>
      </c>
      <c r="G130" t="s">
        <v>38</v>
      </c>
      <c r="H130" t="s">
        <v>66</v>
      </c>
      <c r="I130">
        <v>5</v>
      </c>
      <c r="J130">
        <v>4</v>
      </c>
      <c r="K130" t="s">
        <v>65</v>
      </c>
      <c r="L130" t="s">
        <v>7040</v>
      </c>
      <c r="M130" t="s">
        <v>6860</v>
      </c>
      <c r="N130" t="s">
        <v>7049</v>
      </c>
      <c r="O130">
        <v>44.384444000000002</v>
      </c>
      <c r="P130">
        <v>-123.11027799999999</v>
      </c>
      <c r="Q130">
        <v>0.1</v>
      </c>
      <c r="T130">
        <v>20</v>
      </c>
      <c r="U130" t="s">
        <v>6865</v>
      </c>
      <c r="W130">
        <v>18</v>
      </c>
    </row>
    <row r="131" spans="1:23" x14ac:dyDescent="0.3">
      <c r="A131">
        <v>19</v>
      </c>
      <c r="B131" t="s">
        <v>7050</v>
      </c>
      <c r="C131" t="s">
        <v>2978</v>
      </c>
      <c r="D131" t="s">
        <v>2979</v>
      </c>
      <c r="E131" t="s">
        <v>2981</v>
      </c>
      <c r="F131" t="s">
        <v>166</v>
      </c>
      <c r="G131" t="s">
        <v>38</v>
      </c>
      <c r="H131" t="s">
        <v>66</v>
      </c>
      <c r="I131">
        <v>7</v>
      </c>
      <c r="J131">
        <v>5</v>
      </c>
      <c r="L131" t="s">
        <v>7051</v>
      </c>
      <c r="M131" t="s">
        <v>6847</v>
      </c>
      <c r="N131" t="s">
        <v>7052</v>
      </c>
      <c r="O131">
        <v>38.255555999999999</v>
      </c>
      <c r="P131">
        <v>140.33972199999999</v>
      </c>
      <c r="Q131">
        <v>0.05</v>
      </c>
      <c r="R131">
        <v>150</v>
      </c>
      <c r="T131">
        <v>25</v>
      </c>
      <c r="U131" t="s">
        <v>6883</v>
      </c>
      <c r="W131">
        <v>19</v>
      </c>
    </row>
    <row r="132" spans="1:23" x14ac:dyDescent="0.3">
      <c r="A132">
        <v>19</v>
      </c>
      <c r="B132" t="s">
        <v>7053</v>
      </c>
      <c r="C132" t="s">
        <v>2978</v>
      </c>
      <c r="D132" t="s">
        <v>2979</v>
      </c>
      <c r="E132" t="s">
        <v>2981</v>
      </c>
      <c r="F132" t="s">
        <v>166</v>
      </c>
      <c r="G132" t="s">
        <v>38</v>
      </c>
      <c r="H132" t="s">
        <v>66</v>
      </c>
      <c r="I132">
        <v>7</v>
      </c>
      <c r="J132">
        <v>5</v>
      </c>
      <c r="L132" t="s">
        <v>7051</v>
      </c>
      <c r="M132" t="s">
        <v>6847</v>
      </c>
      <c r="N132" t="s">
        <v>7054</v>
      </c>
      <c r="O132">
        <v>35.668968999999997</v>
      </c>
      <c r="P132">
        <v>139.47766899999999</v>
      </c>
      <c r="Q132">
        <v>0.05</v>
      </c>
      <c r="R132">
        <v>50</v>
      </c>
      <c r="T132">
        <v>25</v>
      </c>
      <c r="U132" t="s">
        <v>6883</v>
      </c>
      <c r="W132">
        <v>19</v>
      </c>
    </row>
    <row r="133" spans="1:23" x14ac:dyDescent="0.3">
      <c r="A133">
        <v>19</v>
      </c>
      <c r="B133" t="s">
        <v>7055</v>
      </c>
      <c r="C133" t="s">
        <v>2978</v>
      </c>
      <c r="D133" t="s">
        <v>2979</v>
      </c>
      <c r="E133" t="s">
        <v>2981</v>
      </c>
      <c r="F133" t="s">
        <v>166</v>
      </c>
      <c r="G133" t="s">
        <v>38</v>
      </c>
      <c r="H133" t="s">
        <v>66</v>
      </c>
      <c r="I133">
        <v>7</v>
      </c>
      <c r="J133">
        <v>5</v>
      </c>
      <c r="L133" t="s">
        <v>7051</v>
      </c>
      <c r="M133" t="s">
        <v>6847</v>
      </c>
      <c r="N133" t="s">
        <v>7056</v>
      </c>
      <c r="O133">
        <v>35.281388999999997</v>
      </c>
      <c r="P133">
        <v>139.671944</v>
      </c>
      <c r="Q133">
        <v>0.05</v>
      </c>
      <c r="R133">
        <v>150</v>
      </c>
      <c r="T133">
        <v>25</v>
      </c>
      <c r="U133" t="s">
        <v>6883</v>
      </c>
      <c r="W133">
        <v>19</v>
      </c>
    </row>
    <row r="134" spans="1:23" x14ac:dyDescent="0.3">
      <c r="A134">
        <v>19</v>
      </c>
      <c r="B134" t="s">
        <v>7057</v>
      </c>
      <c r="C134" t="s">
        <v>2978</v>
      </c>
      <c r="D134" t="s">
        <v>2979</v>
      </c>
      <c r="E134" t="s">
        <v>2981</v>
      </c>
      <c r="F134" t="s">
        <v>166</v>
      </c>
      <c r="G134" t="s">
        <v>38</v>
      </c>
      <c r="H134" t="s">
        <v>66</v>
      </c>
      <c r="I134">
        <v>7</v>
      </c>
      <c r="J134">
        <v>5</v>
      </c>
      <c r="L134" t="s">
        <v>7051</v>
      </c>
      <c r="M134" t="s">
        <v>6847</v>
      </c>
      <c r="N134" t="s">
        <v>7058</v>
      </c>
      <c r="O134">
        <v>35.308610999999999</v>
      </c>
      <c r="P134">
        <v>138.93472199999999</v>
      </c>
      <c r="Q134">
        <v>0.05</v>
      </c>
      <c r="R134" t="s">
        <v>6864</v>
      </c>
      <c r="T134">
        <v>25</v>
      </c>
      <c r="U134" t="s">
        <v>6883</v>
      </c>
      <c r="W134">
        <v>19</v>
      </c>
    </row>
    <row r="135" spans="1:23" x14ac:dyDescent="0.3">
      <c r="A135">
        <v>19</v>
      </c>
      <c r="B135" t="s">
        <v>7059</v>
      </c>
      <c r="C135" t="s">
        <v>2978</v>
      </c>
      <c r="D135" t="s">
        <v>2979</v>
      </c>
      <c r="E135" t="s">
        <v>2981</v>
      </c>
      <c r="F135" t="s">
        <v>166</v>
      </c>
      <c r="G135" t="s">
        <v>38</v>
      </c>
      <c r="H135" t="s">
        <v>66</v>
      </c>
      <c r="I135">
        <v>7</v>
      </c>
      <c r="J135">
        <v>5</v>
      </c>
      <c r="L135" t="s">
        <v>7051</v>
      </c>
      <c r="M135" t="s">
        <v>6847</v>
      </c>
      <c r="N135" t="s">
        <v>7060</v>
      </c>
      <c r="O135">
        <v>34.509444000000002</v>
      </c>
      <c r="P135">
        <v>135.79249999999999</v>
      </c>
      <c r="Q135">
        <v>0.05</v>
      </c>
      <c r="R135">
        <v>50</v>
      </c>
      <c r="T135">
        <v>25</v>
      </c>
      <c r="U135" t="s">
        <v>6883</v>
      </c>
      <c r="W135">
        <v>19</v>
      </c>
    </row>
    <row r="136" spans="1:23" x14ac:dyDescent="0.3">
      <c r="A136">
        <v>19</v>
      </c>
      <c r="B136" t="s">
        <v>7061</v>
      </c>
      <c r="C136" t="s">
        <v>2978</v>
      </c>
      <c r="D136" t="s">
        <v>2979</v>
      </c>
      <c r="E136" t="s">
        <v>2981</v>
      </c>
      <c r="F136" t="s">
        <v>166</v>
      </c>
      <c r="G136" t="s">
        <v>38</v>
      </c>
      <c r="H136" t="s">
        <v>66</v>
      </c>
      <c r="I136">
        <v>7</v>
      </c>
      <c r="J136">
        <v>5</v>
      </c>
      <c r="L136" t="s">
        <v>7051</v>
      </c>
      <c r="M136" t="s">
        <v>6847</v>
      </c>
      <c r="N136" t="s">
        <v>7062</v>
      </c>
      <c r="O136">
        <v>31.6</v>
      </c>
      <c r="P136">
        <v>130.55000000000001</v>
      </c>
      <c r="Q136">
        <v>0.05</v>
      </c>
      <c r="R136">
        <v>720</v>
      </c>
      <c r="T136">
        <v>25</v>
      </c>
      <c r="U136" t="s">
        <v>6883</v>
      </c>
      <c r="W136">
        <v>19</v>
      </c>
    </row>
    <row r="137" spans="1:23" x14ac:dyDescent="0.3">
      <c r="A137">
        <v>19</v>
      </c>
      <c r="B137" t="s">
        <v>7063</v>
      </c>
      <c r="C137" t="s">
        <v>2978</v>
      </c>
      <c r="D137" t="s">
        <v>2979</v>
      </c>
      <c r="E137" t="s">
        <v>2981</v>
      </c>
      <c r="F137" t="s">
        <v>166</v>
      </c>
      <c r="G137" t="s">
        <v>38</v>
      </c>
      <c r="H137" t="s">
        <v>66</v>
      </c>
      <c r="I137">
        <v>7</v>
      </c>
      <c r="J137">
        <v>5</v>
      </c>
      <c r="L137" t="s">
        <v>7051</v>
      </c>
      <c r="M137" t="s">
        <v>6847</v>
      </c>
      <c r="N137" t="s">
        <v>7064</v>
      </c>
      <c r="O137">
        <v>24.340555999999999</v>
      </c>
      <c r="P137">
        <v>124.155556</v>
      </c>
      <c r="Q137">
        <v>0.05</v>
      </c>
      <c r="R137">
        <v>40</v>
      </c>
      <c r="T137">
        <v>25</v>
      </c>
      <c r="U137" t="s">
        <v>6883</v>
      </c>
      <c r="W137">
        <v>19</v>
      </c>
    </row>
    <row r="138" spans="1:23" x14ac:dyDescent="0.3">
      <c r="A138">
        <v>20</v>
      </c>
      <c r="B138" t="s">
        <v>7065</v>
      </c>
      <c r="C138" t="s">
        <v>3038</v>
      </c>
      <c r="D138" t="s">
        <v>3039</v>
      </c>
      <c r="E138" t="s">
        <v>3042</v>
      </c>
      <c r="F138" t="s">
        <v>166</v>
      </c>
      <c r="G138" t="s">
        <v>38</v>
      </c>
      <c r="H138" t="s">
        <v>66</v>
      </c>
      <c r="I138">
        <v>5</v>
      </c>
      <c r="J138">
        <v>4</v>
      </c>
      <c r="K138" t="s">
        <v>65</v>
      </c>
      <c r="L138" t="s">
        <v>7066</v>
      </c>
      <c r="M138" t="s">
        <v>6860</v>
      </c>
      <c r="N138" t="s">
        <v>7067</v>
      </c>
      <c r="O138">
        <v>38.268332999999998</v>
      </c>
      <c r="P138">
        <v>140.86944399999999</v>
      </c>
      <c r="Q138">
        <v>0.05</v>
      </c>
      <c r="T138">
        <v>40</v>
      </c>
      <c r="U138" t="s">
        <v>6883</v>
      </c>
      <c r="W138">
        <v>20</v>
      </c>
    </row>
    <row r="139" spans="1:23" x14ac:dyDescent="0.3">
      <c r="A139">
        <v>20</v>
      </c>
      <c r="B139" t="s">
        <v>7068</v>
      </c>
      <c r="C139" t="s">
        <v>3038</v>
      </c>
      <c r="D139" t="s">
        <v>3039</v>
      </c>
      <c r="E139" t="s">
        <v>3042</v>
      </c>
      <c r="F139" t="s">
        <v>166</v>
      </c>
      <c r="G139" t="s">
        <v>38</v>
      </c>
      <c r="H139" t="s">
        <v>66</v>
      </c>
      <c r="I139">
        <v>5</v>
      </c>
      <c r="J139">
        <v>4</v>
      </c>
      <c r="K139" t="s">
        <v>65</v>
      </c>
      <c r="L139" t="s">
        <v>7066</v>
      </c>
      <c r="M139" t="s">
        <v>6860</v>
      </c>
      <c r="N139" t="s">
        <v>7069</v>
      </c>
      <c r="O139">
        <v>35.607325000000003</v>
      </c>
      <c r="P139">
        <v>140.10638599999999</v>
      </c>
      <c r="Q139">
        <v>0.05</v>
      </c>
      <c r="T139">
        <v>40</v>
      </c>
      <c r="U139" t="s">
        <v>6883</v>
      </c>
      <c r="W139">
        <v>20</v>
      </c>
    </row>
    <row r="140" spans="1:23" x14ac:dyDescent="0.3">
      <c r="A140">
        <v>20</v>
      </c>
      <c r="B140" t="s">
        <v>7070</v>
      </c>
      <c r="C140" t="s">
        <v>3038</v>
      </c>
      <c r="D140" t="s">
        <v>3039</v>
      </c>
      <c r="E140" t="s">
        <v>3042</v>
      </c>
      <c r="F140" t="s">
        <v>166</v>
      </c>
      <c r="G140" t="s">
        <v>38</v>
      </c>
      <c r="H140" t="s">
        <v>66</v>
      </c>
      <c r="I140">
        <v>5</v>
      </c>
      <c r="J140">
        <v>4</v>
      </c>
      <c r="K140" t="s">
        <v>65</v>
      </c>
      <c r="L140" t="s">
        <v>7066</v>
      </c>
      <c r="M140" t="s">
        <v>6860</v>
      </c>
      <c r="N140" t="s">
        <v>7071</v>
      </c>
      <c r="O140">
        <v>33.495078999999997</v>
      </c>
      <c r="P140">
        <v>130.51859999999999</v>
      </c>
      <c r="Q140">
        <v>0.05</v>
      </c>
      <c r="T140">
        <v>40</v>
      </c>
      <c r="U140" t="s">
        <v>6883</v>
      </c>
      <c r="W140">
        <v>20</v>
      </c>
    </row>
    <row r="141" spans="1:23" x14ac:dyDescent="0.3">
      <c r="A141">
        <v>20</v>
      </c>
      <c r="B141" t="s">
        <v>7072</v>
      </c>
      <c r="C141" t="s">
        <v>3038</v>
      </c>
      <c r="D141" t="s">
        <v>3039</v>
      </c>
      <c r="E141" t="s">
        <v>3042</v>
      </c>
      <c r="F141" t="s">
        <v>166</v>
      </c>
      <c r="G141" t="s">
        <v>38</v>
      </c>
      <c r="H141" t="s">
        <v>66</v>
      </c>
      <c r="I141">
        <v>5</v>
      </c>
      <c r="J141">
        <v>4</v>
      </c>
      <c r="K141" t="s">
        <v>65</v>
      </c>
      <c r="L141" t="s">
        <v>7066</v>
      </c>
      <c r="M141" t="s">
        <v>6860</v>
      </c>
      <c r="N141" t="s">
        <v>7073</v>
      </c>
      <c r="O141">
        <v>31.766667000000002</v>
      </c>
      <c r="P141">
        <v>129.80000000000001</v>
      </c>
      <c r="Q141">
        <v>0.05</v>
      </c>
      <c r="T141">
        <v>40</v>
      </c>
      <c r="U141" t="s">
        <v>6883</v>
      </c>
      <c r="W141">
        <v>20</v>
      </c>
    </row>
    <row r="142" spans="1:23" x14ac:dyDescent="0.3">
      <c r="A142">
        <v>20</v>
      </c>
      <c r="B142" t="s">
        <v>7074</v>
      </c>
      <c r="C142" t="s">
        <v>3038</v>
      </c>
      <c r="D142" t="s">
        <v>3039</v>
      </c>
      <c r="E142" t="s">
        <v>3042</v>
      </c>
      <c r="F142" t="s">
        <v>166</v>
      </c>
      <c r="G142" t="s">
        <v>38</v>
      </c>
      <c r="H142" t="s">
        <v>66</v>
      </c>
      <c r="I142">
        <v>5</v>
      </c>
      <c r="J142">
        <v>4</v>
      </c>
      <c r="K142" t="s">
        <v>65</v>
      </c>
      <c r="L142" t="s">
        <v>7066</v>
      </c>
      <c r="M142" t="s">
        <v>6860</v>
      </c>
      <c r="N142" t="s">
        <v>6923</v>
      </c>
      <c r="O142">
        <v>31.596536</v>
      </c>
      <c r="P142">
        <v>130.55711700000001</v>
      </c>
      <c r="Q142">
        <v>0.05</v>
      </c>
      <c r="T142">
        <v>40</v>
      </c>
      <c r="U142" t="s">
        <v>6883</v>
      </c>
      <c r="W142">
        <v>20</v>
      </c>
    </row>
    <row r="143" spans="1:23" x14ac:dyDescent="0.3">
      <c r="A143">
        <v>21</v>
      </c>
      <c r="B143" t="s">
        <v>7075</v>
      </c>
      <c r="C143" t="s">
        <v>3149</v>
      </c>
      <c r="D143" t="s">
        <v>3150</v>
      </c>
      <c r="E143" t="s">
        <v>3152</v>
      </c>
      <c r="F143" t="s">
        <v>166</v>
      </c>
      <c r="G143" t="s">
        <v>38</v>
      </c>
      <c r="H143" t="s">
        <v>66</v>
      </c>
      <c r="I143">
        <v>8</v>
      </c>
      <c r="J143">
        <v>15</v>
      </c>
      <c r="K143" t="s">
        <v>65</v>
      </c>
      <c r="L143" s="5" t="s">
        <v>7076</v>
      </c>
      <c r="M143" t="s">
        <v>7077</v>
      </c>
      <c r="N143" t="s">
        <v>7078</v>
      </c>
      <c r="O143">
        <v>59.933332999999998</v>
      </c>
      <c r="P143">
        <v>30.266667000000002</v>
      </c>
      <c r="Q143">
        <v>0.05</v>
      </c>
      <c r="T143">
        <v>250</v>
      </c>
      <c r="U143" t="s">
        <v>6883</v>
      </c>
      <c r="W143">
        <v>21</v>
      </c>
    </row>
    <row r="144" spans="1:23" x14ac:dyDescent="0.3">
      <c r="A144">
        <v>21</v>
      </c>
      <c r="B144" t="s">
        <v>7079</v>
      </c>
      <c r="C144" t="s">
        <v>3149</v>
      </c>
      <c r="D144" t="s">
        <v>3150</v>
      </c>
      <c r="E144" t="s">
        <v>3152</v>
      </c>
      <c r="F144" t="s">
        <v>166</v>
      </c>
      <c r="G144" t="s">
        <v>38</v>
      </c>
      <c r="H144" t="s">
        <v>66</v>
      </c>
      <c r="I144">
        <v>8</v>
      </c>
      <c r="J144">
        <v>7</v>
      </c>
      <c r="L144" s="5" t="s">
        <v>7076</v>
      </c>
      <c r="M144" t="s">
        <v>7077</v>
      </c>
      <c r="N144" t="s">
        <v>7080</v>
      </c>
      <c r="O144">
        <v>45.408056000000002</v>
      </c>
      <c r="P144">
        <v>11.872222000000001</v>
      </c>
      <c r="Q144">
        <v>0.05</v>
      </c>
      <c r="T144">
        <v>250</v>
      </c>
      <c r="U144" t="s">
        <v>6883</v>
      </c>
      <c r="W144">
        <v>21</v>
      </c>
    </row>
    <row r="145" spans="1:25" x14ac:dyDescent="0.3">
      <c r="A145">
        <v>21</v>
      </c>
      <c r="B145" t="s">
        <v>7081</v>
      </c>
      <c r="C145" t="s">
        <v>3149</v>
      </c>
      <c r="D145" t="s">
        <v>3150</v>
      </c>
      <c r="E145" t="s">
        <v>3152</v>
      </c>
      <c r="F145" t="s">
        <v>166</v>
      </c>
      <c r="G145" t="s">
        <v>38</v>
      </c>
      <c r="H145" t="s">
        <v>66</v>
      </c>
      <c r="I145">
        <v>8</v>
      </c>
      <c r="J145">
        <v>7</v>
      </c>
      <c r="L145" s="5" t="s">
        <v>7076</v>
      </c>
      <c r="M145" t="s">
        <v>7077</v>
      </c>
      <c r="N145" t="s">
        <v>7082</v>
      </c>
      <c r="O145">
        <v>52.216667000000001</v>
      </c>
      <c r="P145">
        <v>21.033332999999999</v>
      </c>
      <c r="Q145">
        <v>0.05</v>
      </c>
      <c r="T145">
        <v>250</v>
      </c>
      <c r="U145" t="s">
        <v>6883</v>
      </c>
      <c r="W145">
        <v>21</v>
      </c>
    </row>
    <row r="146" spans="1:25" x14ac:dyDescent="0.3">
      <c r="A146">
        <v>21</v>
      </c>
      <c r="B146" t="s">
        <v>7083</v>
      </c>
      <c r="C146" t="s">
        <v>3149</v>
      </c>
      <c r="D146" t="s">
        <v>3150</v>
      </c>
      <c r="E146" t="s">
        <v>3152</v>
      </c>
      <c r="F146" t="s">
        <v>166</v>
      </c>
      <c r="G146" t="s">
        <v>38</v>
      </c>
      <c r="H146" t="s">
        <v>66</v>
      </c>
      <c r="I146">
        <v>8</v>
      </c>
      <c r="J146">
        <v>8</v>
      </c>
      <c r="L146" s="5" t="s">
        <v>7076</v>
      </c>
      <c r="M146" t="s">
        <v>7077</v>
      </c>
      <c r="N146" t="s">
        <v>7084</v>
      </c>
      <c r="O146">
        <v>44.884999999999998</v>
      </c>
      <c r="P146">
        <v>6.3561110000000003</v>
      </c>
      <c r="Q146">
        <v>0.05</v>
      </c>
      <c r="R146">
        <v>1515</v>
      </c>
      <c r="T146">
        <v>250</v>
      </c>
      <c r="U146" t="s">
        <v>6883</v>
      </c>
      <c r="W146">
        <v>21</v>
      </c>
    </row>
    <row r="147" spans="1:25" x14ac:dyDescent="0.3">
      <c r="A147">
        <v>21</v>
      </c>
      <c r="B147" t="s">
        <v>7085</v>
      </c>
      <c r="C147" t="s">
        <v>3149</v>
      </c>
      <c r="D147" t="s">
        <v>3150</v>
      </c>
      <c r="E147" t="s">
        <v>3152</v>
      </c>
      <c r="F147" t="s">
        <v>166</v>
      </c>
      <c r="G147" t="s">
        <v>38</v>
      </c>
      <c r="H147" t="s">
        <v>66</v>
      </c>
      <c r="I147">
        <v>8</v>
      </c>
      <c r="J147">
        <v>10</v>
      </c>
      <c r="L147" s="5" t="s">
        <v>7076</v>
      </c>
      <c r="M147" t="s">
        <v>7077</v>
      </c>
      <c r="N147" t="s">
        <v>7086</v>
      </c>
      <c r="O147">
        <v>51.816667000000002</v>
      </c>
      <c r="P147">
        <v>4.1833330000000002</v>
      </c>
      <c r="Q147">
        <v>0.05</v>
      </c>
      <c r="T147">
        <v>250</v>
      </c>
      <c r="U147" t="s">
        <v>6883</v>
      </c>
      <c r="W147">
        <v>21</v>
      </c>
    </row>
    <row r="148" spans="1:25" x14ac:dyDescent="0.3">
      <c r="A148">
        <v>21</v>
      </c>
      <c r="B148" t="s">
        <v>7087</v>
      </c>
      <c r="C148" t="s">
        <v>3149</v>
      </c>
      <c r="D148" t="s">
        <v>3150</v>
      </c>
      <c r="E148" t="s">
        <v>3152</v>
      </c>
      <c r="F148" t="s">
        <v>166</v>
      </c>
      <c r="G148" t="s">
        <v>38</v>
      </c>
      <c r="H148" t="s">
        <v>66</v>
      </c>
      <c r="I148">
        <v>8</v>
      </c>
      <c r="J148">
        <v>7</v>
      </c>
      <c r="L148" s="5" t="s">
        <v>7076</v>
      </c>
      <c r="M148" t="s">
        <v>7077</v>
      </c>
      <c r="N148" t="s">
        <v>7088</v>
      </c>
      <c r="O148">
        <v>40.647221999999999</v>
      </c>
      <c r="P148">
        <v>22.963889000000002</v>
      </c>
      <c r="Q148">
        <v>0.05</v>
      </c>
      <c r="T148">
        <v>250</v>
      </c>
      <c r="U148" t="s">
        <v>6883</v>
      </c>
      <c r="W148">
        <v>21</v>
      </c>
    </row>
    <row r="149" spans="1:25" x14ac:dyDescent="0.3">
      <c r="A149">
        <v>21</v>
      </c>
      <c r="B149" t="s">
        <v>7089</v>
      </c>
      <c r="C149" t="s">
        <v>3149</v>
      </c>
      <c r="D149" t="s">
        <v>3150</v>
      </c>
      <c r="E149" t="s">
        <v>3152</v>
      </c>
      <c r="F149" t="s">
        <v>166</v>
      </c>
      <c r="G149" t="s">
        <v>38</v>
      </c>
      <c r="H149" t="s">
        <v>66</v>
      </c>
      <c r="I149">
        <v>8</v>
      </c>
      <c r="J149">
        <v>7</v>
      </c>
      <c r="L149" s="5" t="s">
        <v>7076</v>
      </c>
      <c r="M149" t="s">
        <v>7077</v>
      </c>
      <c r="N149" t="s">
        <v>7090</v>
      </c>
      <c r="O149">
        <v>46.749994999999998</v>
      </c>
      <c r="P149">
        <v>10.066666</v>
      </c>
      <c r="Q149">
        <v>0.05</v>
      </c>
      <c r="R149">
        <v>1450</v>
      </c>
      <c r="T149">
        <v>250</v>
      </c>
      <c r="U149" t="s">
        <v>6883</v>
      </c>
      <c r="W149">
        <v>21</v>
      </c>
    </row>
    <row r="150" spans="1:25" x14ac:dyDescent="0.3">
      <c r="A150">
        <v>21</v>
      </c>
      <c r="B150" t="s">
        <v>7091</v>
      </c>
      <c r="C150" t="s">
        <v>3149</v>
      </c>
      <c r="D150" t="s">
        <v>3150</v>
      </c>
      <c r="E150" t="s">
        <v>3152</v>
      </c>
      <c r="F150" t="s">
        <v>166</v>
      </c>
      <c r="G150" t="s">
        <v>38</v>
      </c>
      <c r="H150" t="s">
        <v>66</v>
      </c>
      <c r="I150">
        <v>8</v>
      </c>
      <c r="J150">
        <v>12</v>
      </c>
      <c r="L150" s="5" t="s">
        <v>7076</v>
      </c>
      <c r="M150" t="s">
        <v>7077</v>
      </c>
      <c r="N150" t="s">
        <v>7092</v>
      </c>
      <c r="O150">
        <v>40.647221999999999</v>
      </c>
      <c r="P150">
        <v>22.963889000000002</v>
      </c>
      <c r="Q150">
        <v>0.05</v>
      </c>
      <c r="T150">
        <v>250</v>
      </c>
      <c r="U150" t="s">
        <v>6883</v>
      </c>
      <c r="W150">
        <v>21</v>
      </c>
    </row>
    <row r="151" spans="1:25" x14ac:dyDescent="0.3">
      <c r="A151">
        <v>22</v>
      </c>
      <c r="B151" t="s">
        <v>7093</v>
      </c>
      <c r="C151" t="s">
        <v>3227</v>
      </c>
      <c r="D151" t="s">
        <v>3231</v>
      </c>
      <c r="E151" t="s">
        <v>3233</v>
      </c>
      <c r="F151" t="s">
        <v>166</v>
      </c>
      <c r="G151" t="s">
        <v>38</v>
      </c>
      <c r="H151" t="s">
        <v>66</v>
      </c>
      <c r="I151">
        <v>3</v>
      </c>
      <c r="J151">
        <v>5</v>
      </c>
      <c r="L151" s="5" t="s">
        <v>7094</v>
      </c>
      <c r="M151" t="s">
        <v>7013</v>
      </c>
      <c r="N151" t="s">
        <v>7095</v>
      </c>
      <c r="O151">
        <v>35.571389000000003</v>
      </c>
      <c r="P151">
        <v>139.373333</v>
      </c>
      <c r="Q151">
        <v>0.05</v>
      </c>
      <c r="R151">
        <v>60</v>
      </c>
      <c r="T151">
        <v>60</v>
      </c>
      <c r="U151" t="s">
        <v>6865</v>
      </c>
      <c r="W151">
        <v>22</v>
      </c>
    </row>
    <row r="152" spans="1:25" x14ac:dyDescent="0.3">
      <c r="A152">
        <v>22</v>
      </c>
      <c r="B152" t="s">
        <v>7096</v>
      </c>
      <c r="C152" t="s">
        <v>3227</v>
      </c>
      <c r="D152" t="s">
        <v>3231</v>
      </c>
      <c r="E152" t="s">
        <v>3233</v>
      </c>
      <c r="F152" t="s">
        <v>166</v>
      </c>
      <c r="G152" t="s">
        <v>38</v>
      </c>
      <c r="H152" t="s">
        <v>66</v>
      </c>
      <c r="I152">
        <v>3</v>
      </c>
      <c r="J152">
        <v>5</v>
      </c>
      <c r="L152" s="5" t="s">
        <v>7094</v>
      </c>
      <c r="M152" t="s">
        <v>7013</v>
      </c>
      <c r="N152" t="s">
        <v>7097</v>
      </c>
      <c r="O152">
        <v>34.85</v>
      </c>
      <c r="P152">
        <v>134.533333</v>
      </c>
      <c r="Q152">
        <v>0.05</v>
      </c>
      <c r="R152">
        <v>740</v>
      </c>
      <c r="T152">
        <v>40</v>
      </c>
      <c r="U152" t="s">
        <v>6865</v>
      </c>
      <c r="W152">
        <v>22</v>
      </c>
    </row>
    <row r="153" spans="1:25" x14ac:dyDescent="0.3">
      <c r="A153">
        <v>22</v>
      </c>
      <c r="B153" t="s">
        <v>7098</v>
      </c>
      <c r="C153" t="s">
        <v>3227</v>
      </c>
      <c r="D153" t="s">
        <v>3231</v>
      </c>
      <c r="E153" t="s">
        <v>3233</v>
      </c>
      <c r="F153" t="s">
        <v>166</v>
      </c>
      <c r="G153" t="s">
        <v>38</v>
      </c>
      <c r="H153" t="s">
        <v>66</v>
      </c>
      <c r="I153">
        <v>3</v>
      </c>
      <c r="J153">
        <v>5</v>
      </c>
      <c r="L153" s="5" t="s">
        <v>7094</v>
      </c>
      <c r="M153" t="s">
        <v>7013</v>
      </c>
      <c r="N153" t="s">
        <v>7099</v>
      </c>
      <c r="O153">
        <v>40.271110999999998</v>
      </c>
      <c r="P153">
        <v>141.30500000000001</v>
      </c>
      <c r="Q153">
        <v>0.05</v>
      </c>
      <c r="R153">
        <v>110</v>
      </c>
      <c r="T153">
        <v>60</v>
      </c>
      <c r="U153" t="s">
        <v>6865</v>
      </c>
      <c r="W153">
        <v>22</v>
      </c>
    </row>
    <row r="154" spans="1:25" x14ac:dyDescent="0.3">
      <c r="A154">
        <v>23</v>
      </c>
      <c r="B154" t="s">
        <v>7100</v>
      </c>
      <c r="C154" t="s">
        <v>3238</v>
      </c>
      <c r="D154" t="s">
        <v>3239</v>
      </c>
      <c r="F154" t="s">
        <v>166</v>
      </c>
      <c r="G154" t="s">
        <v>38</v>
      </c>
      <c r="H154" t="s">
        <v>66</v>
      </c>
      <c r="I154">
        <v>4</v>
      </c>
      <c r="J154">
        <v>5</v>
      </c>
      <c r="K154" t="s">
        <v>3240</v>
      </c>
      <c r="L154" t="s">
        <v>7101</v>
      </c>
      <c r="M154" t="s">
        <v>6847</v>
      </c>
      <c r="N154" t="s">
        <v>7102</v>
      </c>
      <c r="O154">
        <v>34.815277999999999</v>
      </c>
      <c r="P154">
        <v>134.68527800000001</v>
      </c>
      <c r="T154">
        <v>100</v>
      </c>
      <c r="U154" t="s">
        <v>6883</v>
      </c>
      <c r="W154">
        <v>23</v>
      </c>
      <c r="Y154" t="s">
        <v>6851</v>
      </c>
    </row>
    <row r="155" spans="1:25" x14ac:dyDescent="0.3">
      <c r="A155">
        <v>23</v>
      </c>
      <c r="B155" t="s">
        <v>7103</v>
      </c>
      <c r="C155" t="s">
        <v>3238</v>
      </c>
      <c r="D155" t="s">
        <v>3239</v>
      </c>
      <c r="F155" t="s">
        <v>166</v>
      </c>
      <c r="G155" t="s">
        <v>38</v>
      </c>
      <c r="H155" t="s">
        <v>66</v>
      </c>
      <c r="I155">
        <v>4</v>
      </c>
      <c r="J155">
        <v>5</v>
      </c>
      <c r="L155" t="s">
        <v>7101</v>
      </c>
      <c r="M155" t="s">
        <v>6847</v>
      </c>
      <c r="N155" t="s">
        <v>7104</v>
      </c>
      <c r="O155">
        <v>34.585000000000001</v>
      </c>
      <c r="P155">
        <v>133.77194399999999</v>
      </c>
      <c r="T155">
        <v>100</v>
      </c>
      <c r="U155" t="s">
        <v>6883</v>
      </c>
      <c r="W155">
        <v>23</v>
      </c>
      <c r="Y155" t="s">
        <v>6851</v>
      </c>
    </row>
    <row r="156" spans="1:25" x14ac:dyDescent="0.3">
      <c r="A156">
        <v>23</v>
      </c>
      <c r="B156" t="s">
        <v>7105</v>
      </c>
      <c r="C156" t="s">
        <v>3238</v>
      </c>
      <c r="D156" t="s">
        <v>3239</v>
      </c>
      <c r="F156" t="s">
        <v>166</v>
      </c>
      <c r="G156" t="s">
        <v>38</v>
      </c>
      <c r="H156" t="s">
        <v>66</v>
      </c>
      <c r="I156">
        <v>4</v>
      </c>
      <c r="J156">
        <v>5</v>
      </c>
      <c r="L156" t="s">
        <v>7101</v>
      </c>
      <c r="M156" t="s">
        <v>6847</v>
      </c>
      <c r="N156" t="s">
        <v>7106</v>
      </c>
      <c r="O156">
        <v>34.655278000000003</v>
      </c>
      <c r="P156">
        <v>133.919444</v>
      </c>
      <c r="T156">
        <v>100</v>
      </c>
      <c r="U156" t="s">
        <v>6883</v>
      </c>
      <c r="W156">
        <v>23</v>
      </c>
      <c r="Y156" t="s">
        <v>6851</v>
      </c>
    </row>
    <row r="157" spans="1:25" x14ac:dyDescent="0.3">
      <c r="A157">
        <v>23</v>
      </c>
      <c r="B157" t="s">
        <v>7107</v>
      </c>
      <c r="C157" t="s">
        <v>3238</v>
      </c>
      <c r="D157" t="s">
        <v>3239</v>
      </c>
      <c r="F157" t="s">
        <v>166</v>
      </c>
      <c r="G157" t="s">
        <v>38</v>
      </c>
      <c r="H157" t="s">
        <v>66</v>
      </c>
      <c r="I157">
        <v>4</v>
      </c>
      <c r="J157">
        <v>5</v>
      </c>
      <c r="L157" t="s">
        <v>7101</v>
      </c>
      <c r="M157" t="s">
        <v>6847</v>
      </c>
      <c r="N157" t="s">
        <v>7108</v>
      </c>
      <c r="O157">
        <v>36.238047000000002</v>
      </c>
      <c r="P157">
        <v>137.97198299999999</v>
      </c>
      <c r="T157">
        <v>100</v>
      </c>
      <c r="U157" t="s">
        <v>6883</v>
      </c>
      <c r="W157">
        <v>23</v>
      </c>
      <c r="Y157" t="s">
        <v>6851</v>
      </c>
    </row>
    <row r="158" spans="1:25" x14ac:dyDescent="0.3">
      <c r="A158">
        <v>24</v>
      </c>
      <c r="B158" t="s">
        <v>7109</v>
      </c>
      <c r="C158" t="s">
        <v>3289</v>
      </c>
      <c r="D158" t="s">
        <v>3293</v>
      </c>
      <c r="E158" t="s">
        <v>3294</v>
      </c>
      <c r="F158" t="s">
        <v>166</v>
      </c>
      <c r="G158" t="s">
        <v>38</v>
      </c>
      <c r="H158" t="s">
        <v>66</v>
      </c>
      <c r="J158">
        <v>9</v>
      </c>
      <c r="K158" t="s">
        <v>65</v>
      </c>
      <c r="L158" t="s">
        <v>7110</v>
      </c>
      <c r="M158" t="s">
        <v>6860</v>
      </c>
      <c r="N158" t="s">
        <v>7111</v>
      </c>
      <c r="O158">
        <v>65</v>
      </c>
      <c r="P158">
        <f>25+25/60</f>
        <v>25.416666666666668</v>
      </c>
      <c r="Q158">
        <v>1E-3</v>
      </c>
      <c r="T158">
        <v>30</v>
      </c>
      <c r="U158" t="s">
        <v>6883</v>
      </c>
      <c r="W158">
        <v>24</v>
      </c>
      <c r="Y158" t="s">
        <v>7112</v>
      </c>
    </row>
    <row r="159" spans="1:25" x14ac:dyDescent="0.3">
      <c r="A159">
        <v>24</v>
      </c>
      <c r="B159" t="s">
        <v>7113</v>
      </c>
      <c r="C159" t="s">
        <v>3289</v>
      </c>
      <c r="D159" t="s">
        <v>3293</v>
      </c>
      <c r="E159" t="s">
        <v>3294</v>
      </c>
      <c r="F159" t="s">
        <v>166</v>
      </c>
      <c r="G159" t="s">
        <v>38</v>
      </c>
      <c r="H159" t="s">
        <v>66</v>
      </c>
      <c r="J159">
        <v>8</v>
      </c>
      <c r="L159" t="s">
        <v>7110</v>
      </c>
      <c r="M159" t="s">
        <v>6860</v>
      </c>
      <c r="N159" t="s">
        <v>7114</v>
      </c>
      <c r="O159">
        <v>65</v>
      </c>
      <c r="P159">
        <f>25+25/60</f>
        <v>25.416666666666668</v>
      </c>
      <c r="Q159">
        <v>1E-3</v>
      </c>
      <c r="T159">
        <v>30</v>
      </c>
      <c r="U159" t="s">
        <v>6883</v>
      </c>
      <c r="W159">
        <v>24</v>
      </c>
      <c r="Y159" t="s">
        <v>7112</v>
      </c>
    </row>
    <row r="160" spans="1:25" x14ac:dyDescent="0.3">
      <c r="A160">
        <v>24</v>
      </c>
      <c r="B160" t="s">
        <v>7115</v>
      </c>
      <c r="C160" t="s">
        <v>3289</v>
      </c>
      <c r="D160" t="s">
        <v>3293</v>
      </c>
      <c r="E160" t="s">
        <v>3294</v>
      </c>
      <c r="F160" t="s">
        <v>166</v>
      </c>
      <c r="G160" t="s">
        <v>38</v>
      </c>
      <c r="H160" t="s">
        <v>66</v>
      </c>
      <c r="J160">
        <v>5</v>
      </c>
      <c r="L160" t="s">
        <v>7110</v>
      </c>
      <c r="M160" t="s">
        <v>6860</v>
      </c>
      <c r="N160" t="s">
        <v>7116</v>
      </c>
      <c r="O160">
        <v>65</v>
      </c>
      <c r="P160">
        <f>25+25/60</f>
        <v>25.416666666666668</v>
      </c>
      <c r="Q160">
        <v>1E-3</v>
      </c>
      <c r="T160">
        <v>30</v>
      </c>
      <c r="U160" t="s">
        <v>6883</v>
      </c>
      <c r="W160">
        <v>24</v>
      </c>
      <c r="Y160" t="s">
        <v>7112</v>
      </c>
    </row>
    <row r="161" spans="1:25" x14ac:dyDescent="0.3">
      <c r="A161">
        <v>24</v>
      </c>
      <c r="B161" t="s">
        <v>7117</v>
      </c>
      <c r="C161" t="s">
        <v>3289</v>
      </c>
      <c r="D161" t="s">
        <v>3293</v>
      </c>
      <c r="E161" t="s">
        <v>3294</v>
      </c>
      <c r="F161" t="s">
        <v>166</v>
      </c>
      <c r="G161" t="s">
        <v>38</v>
      </c>
      <c r="H161" t="s">
        <v>66</v>
      </c>
      <c r="J161">
        <v>8</v>
      </c>
      <c r="L161" t="s">
        <v>7110</v>
      </c>
      <c r="M161" t="s">
        <v>6860</v>
      </c>
      <c r="N161" t="s">
        <v>7118</v>
      </c>
      <c r="O161">
        <f>64+20/60</f>
        <v>64.333333333333329</v>
      </c>
      <c r="P161">
        <f>27+50/60</f>
        <v>27.833333333333332</v>
      </c>
      <c r="T161">
        <v>30</v>
      </c>
      <c r="U161" t="s">
        <v>6883</v>
      </c>
      <c r="W161">
        <v>24</v>
      </c>
      <c r="Y161" t="s">
        <v>7112</v>
      </c>
    </row>
    <row r="162" spans="1:25" x14ac:dyDescent="0.3">
      <c r="A162">
        <v>24</v>
      </c>
      <c r="B162" t="s">
        <v>7119</v>
      </c>
      <c r="C162" t="s">
        <v>3289</v>
      </c>
      <c r="D162" t="s">
        <v>3293</v>
      </c>
      <c r="E162" t="s">
        <v>3294</v>
      </c>
      <c r="F162" t="s">
        <v>166</v>
      </c>
      <c r="G162" t="s">
        <v>38</v>
      </c>
      <c r="H162" t="s">
        <v>66</v>
      </c>
      <c r="J162">
        <v>8</v>
      </c>
      <c r="L162" t="s">
        <v>7110</v>
      </c>
      <c r="M162" t="s">
        <v>6860</v>
      </c>
      <c r="N162" t="s">
        <v>7120</v>
      </c>
      <c r="O162">
        <f>62+55/60</f>
        <v>62.916666666666664</v>
      </c>
      <c r="P162">
        <f>27+45/60</f>
        <v>27.75</v>
      </c>
      <c r="T162">
        <v>30</v>
      </c>
      <c r="U162" t="s">
        <v>6883</v>
      </c>
      <c r="W162">
        <v>24</v>
      </c>
      <c r="Y162" t="s">
        <v>7112</v>
      </c>
    </row>
    <row r="163" spans="1:25" x14ac:dyDescent="0.3">
      <c r="A163">
        <v>24</v>
      </c>
      <c r="B163" t="s">
        <v>7121</v>
      </c>
      <c r="C163" t="s">
        <v>3289</v>
      </c>
      <c r="D163" t="s">
        <v>3293</v>
      </c>
      <c r="E163" t="s">
        <v>3294</v>
      </c>
      <c r="F163" t="s">
        <v>166</v>
      </c>
      <c r="G163" t="s">
        <v>38</v>
      </c>
      <c r="H163" t="s">
        <v>66</v>
      </c>
      <c r="J163">
        <v>8</v>
      </c>
      <c r="L163" t="s">
        <v>7110</v>
      </c>
      <c r="M163" t="s">
        <v>6860</v>
      </c>
      <c r="N163" t="s">
        <v>7122</v>
      </c>
      <c r="O163">
        <f>61+5/60</f>
        <v>61.083333333333336</v>
      </c>
      <c r="P163">
        <f>25+25/60</f>
        <v>25.416666666666668</v>
      </c>
      <c r="T163">
        <v>30</v>
      </c>
      <c r="U163" t="s">
        <v>6883</v>
      </c>
      <c r="W163">
        <v>24</v>
      </c>
      <c r="Y163" t="s">
        <v>7112</v>
      </c>
    </row>
    <row r="164" spans="1:25" x14ac:dyDescent="0.3">
      <c r="A164">
        <v>24</v>
      </c>
      <c r="B164" t="s">
        <v>7123</v>
      </c>
      <c r="C164" t="s">
        <v>3289</v>
      </c>
      <c r="D164" t="s">
        <v>3293</v>
      </c>
      <c r="E164" t="s">
        <v>3294</v>
      </c>
      <c r="F164" t="s">
        <v>166</v>
      </c>
      <c r="G164" t="s">
        <v>38</v>
      </c>
      <c r="H164" t="s">
        <v>66</v>
      </c>
      <c r="J164">
        <v>8</v>
      </c>
      <c r="L164" t="s">
        <v>7110</v>
      </c>
      <c r="M164" t="s">
        <v>6860</v>
      </c>
      <c r="N164" t="s">
        <v>7124</v>
      </c>
      <c r="O164">
        <f>55+45/60</f>
        <v>55.75</v>
      </c>
      <c r="P164">
        <f>37+30/60</f>
        <v>37.5</v>
      </c>
      <c r="T164">
        <v>30</v>
      </c>
      <c r="U164" t="s">
        <v>6883</v>
      </c>
      <c r="W164">
        <v>24</v>
      </c>
      <c r="Y164" t="s">
        <v>7112</v>
      </c>
    </row>
    <row r="165" spans="1:25" x14ac:dyDescent="0.3">
      <c r="A165">
        <v>24</v>
      </c>
      <c r="B165" t="s">
        <v>7125</v>
      </c>
      <c r="C165" t="s">
        <v>3289</v>
      </c>
      <c r="D165" t="s">
        <v>3293</v>
      </c>
      <c r="E165" t="s">
        <v>3294</v>
      </c>
      <c r="F165" t="s">
        <v>166</v>
      </c>
      <c r="G165" t="s">
        <v>38</v>
      </c>
      <c r="H165" t="s">
        <v>66</v>
      </c>
      <c r="J165">
        <v>8</v>
      </c>
      <c r="L165" t="s">
        <v>7110</v>
      </c>
      <c r="M165" t="s">
        <v>6860</v>
      </c>
      <c r="N165" t="s">
        <v>7126</v>
      </c>
      <c r="O165">
        <f>47+25/60</f>
        <v>47.416666666666664</v>
      </c>
      <c r="P165">
        <f>8+30/60</f>
        <v>8.5</v>
      </c>
      <c r="T165">
        <v>30</v>
      </c>
      <c r="U165" t="s">
        <v>6883</v>
      </c>
      <c r="W165">
        <v>24</v>
      </c>
      <c r="Y165" t="s">
        <v>7112</v>
      </c>
    </row>
    <row r="166" spans="1:25" x14ac:dyDescent="0.3">
      <c r="A166">
        <v>24</v>
      </c>
      <c r="B166" t="s">
        <v>7127</v>
      </c>
      <c r="C166" t="s">
        <v>3289</v>
      </c>
      <c r="D166" t="s">
        <v>3293</v>
      </c>
      <c r="E166" t="s">
        <v>3294</v>
      </c>
      <c r="F166" t="s">
        <v>166</v>
      </c>
      <c r="G166" t="s">
        <v>38</v>
      </c>
      <c r="H166" t="s">
        <v>66</v>
      </c>
      <c r="J166">
        <v>9</v>
      </c>
      <c r="L166" t="s">
        <v>7110</v>
      </c>
      <c r="M166" t="s">
        <v>6860</v>
      </c>
      <c r="N166" t="s">
        <v>7128</v>
      </c>
      <c r="O166">
        <f>47+25/60</f>
        <v>47.416666666666664</v>
      </c>
      <c r="P166">
        <f>8+30/60</f>
        <v>8.5</v>
      </c>
      <c r="T166">
        <v>30</v>
      </c>
      <c r="U166" t="s">
        <v>6883</v>
      </c>
      <c r="W166">
        <v>24</v>
      </c>
      <c r="Y166" t="s">
        <v>7112</v>
      </c>
    </row>
    <row r="167" spans="1:25" x14ac:dyDescent="0.3">
      <c r="A167">
        <v>24</v>
      </c>
      <c r="B167" t="s">
        <v>7129</v>
      </c>
      <c r="C167" t="s">
        <v>3289</v>
      </c>
      <c r="D167" t="s">
        <v>3293</v>
      </c>
      <c r="E167" t="s">
        <v>3294</v>
      </c>
      <c r="F167" t="s">
        <v>166</v>
      </c>
      <c r="G167" t="s">
        <v>38</v>
      </c>
      <c r="H167" t="s">
        <v>66</v>
      </c>
      <c r="J167">
        <v>9</v>
      </c>
      <c r="L167" t="s">
        <v>7110</v>
      </c>
      <c r="M167" t="s">
        <v>6860</v>
      </c>
      <c r="N167" t="s">
        <v>7130</v>
      </c>
      <c r="O167">
        <f>46+10/60</f>
        <v>46.166666666666664</v>
      </c>
      <c r="P167">
        <f>8+50/60</f>
        <v>8.8333333333333339</v>
      </c>
      <c r="T167">
        <v>30</v>
      </c>
      <c r="U167" t="s">
        <v>6883</v>
      </c>
      <c r="W167">
        <v>24</v>
      </c>
      <c r="Y167" t="s">
        <v>7112</v>
      </c>
    </row>
    <row r="168" spans="1:25" x14ac:dyDescent="0.3">
      <c r="A168">
        <v>24</v>
      </c>
      <c r="B168" t="s">
        <v>7131</v>
      </c>
      <c r="C168" t="s">
        <v>3289</v>
      </c>
      <c r="D168" t="s">
        <v>3293</v>
      </c>
      <c r="E168" t="s">
        <v>3294</v>
      </c>
      <c r="F168" t="s">
        <v>166</v>
      </c>
      <c r="G168" t="s">
        <v>38</v>
      </c>
      <c r="H168" t="s">
        <v>66</v>
      </c>
      <c r="J168">
        <v>9</v>
      </c>
      <c r="L168" t="s">
        <v>7110</v>
      </c>
      <c r="M168" t="s">
        <v>6860</v>
      </c>
      <c r="N168" t="s">
        <v>7132</v>
      </c>
      <c r="O168">
        <f>46+10/60</f>
        <v>46.166666666666664</v>
      </c>
      <c r="P168">
        <f>8+50/60</f>
        <v>8.8333333333333339</v>
      </c>
      <c r="T168">
        <v>30</v>
      </c>
      <c r="U168" t="s">
        <v>6883</v>
      </c>
      <c r="W168">
        <v>24</v>
      </c>
      <c r="Y168" t="s">
        <v>7112</v>
      </c>
    </row>
    <row r="169" spans="1:25" x14ac:dyDescent="0.3">
      <c r="A169">
        <v>24</v>
      </c>
      <c r="B169" t="s">
        <v>7133</v>
      </c>
      <c r="C169" t="s">
        <v>3289</v>
      </c>
      <c r="D169" t="s">
        <v>3293</v>
      </c>
      <c r="E169" t="s">
        <v>3294</v>
      </c>
      <c r="F169" t="s">
        <v>166</v>
      </c>
      <c r="G169" t="s">
        <v>38</v>
      </c>
      <c r="H169" t="s">
        <v>66</v>
      </c>
      <c r="J169">
        <v>7</v>
      </c>
      <c r="L169" t="s">
        <v>7110</v>
      </c>
      <c r="M169" t="s">
        <v>6860</v>
      </c>
      <c r="N169" t="s">
        <v>7134</v>
      </c>
      <c r="O169">
        <f>43+55/60</f>
        <v>43.916666666666664</v>
      </c>
      <c r="P169">
        <v>16</v>
      </c>
      <c r="T169">
        <v>30</v>
      </c>
      <c r="U169" t="s">
        <v>6883</v>
      </c>
      <c r="W169">
        <v>24</v>
      </c>
      <c r="Y169" t="s">
        <v>7112</v>
      </c>
    </row>
    <row r="170" spans="1:25" x14ac:dyDescent="0.3">
      <c r="A170">
        <v>24</v>
      </c>
      <c r="B170" t="s">
        <v>7135</v>
      </c>
      <c r="C170" t="s">
        <v>3289</v>
      </c>
      <c r="D170" t="s">
        <v>3293</v>
      </c>
      <c r="E170" t="s">
        <v>3294</v>
      </c>
      <c r="F170" t="s">
        <v>166</v>
      </c>
      <c r="G170" t="s">
        <v>38</v>
      </c>
      <c r="H170" t="s">
        <v>66</v>
      </c>
      <c r="J170">
        <v>9</v>
      </c>
      <c r="L170" t="s">
        <v>7110</v>
      </c>
      <c r="M170" t="s">
        <v>6860</v>
      </c>
      <c r="N170" t="s">
        <v>7136</v>
      </c>
      <c r="O170">
        <f>44+40/60</f>
        <v>44.666666666666664</v>
      </c>
      <c r="P170">
        <f>39+30/60</f>
        <v>39.5</v>
      </c>
      <c r="T170">
        <v>30</v>
      </c>
      <c r="U170" t="s">
        <v>6883</v>
      </c>
      <c r="W170">
        <v>24</v>
      </c>
      <c r="Y170" t="s">
        <v>7112</v>
      </c>
    </row>
    <row r="171" spans="1:25" x14ac:dyDescent="0.3">
      <c r="A171">
        <v>24</v>
      </c>
      <c r="B171" t="s">
        <v>7137</v>
      </c>
      <c r="C171" t="s">
        <v>3289</v>
      </c>
      <c r="D171" t="s">
        <v>3293</v>
      </c>
      <c r="E171" t="s">
        <v>3294</v>
      </c>
      <c r="F171" t="s">
        <v>166</v>
      </c>
      <c r="G171" t="s">
        <v>38</v>
      </c>
      <c r="H171" t="s">
        <v>66</v>
      </c>
      <c r="J171">
        <v>9</v>
      </c>
      <c r="L171" t="s">
        <v>7110</v>
      </c>
      <c r="M171" t="s">
        <v>6860</v>
      </c>
      <c r="N171" t="s">
        <v>7138</v>
      </c>
      <c r="O171">
        <f>42+20/60</f>
        <v>42.333333333333336</v>
      </c>
      <c r="P171">
        <f>42+40/60</f>
        <v>42.666666666666664</v>
      </c>
      <c r="T171">
        <v>30</v>
      </c>
      <c r="U171" t="s">
        <v>6883</v>
      </c>
      <c r="W171">
        <v>24</v>
      </c>
      <c r="Y171" t="s">
        <v>7112</v>
      </c>
    </row>
    <row r="172" spans="1:25" x14ac:dyDescent="0.3">
      <c r="A172">
        <v>24</v>
      </c>
      <c r="B172" t="s">
        <v>7139</v>
      </c>
      <c r="C172" t="s">
        <v>3289</v>
      </c>
      <c r="D172" t="s">
        <v>3293</v>
      </c>
      <c r="E172" t="s">
        <v>3294</v>
      </c>
      <c r="F172" t="s">
        <v>166</v>
      </c>
      <c r="G172" t="s">
        <v>38</v>
      </c>
      <c r="H172" t="s">
        <v>66</v>
      </c>
      <c r="J172">
        <v>7</v>
      </c>
      <c r="L172" t="s">
        <v>7110</v>
      </c>
      <c r="M172" t="s">
        <v>6860</v>
      </c>
      <c r="N172" t="s">
        <v>7140</v>
      </c>
      <c r="O172">
        <f>42+20/60</f>
        <v>42.333333333333336</v>
      </c>
      <c r="P172">
        <f>42+40/60</f>
        <v>42.666666666666664</v>
      </c>
      <c r="T172">
        <v>30</v>
      </c>
      <c r="U172" t="s">
        <v>6883</v>
      </c>
      <c r="W172">
        <v>24</v>
      </c>
      <c r="Y172" t="s">
        <v>7112</v>
      </c>
    </row>
    <row r="173" spans="1:25" x14ac:dyDescent="0.3">
      <c r="A173">
        <v>24</v>
      </c>
      <c r="B173" t="s">
        <v>7141</v>
      </c>
      <c r="C173" t="s">
        <v>3289</v>
      </c>
      <c r="D173" t="s">
        <v>3293</v>
      </c>
      <c r="E173" t="s">
        <v>3294</v>
      </c>
      <c r="F173" t="s">
        <v>166</v>
      </c>
      <c r="G173" t="s">
        <v>38</v>
      </c>
      <c r="H173" t="s">
        <v>66</v>
      </c>
      <c r="J173">
        <v>9</v>
      </c>
      <c r="L173" t="s">
        <v>7110</v>
      </c>
      <c r="M173" t="s">
        <v>6860</v>
      </c>
      <c r="N173" t="s">
        <v>7142</v>
      </c>
      <c r="O173">
        <f>42+20/60</f>
        <v>42.333333333333336</v>
      </c>
      <c r="P173">
        <f>42+40/60</f>
        <v>42.666666666666664</v>
      </c>
      <c r="T173">
        <v>30</v>
      </c>
      <c r="U173" t="s">
        <v>6883</v>
      </c>
      <c r="W173">
        <v>24</v>
      </c>
      <c r="Y173" t="s">
        <v>7112</v>
      </c>
    </row>
    <row r="174" spans="1:25" x14ac:dyDescent="0.3">
      <c r="A174">
        <v>24</v>
      </c>
      <c r="B174" t="s">
        <v>7143</v>
      </c>
      <c r="C174" t="s">
        <v>3289</v>
      </c>
      <c r="D174" t="s">
        <v>3293</v>
      </c>
      <c r="E174" t="s">
        <v>3294</v>
      </c>
      <c r="F174" t="s">
        <v>166</v>
      </c>
      <c r="G174" t="s">
        <v>38</v>
      </c>
      <c r="H174" t="s">
        <v>66</v>
      </c>
      <c r="J174">
        <v>9</v>
      </c>
      <c r="L174" t="s">
        <v>7110</v>
      </c>
      <c r="M174" t="s">
        <v>6860</v>
      </c>
      <c r="N174" t="s">
        <v>7144</v>
      </c>
      <c r="O174">
        <f>42+20/60</f>
        <v>42.333333333333336</v>
      </c>
      <c r="P174">
        <f>42+40/60</f>
        <v>42.666666666666664</v>
      </c>
      <c r="T174">
        <v>30</v>
      </c>
      <c r="U174" t="s">
        <v>6883</v>
      </c>
      <c r="W174">
        <v>24</v>
      </c>
      <c r="Y174" t="s">
        <v>7112</v>
      </c>
    </row>
    <row r="175" spans="1:25" x14ac:dyDescent="0.3">
      <c r="A175">
        <v>24</v>
      </c>
      <c r="B175" t="s">
        <v>7145</v>
      </c>
      <c r="C175" t="s">
        <v>3289</v>
      </c>
      <c r="D175" t="s">
        <v>3293</v>
      </c>
      <c r="E175" t="s">
        <v>3294</v>
      </c>
      <c r="F175" t="s">
        <v>166</v>
      </c>
      <c r="G175" t="s">
        <v>38</v>
      </c>
      <c r="H175" t="s">
        <v>66</v>
      </c>
      <c r="J175">
        <v>9</v>
      </c>
      <c r="L175" t="s">
        <v>7110</v>
      </c>
      <c r="M175" t="s">
        <v>6860</v>
      </c>
      <c r="N175" t="s">
        <v>7146</v>
      </c>
      <c r="O175">
        <f>41+50/60</f>
        <v>41.833333333333336</v>
      </c>
      <c r="P175">
        <f>44+30/60</f>
        <v>44.5</v>
      </c>
      <c r="T175">
        <v>30</v>
      </c>
      <c r="U175" t="s">
        <v>6883</v>
      </c>
      <c r="W175">
        <v>24</v>
      </c>
      <c r="Y175" t="s">
        <v>7112</v>
      </c>
    </row>
    <row r="176" spans="1:25" x14ac:dyDescent="0.3">
      <c r="A176">
        <v>25</v>
      </c>
      <c r="B176" t="s">
        <v>7147</v>
      </c>
      <c r="C176" t="s">
        <v>3302</v>
      </c>
      <c r="D176" t="s">
        <v>3303</v>
      </c>
      <c r="E176" t="s">
        <v>3305</v>
      </c>
      <c r="F176" t="s">
        <v>586</v>
      </c>
      <c r="G176" t="s">
        <v>38</v>
      </c>
      <c r="H176" t="s">
        <v>66</v>
      </c>
      <c r="I176">
        <v>12</v>
      </c>
    </row>
    <row r="177" spans="1:25" x14ac:dyDescent="0.3">
      <c r="A177">
        <v>25</v>
      </c>
      <c r="B177" t="s">
        <v>7147</v>
      </c>
      <c r="C177" t="s">
        <v>3302</v>
      </c>
      <c r="D177" t="s">
        <v>3303</v>
      </c>
      <c r="E177" t="s">
        <v>3305</v>
      </c>
      <c r="F177" t="s">
        <v>586</v>
      </c>
    </row>
    <row r="178" spans="1:25" x14ac:dyDescent="0.3">
      <c r="A178">
        <v>25</v>
      </c>
      <c r="B178" t="s">
        <v>7147</v>
      </c>
      <c r="C178" t="s">
        <v>3302</v>
      </c>
      <c r="D178" t="s">
        <v>3303</v>
      </c>
      <c r="E178" t="s">
        <v>3305</v>
      </c>
      <c r="F178" t="s">
        <v>586</v>
      </c>
    </row>
    <row r="179" spans="1:25" x14ac:dyDescent="0.3">
      <c r="A179">
        <v>25</v>
      </c>
      <c r="B179" t="s">
        <v>7147</v>
      </c>
      <c r="C179" t="s">
        <v>3302</v>
      </c>
      <c r="D179" t="s">
        <v>3303</v>
      </c>
      <c r="E179" t="s">
        <v>3305</v>
      </c>
      <c r="F179" t="s">
        <v>586</v>
      </c>
    </row>
    <row r="180" spans="1:25" x14ac:dyDescent="0.3">
      <c r="A180">
        <v>25</v>
      </c>
      <c r="B180" t="s">
        <v>7147</v>
      </c>
      <c r="C180" t="s">
        <v>3302</v>
      </c>
      <c r="D180" t="s">
        <v>3303</v>
      </c>
      <c r="E180" t="s">
        <v>3305</v>
      </c>
      <c r="F180" t="s">
        <v>586</v>
      </c>
    </row>
    <row r="181" spans="1:25" x14ac:dyDescent="0.3">
      <c r="A181">
        <v>25</v>
      </c>
      <c r="B181" t="s">
        <v>7147</v>
      </c>
      <c r="C181" t="s">
        <v>3302</v>
      </c>
      <c r="D181" t="s">
        <v>3303</v>
      </c>
      <c r="E181" t="s">
        <v>3305</v>
      </c>
      <c r="F181" t="s">
        <v>586</v>
      </c>
    </row>
    <row r="182" spans="1:25" x14ac:dyDescent="0.3">
      <c r="A182">
        <v>25</v>
      </c>
      <c r="B182" t="s">
        <v>7147</v>
      </c>
      <c r="C182" t="s">
        <v>3302</v>
      </c>
      <c r="D182" t="s">
        <v>3303</v>
      </c>
      <c r="E182" t="s">
        <v>3305</v>
      </c>
      <c r="F182" t="s">
        <v>586</v>
      </c>
    </row>
    <row r="183" spans="1:25" x14ac:dyDescent="0.3">
      <c r="A183">
        <v>25</v>
      </c>
      <c r="B183" t="s">
        <v>7147</v>
      </c>
      <c r="C183" t="s">
        <v>3302</v>
      </c>
      <c r="D183" t="s">
        <v>3303</v>
      </c>
      <c r="E183" t="s">
        <v>3305</v>
      </c>
      <c r="F183" t="s">
        <v>586</v>
      </c>
    </row>
    <row r="184" spans="1:25" x14ac:dyDescent="0.3">
      <c r="A184">
        <v>25</v>
      </c>
      <c r="B184" t="s">
        <v>7147</v>
      </c>
      <c r="C184" t="s">
        <v>3302</v>
      </c>
      <c r="D184" t="s">
        <v>3303</v>
      </c>
      <c r="E184" t="s">
        <v>3305</v>
      </c>
      <c r="F184" t="s">
        <v>586</v>
      </c>
    </row>
    <row r="185" spans="1:25" x14ac:dyDescent="0.3">
      <c r="A185">
        <v>25</v>
      </c>
      <c r="B185" t="s">
        <v>7147</v>
      </c>
      <c r="C185" t="s">
        <v>3302</v>
      </c>
      <c r="D185" t="s">
        <v>3303</v>
      </c>
      <c r="E185" t="s">
        <v>3305</v>
      </c>
      <c r="F185" t="s">
        <v>586</v>
      </c>
    </row>
    <row r="186" spans="1:25" x14ac:dyDescent="0.3">
      <c r="A186">
        <v>25</v>
      </c>
      <c r="B186" t="s">
        <v>7147</v>
      </c>
      <c r="C186" t="s">
        <v>3302</v>
      </c>
      <c r="D186" t="s">
        <v>3303</v>
      </c>
      <c r="E186" t="s">
        <v>3305</v>
      </c>
      <c r="F186" t="s">
        <v>586</v>
      </c>
    </row>
    <row r="187" spans="1:25" x14ac:dyDescent="0.3">
      <c r="A187">
        <v>25</v>
      </c>
      <c r="B187" t="s">
        <v>7147</v>
      </c>
      <c r="C187" t="s">
        <v>3302</v>
      </c>
      <c r="D187" t="s">
        <v>3303</v>
      </c>
      <c r="E187" t="s">
        <v>3305</v>
      </c>
      <c r="F187" t="s">
        <v>586</v>
      </c>
    </row>
    <row r="188" spans="1:25" x14ac:dyDescent="0.3">
      <c r="A188">
        <v>26</v>
      </c>
      <c r="B188" t="s">
        <v>7148</v>
      </c>
      <c r="C188" t="s">
        <v>3306</v>
      </c>
      <c r="D188" t="s">
        <v>3307</v>
      </c>
      <c r="E188" t="s">
        <v>3309</v>
      </c>
      <c r="F188" t="s">
        <v>166</v>
      </c>
      <c r="G188" t="s">
        <v>38</v>
      </c>
      <c r="H188" t="s">
        <v>66</v>
      </c>
      <c r="I188">
        <v>105</v>
      </c>
      <c r="J188">
        <v>14</v>
      </c>
      <c r="L188" t="s">
        <v>7149</v>
      </c>
      <c r="M188" t="s">
        <v>6860</v>
      </c>
      <c r="N188" t="s">
        <v>7150</v>
      </c>
      <c r="O188" t="s">
        <v>7151</v>
      </c>
      <c r="P188" t="s">
        <v>7152</v>
      </c>
      <c r="T188">
        <v>100</v>
      </c>
      <c r="U188" t="s">
        <v>6883</v>
      </c>
      <c r="V188">
        <v>14</v>
      </c>
      <c r="W188" t="s">
        <v>7153</v>
      </c>
      <c r="X188">
        <v>21</v>
      </c>
      <c r="Y188" t="s">
        <v>7112</v>
      </c>
    </row>
    <row r="189" spans="1:25" x14ac:dyDescent="0.3">
      <c r="A189">
        <v>26</v>
      </c>
      <c r="B189" t="s">
        <v>7154</v>
      </c>
      <c r="C189" t="s">
        <v>3306</v>
      </c>
      <c r="D189" t="s">
        <v>3307</v>
      </c>
      <c r="E189" t="s">
        <v>3309</v>
      </c>
      <c r="F189" t="s">
        <v>166</v>
      </c>
      <c r="G189" t="s">
        <v>38</v>
      </c>
      <c r="H189" t="s">
        <v>66</v>
      </c>
      <c r="I189">
        <v>105</v>
      </c>
      <c r="J189">
        <v>44</v>
      </c>
      <c r="L189" t="s">
        <v>7149</v>
      </c>
      <c r="M189" t="s">
        <v>6860</v>
      </c>
      <c r="N189" t="s">
        <v>7155</v>
      </c>
      <c r="O189" t="s">
        <v>7156</v>
      </c>
      <c r="P189" t="s">
        <v>7157</v>
      </c>
      <c r="T189">
        <v>100</v>
      </c>
      <c r="U189" t="s">
        <v>6883</v>
      </c>
      <c r="V189">
        <v>44</v>
      </c>
      <c r="W189" t="s">
        <v>7153</v>
      </c>
      <c r="X189">
        <v>21</v>
      </c>
      <c r="Y189" t="s">
        <v>7112</v>
      </c>
    </row>
    <row r="190" spans="1:25" x14ac:dyDescent="0.3">
      <c r="A190">
        <v>26</v>
      </c>
      <c r="B190" t="s">
        <v>7158</v>
      </c>
      <c r="C190" t="s">
        <v>3306</v>
      </c>
      <c r="D190" t="s">
        <v>3307</v>
      </c>
      <c r="E190" t="s">
        <v>3309</v>
      </c>
      <c r="F190" t="s">
        <v>166</v>
      </c>
      <c r="G190" t="s">
        <v>38</v>
      </c>
      <c r="H190" t="s">
        <v>66</v>
      </c>
      <c r="I190">
        <v>105</v>
      </c>
      <c r="J190">
        <v>7</v>
      </c>
      <c r="L190" t="s">
        <v>7149</v>
      </c>
      <c r="M190" t="s">
        <v>6860</v>
      </c>
      <c r="N190" t="s">
        <v>7159</v>
      </c>
      <c r="O190" t="s">
        <v>7160</v>
      </c>
      <c r="P190" t="s">
        <v>7161</v>
      </c>
      <c r="T190">
        <v>100</v>
      </c>
      <c r="U190" t="s">
        <v>6883</v>
      </c>
      <c r="V190">
        <v>7</v>
      </c>
      <c r="W190" t="s">
        <v>7153</v>
      </c>
      <c r="X190">
        <v>21</v>
      </c>
      <c r="Y190" t="s">
        <v>7112</v>
      </c>
    </row>
    <row r="191" spans="1:25" x14ac:dyDescent="0.3">
      <c r="A191">
        <v>26</v>
      </c>
      <c r="B191" t="s">
        <v>7162</v>
      </c>
      <c r="C191" t="s">
        <v>3306</v>
      </c>
      <c r="D191" t="s">
        <v>3307</v>
      </c>
      <c r="E191" t="s">
        <v>3309</v>
      </c>
      <c r="F191" t="s">
        <v>166</v>
      </c>
      <c r="G191" t="s">
        <v>38</v>
      </c>
      <c r="H191" t="s">
        <v>66</v>
      </c>
      <c r="I191">
        <v>105</v>
      </c>
      <c r="J191">
        <v>15</v>
      </c>
      <c r="L191" t="s">
        <v>7149</v>
      </c>
      <c r="M191" t="s">
        <v>6860</v>
      </c>
      <c r="N191" t="s">
        <v>7163</v>
      </c>
      <c r="O191" t="s">
        <v>7164</v>
      </c>
      <c r="P191" t="s">
        <v>7165</v>
      </c>
      <c r="T191">
        <v>100</v>
      </c>
      <c r="U191" t="s">
        <v>6883</v>
      </c>
      <c r="V191">
        <v>15</v>
      </c>
      <c r="W191" t="s">
        <v>7153</v>
      </c>
      <c r="X191">
        <v>21</v>
      </c>
      <c r="Y191" t="s">
        <v>7112</v>
      </c>
    </row>
    <row r="192" spans="1:25" x14ac:dyDescent="0.3">
      <c r="A192">
        <v>26</v>
      </c>
      <c r="B192" t="s">
        <v>7166</v>
      </c>
      <c r="C192" t="s">
        <v>3306</v>
      </c>
      <c r="D192" t="s">
        <v>3307</v>
      </c>
      <c r="E192" t="s">
        <v>3309</v>
      </c>
      <c r="F192" t="s">
        <v>166</v>
      </c>
      <c r="G192" t="s">
        <v>38</v>
      </c>
      <c r="H192" t="s">
        <v>66</v>
      </c>
      <c r="I192">
        <v>105</v>
      </c>
      <c r="J192">
        <v>6</v>
      </c>
      <c r="L192" t="s">
        <v>7149</v>
      </c>
      <c r="M192" t="s">
        <v>6860</v>
      </c>
      <c r="N192" t="s">
        <v>7167</v>
      </c>
      <c r="O192" t="s">
        <v>7168</v>
      </c>
      <c r="P192" t="s">
        <v>7169</v>
      </c>
      <c r="T192">
        <v>100</v>
      </c>
      <c r="U192" t="s">
        <v>6883</v>
      </c>
      <c r="V192">
        <v>6</v>
      </c>
      <c r="W192" t="s">
        <v>7153</v>
      </c>
      <c r="X192">
        <v>21</v>
      </c>
      <c r="Y192" t="s">
        <v>7112</v>
      </c>
    </row>
    <row r="193" spans="1:25" x14ac:dyDescent="0.3">
      <c r="A193">
        <v>26</v>
      </c>
      <c r="B193" t="s">
        <v>7170</v>
      </c>
      <c r="C193" t="s">
        <v>3306</v>
      </c>
      <c r="D193" t="s">
        <v>3307</v>
      </c>
      <c r="E193" t="s">
        <v>3309</v>
      </c>
      <c r="F193" t="s">
        <v>166</v>
      </c>
      <c r="G193" t="s">
        <v>38</v>
      </c>
      <c r="H193" t="s">
        <v>66</v>
      </c>
      <c r="I193">
        <v>105</v>
      </c>
      <c r="J193">
        <v>7</v>
      </c>
      <c r="L193" t="s">
        <v>7149</v>
      </c>
      <c r="M193" t="s">
        <v>6860</v>
      </c>
      <c r="N193" t="s">
        <v>7171</v>
      </c>
      <c r="O193" t="s">
        <v>7172</v>
      </c>
      <c r="P193" t="s">
        <v>7173</v>
      </c>
      <c r="T193">
        <v>100</v>
      </c>
      <c r="U193" t="s">
        <v>6883</v>
      </c>
      <c r="V193">
        <v>7</v>
      </c>
      <c r="W193" t="s">
        <v>7153</v>
      </c>
      <c r="X193">
        <v>21</v>
      </c>
      <c r="Y193" t="s">
        <v>7112</v>
      </c>
    </row>
    <row r="194" spans="1:25" x14ac:dyDescent="0.3">
      <c r="A194">
        <v>26</v>
      </c>
      <c r="B194" t="s">
        <v>7174</v>
      </c>
      <c r="C194" t="s">
        <v>3306</v>
      </c>
      <c r="D194" t="s">
        <v>3307</v>
      </c>
      <c r="E194" t="s">
        <v>3309</v>
      </c>
      <c r="F194" t="s">
        <v>166</v>
      </c>
      <c r="G194" t="s">
        <v>38</v>
      </c>
      <c r="H194" t="s">
        <v>66</v>
      </c>
      <c r="I194">
        <v>105</v>
      </c>
      <c r="J194">
        <v>12</v>
      </c>
      <c r="L194" t="s">
        <v>7149</v>
      </c>
      <c r="M194" s="1" t="s">
        <v>6860</v>
      </c>
      <c r="N194" s="1" t="s">
        <v>7175</v>
      </c>
      <c r="O194" s="1">
        <v>61.1</v>
      </c>
      <c r="P194" s="1" t="s">
        <v>7173</v>
      </c>
      <c r="T194">
        <v>100</v>
      </c>
      <c r="U194" t="s">
        <v>6883</v>
      </c>
      <c r="V194">
        <v>12</v>
      </c>
      <c r="W194" t="s">
        <v>7153</v>
      </c>
      <c r="X194">
        <v>21</v>
      </c>
      <c r="Y194" t="s">
        <v>7112</v>
      </c>
    </row>
    <row r="195" spans="1:25" x14ac:dyDescent="0.3">
      <c r="A195">
        <v>27</v>
      </c>
      <c r="B195" t="s">
        <v>7176</v>
      </c>
      <c r="C195" t="s">
        <v>3363</v>
      </c>
      <c r="D195" t="s">
        <v>3367</v>
      </c>
      <c r="E195" t="s">
        <v>3370</v>
      </c>
      <c r="F195" t="s">
        <v>166</v>
      </c>
      <c r="G195" t="s">
        <v>38</v>
      </c>
      <c r="H195" t="s">
        <v>66</v>
      </c>
      <c r="I195">
        <v>6</v>
      </c>
      <c r="J195">
        <v>6</v>
      </c>
      <c r="L195" t="s">
        <v>7177</v>
      </c>
      <c r="M195" s="1" t="s">
        <v>7013</v>
      </c>
      <c r="N195" s="1" t="s">
        <v>7178</v>
      </c>
      <c r="O195" s="6">
        <f>45+48/60</f>
        <v>45.8</v>
      </c>
      <c r="P195" s="1">
        <f>12+7/60</f>
        <v>12.116666666666667</v>
      </c>
      <c r="T195">
        <v>25.6</v>
      </c>
      <c r="U195" t="s">
        <v>6865</v>
      </c>
      <c r="W195" t="s">
        <v>7179</v>
      </c>
      <c r="Y195" t="s">
        <v>7112</v>
      </c>
    </row>
    <row r="196" spans="1:25" x14ac:dyDescent="0.3">
      <c r="A196">
        <v>27</v>
      </c>
      <c r="B196" t="s">
        <v>7180</v>
      </c>
      <c r="C196" t="s">
        <v>3363</v>
      </c>
      <c r="D196" t="s">
        <v>3367</v>
      </c>
      <c r="E196" t="s">
        <v>3370</v>
      </c>
      <c r="F196" t="s">
        <v>166</v>
      </c>
      <c r="G196" t="s">
        <v>38</v>
      </c>
      <c r="H196" t="s">
        <v>66</v>
      </c>
      <c r="I196">
        <v>6</v>
      </c>
      <c r="J196">
        <v>6</v>
      </c>
      <c r="L196" t="s">
        <v>7177</v>
      </c>
      <c r="M196" s="1" t="s">
        <v>7013</v>
      </c>
      <c r="N196" s="1" t="s">
        <v>7181</v>
      </c>
      <c r="O196" s="6">
        <f>52+54/60</f>
        <v>52.9</v>
      </c>
      <c r="P196" s="1">
        <f>6+51/60</f>
        <v>6.85</v>
      </c>
      <c r="T196">
        <f>178/6</f>
        <v>29.666666666666668</v>
      </c>
      <c r="U196" t="s">
        <v>6865</v>
      </c>
      <c r="W196" t="s">
        <v>7179</v>
      </c>
      <c r="Y196" t="s">
        <v>7112</v>
      </c>
    </row>
    <row r="197" spans="1:25" x14ac:dyDescent="0.3">
      <c r="A197">
        <v>27</v>
      </c>
      <c r="B197" t="s">
        <v>7182</v>
      </c>
      <c r="C197" t="s">
        <v>3363</v>
      </c>
      <c r="D197" t="s">
        <v>3367</v>
      </c>
      <c r="E197" t="s">
        <v>3370</v>
      </c>
      <c r="F197" t="s">
        <v>166</v>
      </c>
      <c r="G197" t="s">
        <v>38</v>
      </c>
      <c r="H197" t="s">
        <v>66</v>
      </c>
      <c r="I197">
        <v>6</v>
      </c>
      <c r="J197">
        <v>6</v>
      </c>
      <c r="L197" t="s">
        <v>7177</v>
      </c>
      <c r="M197" s="1" t="s">
        <v>7013</v>
      </c>
      <c r="N197" s="1" t="s">
        <v>7183</v>
      </c>
      <c r="O197" s="1">
        <f>61+49/60</f>
        <v>61.81666666666667</v>
      </c>
      <c r="P197" s="1">
        <f>34+10/60</f>
        <v>34.166666666666664</v>
      </c>
      <c r="T197">
        <f>173/6</f>
        <v>28.833333333333332</v>
      </c>
      <c r="U197" t="s">
        <v>6865</v>
      </c>
      <c r="W197" t="s">
        <v>7179</v>
      </c>
      <c r="Y197" t="s">
        <v>7112</v>
      </c>
    </row>
    <row r="198" spans="1:25" x14ac:dyDescent="0.3">
      <c r="A198">
        <v>27</v>
      </c>
      <c r="B198" t="s">
        <v>7184</v>
      </c>
      <c r="C198" t="s">
        <v>3363</v>
      </c>
      <c r="D198" t="s">
        <v>3367</v>
      </c>
      <c r="E198" t="s">
        <v>3370</v>
      </c>
      <c r="F198" t="s">
        <v>166</v>
      </c>
      <c r="G198" t="s">
        <v>38</v>
      </c>
      <c r="H198" t="s">
        <v>66</v>
      </c>
      <c r="I198">
        <v>6</v>
      </c>
      <c r="J198">
        <v>6</v>
      </c>
      <c r="L198" t="s">
        <v>7177</v>
      </c>
      <c r="M198" s="1" t="s">
        <v>7013</v>
      </c>
      <c r="N198" s="1" t="s">
        <v>7185</v>
      </c>
      <c r="O198" s="8">
        <f>45+48/60</f>
        <v>45.8</v>
      </c>
      <c r="P198" s="1">
        <f>12+7/60</f>
        <v>12.116666666666667</v>
      </c>
      <c r="T198">
        <f>134/6</f>
        <v>22.333333333333332</v>
      </c>
      <c r="U198" t="s">
        <v>6865</v>
      </c>
      <c r="W198" t="s">
        <v>7186</v>
      </c>
      <c r="Y198" t="s">
        <v>7112</v>
      </c>
    </row>
    <row r="199" spans="1:25" x14ac:dyDescent="0.3">
      <c r="A199">
        <v>27</v>
      </c>
      <c r="B199" t="s">
        <v>7187</v>
      </c>
      <c r="C199" t="s">
        <v>3363</v>
      </c>
      <c r="D199" t="s">
        <v>3367</v>
      </c>
      <c r="E199" t="s">
        <v>3370</v>
      </c>
      <c r="F199" t="s">
        <v>166</v>
      </c>
      <c r="G199" t="s">
        <v>38</v>
      </c>
      <c r="H199" t="s">
        <v>66</v>
      </c>
      <c r="I199">
        <v>6</v>
      </c>
      <c r="J199">
        <v>6</v>
      </c>
      <c r="L199" t="s">
        <v>7177</v>
      </c>
      <c r="M199" s="1" t="s">
        <v>7013</v>
      </c>
      <c r="N199" s="1" t="s">
        <v>7188</v>
      </c>
      <c r="O199" s="6">
        <f>52+1/60</f>
        <v>52.016666666666666</v>
      </c>
      <c r="P199" s="1">
        <f>20+34/60</f>
        <v>20.566666666666666</v>
      </c>
      <c r="T199">
        <f>160/6</f>
        <v>26.666666666666668</v>
      </c>
      <c r="U199" t="s">
        <v>6865</v>
      </c>
      <c r="W199" t="s">
        <v>7186</v>
      </c>
      <c r="Y199" t="s">
        <v>7112</v>
      </c>
    </row>
    <row r="200" spans="1:25" x14ac:dyDescent="0.3">
      <c r="A200">
        <v>27</v>
      </c>
      <c r="B200" t="s">
        <v>7189</v>
      </c>
      <c r="C200" t="s">
        <v>3363</v>
      </c>
      <c r="D200" t="s">
        <v>3367</v>
      </c>
      <c r="E200" t="s">
        <v>3370</v>
      </c>
      <c r="F200" t="s">
        <v>166</v>
      </c>
      <c r="G200" t="s">
        <v>38</v>
      </c>
      <c r="H200" t="s">
        <v>66</v>
      </c>
      <c r="I200">
        <v>6</v>
      </c>
      <c r="J200">
        <v>6</v>
      </c>
      <c r="L200" t="s">
        <v>7177</v>
      </c>
      <c r="M200" s="1" t="s">
        <v>7013</v>
      </c>
      <c r="N200" s="1" t="s">
        <v>7190</v>
      </c>
      <c r="O200" s="6">
        <f>59+59/60</f>
        <v>59.983333333333334</v>
      </c>
      <c r="P200" s="1">
        <f>30+30/60</f>
        <v>30.5</v>
      </c>
      <c r="T200">
        <f>234/6</f>
        <v>39</v>
      </c>
      <c r="U200" t="s">
        <v>6865</v>
      </c>
      <c r="W200" t="s">
        <v>7186</v>
      </c>
      <c r="Y200" t="s">
        <v>7112</v>
      </c>
    </row>
    <row r="201" spans="1:25" x14ac:dyDescent="0.3">
      <c r="A201">
        <v>28</v>
      </c>
      <c r="B201" t="s">
        <v>7191</v>
      </c>
      <c r="C201" t="s">
        <v>3386</v>
      </c>
      <c r="D201" t="s">
        <v>3387</v>
      </c>
      <c r="E201" t="s">
        <v>3389</v>
      </c>
      <c r="F201" t="s">
        <v>65</v>
      </c>
      <c r="G201" t="s">
        <v>38</v>
      </c>
      <c r="H201" t="s">
        <v>66</v>
      </c>
      <c r="I201">
        <v>6</v>
      </c>
      <c r="J201">
        <v>2</v>
      </c>
      <c r="K201" t="s">
        <v>65</v>
      </c>
      <c r="M201" s="1"/>
      <c r="N201" s="1"/>
      <c r="O201" s="1"/>
      <c r="P201" s="1"/>
    </row>
    <row r="202" spans="1:25" x14ac:dyDescent="0.3">
      <c r="A202">
        <v>29</v>
      </c>
      <c r="B202" t="s">
        <v>7192</v>
      </c>
      <c r="C202" t="s">
        <v>3599</v>
      </c>
      <c r="D202" t="s">
        <v>3600</v>
      </c>
      <c r="F202" t="s">
        <v>166</v>
      </c>
      <c r="G202" t="s">
        <v>38</v>
      </c>
      <c r="H202" t="s">
        <v>66</v>
      </c>
      <c r="I202">
        <v>8</v>
      </c>
      <c r="J202">
        <v>7</v>
      </c>
      <c r="L202" t="s">
        <v>7110</v>
      </c>
      <c r="M202" s="1" t="s">
        <v>6860</v>
      </c>
      <c r="N202" t="s">
        <v>7193</v>
      </c>
      <c r="O202">
        <v>46.105960000000003</v>
      </c>
      <c r="P202">
        <v>8.9384999999999994</v>
      </c>
      <c r="T202">
        <v>128</v>
      </c>
      <c r="U202" t="s">
        <v>6883</v>
      </c>
      <c r="W202">
        <v>29</v>
      </c>
      <c r="Y202" t="s">
        <v>7112</v>
      </c>
    </row>
    <row r="203" spans="1:25" x14ac:dyDescent="0.3">
      <c r="A203">
        <v>29</v>
      </c>
      <c r="B203" t="s">
        <v>7194</v>
      </c>
      <c r="C203" t="s">
        <v>3599</v>
      </c>
      <c r="D203" t="s">
        <v>3600</v>
      </c>
      <c r="F203" t="s">
        <v>166</v>
      </c>
      <c r="G203" t="s">
        <v>38</v>
      </c>
      <c r="H203" t="s">
        <v>66</v>
      </c>
      <c r="I203">
        <v>8</v>
      </c>
      <c r="J203">
        <v>7</v>
      </c>
      <c r="L203" t="s">
        <v>7110</v>
      </c>
      <c r="M203" s="1" t="s">
        <v>6860</v>
      </c>
      <c r="N203" s="1" t="s">
        <v>7195</v>
      </c>
      <c r="O203">
        <v>42.35</v>
      </c>
      <c r="P203">
        <v>44.691667000000002</v>
      </c>
      <c r="T203">
        <v>128</v>
      </c>
      <c r="U203" t="s">
        <v>6883</v>
      </c>
      <c r="W203">
        <v>29</v>
      </c>
      <c r="Y203" t="s">
        <v>7112</v>
      </c>
    </row>
    <row r="204" spans="1:25" x14ac:dyDescent="0.3">
      <c r="A204">
        <v>29</v>
      </c>
      <c r="B204" t="s">
        <v>7196</v>
      </c>
      <c r="C204" t="s">
        <v>3599</v>
      </c>
      <c r="D204" t="s">
        <v>3600</v>
      </c>
      <c r="F204" t="s">
        <v>166</v>
      </c>
      <c r="G204" t="s">
        <v>38</v>
      </c>
      <c r="H204" t="s">
        <v>66</v>
      </c>
      <c r="I204">
        <v>8</v>
      </c>
      <c r="J204">
        <v>11</v>
      </c>
      <c r="L204" t="s">
        <v>7110</v>
      </c>
      <c r="M204" s="1" t="s">
        <v>6860</v>
      </c>
      <c r="N204" s="1" t="s">
        <v>7197</v>
      </c>
      <c r="O204">
        <v>47.371740000000003</v>
      </c>
      <c r="P204">
        <v>8.5422600000000006</v>
      </c>
      <c r="T204">
        <v>128</v>
      </c>
      <c r="U204" t="s">
        <v>6883</v>
      </c>
      <c r="W204">
        <v>29</v>
      </c>
      <c r="Y204" t="s">
        <v>7112</v>
      </c>
    </row>
    <row r="205" spans="1:25" x14ac:dyDescent="0.3">
      <c r="A205">
        <v>29</v>
      </c>
      <c r="B205" t="s">
        <v>7198</v>
      </c>
      <c r="C205" t="s">
        <v>3599</v>
      </c>
      <c r="D205" t="s">
        <v>3600</v>
      </c>
      <c r="F205" t="s">
        <v>166</v>
      </c>
      <c r="G205" t="s">
        <v>38</v>
      </c>
      <c r="H205" t="s">
        <v>66</v>
      </c>
      <c r="I205">
        <v>8</v>
      </c>
      <c r="J205">
        <v>8</v>
      </c>
      <c r="L205" t="s">
        <v>7110</v>
      </c>
      <c r="M205" s="1" t="s">
        <v>6860</v>
      </c>
      <c r="N205" s="1" t="s">
        <v>7199</v>
      </c>
      <c r="O205">
        <v>47.371740000000003</v>
      </c>
      <c r="P205">
        <v>27.683056000000001</v>
      </c>
      <c r="T205">
        <v>128</v>
      </c>
      <c r="U205" t="s">
        <v>6883</v>
      </c>
      <c r="W205">
        <v>29</v>
      </c>
      <c r="Y205" t="s">
        <v>7112</v>
      </c>
    </row>
    <row r="206" spans="1:25" x14ac:dyDescent="0.3">
      <c r="A206">
        <v>29</v>
      </c>
      <c r="B206" t="s">
        <v>7200</v>
      </c>
      <c r="C206" t="s">
        <v>3599</v>
      </c>
      <c r="D206" t="s">
        <v>3600</v>
      </c>
      <c r="F206" t="s">
        <v>166</v>
      </c>
      <c r="G206" t="s">
        <v>38</v>
      </c>
      <c r="H206" t="s">
        <v>66</v>
      </c>
      <c r="I206">
        <v>8</v>
      </c>
      <c r="J206">
        <v>8</v>
      </c>
      <c r="L206" t="s">
        <v>7110</v>
      </c>
      <c r="M206" s="1" t="s">
        <v>6860</v>
      </c>
      <c r="N206" s="1" t="s">
        <v>7201</v>
      </c>
      <c r="O206">
        <v>64.416667000000004</v>
      </c>
      <c r="P206">
        <v>27.833055999999999</v>
      </c>
      <c r="T206">
        <v>128</v>
      </c>
      <c r="U206" t="s">
        <v>6883</v>
      </c>
      <c r="W206">
        <v>29</v>
      </c>
      <c r="Y206" t="s">
        <v>7112</v>
      </c>
    </row>
    <row r="207" spans="1:25" x14ac:dyDescent="0.3">
      <c r="A207">
        <v>29</v>
      </c>
      <c r="B207" t="s">
        <v>7202</v>
      </c>
      <c r="C207" t="s">
        <v>3599</v>
      </c>
      <c r="D207" t="s">
        <v>3600</v>
      </c>
      <c r="F207" t="s">
        <v>166</v>
      </c>
      <c r="G207" t="s">
        <v>38</v>
      </c>
      <c r="H207" t="s">
        <v>66</v>
      </c>
      <c r="I207">
        <v>8</v>
      </c>
      <c r="J207">
        <v>8</v>
      </c>
      <c r="L207" t="s">
        <v>7110</v>
      </c>
      <c r="M207" s="1" t="s">
        <v>6860</v>
      </c>
      <c r="N207" s="1" t="s">
        <v>7203</v>
      </c>
      <c r="O207">
        <v>66.5</v>
      </c>
      <c r="P207">
        <v>25.716667000000001</v>
      </c>
      <c r="T207">
        <v>128</v>
      </c>
      <c r="U207" t="s">
        <v>6883</v>
      </c>
      <c r="W207">
        <v>29</v>
      </c>
      <c r="Y207" t="s">
        <v>7112</v>
      </c>
    </row>
    <row r="208" spans="1:25" x14ac:dyDescent="0.3">
      <c r="A208">
        <v>29</v>
      </c>
      <c r="B208" t="s">
        <v>7204</v>
      </c>
      <c r="C208" t="s">
        <v>3599</v>
      </c>
      <c r="D208" t="s">
        <v>3600</v>
      </c>
      <c r="F208" t="s">
        <v>166</v>
      </c>
      <c r="G208" t="s">
        <v>38</v>
      </c>
      <c r="H208" t="s">
        <v>66</v>
      </c>
      <c r="I208">
        <v>8</v>
      </c>
      <c r="J208">
        <v>8</v>
      </c>
      <c r="L208" t="s">
        <v>7110</v>
      </c>
      <c r="M208" s="1" t="s">
        <v>6860</v>
      </c>
      <c r="N208" s="1" t="s">
        <v>7205</v>
      </c>
      <c r="O208">
        <v>69.049166999999997</v>
      </c>
      <c r="P208">
        <v>20.794443999999999</v>
      </c>
      <c r="T208">
        <v>128</v>
      </c>
      <c r="U208" t="s">
        <v>6883</v>
      </c>
      <c r="W208">
        <v>29</v>
      </c>
      <c r="Y208" t="s">
        <v>7112</v>
      </c>
    </row>
    <row r="209" spans="1:25" x14ac:dyDescent="0.3">
      <c r="A209">
        <v>29</v>
      </c>
      <c r="B209" t="s">
        <v>7206</v>
      </c>
      <c r="C209" t="s">
        <v>3599</v>
      </c>
      <c r="D209" t="s">
        <v>3600</v>
      </c>
      <c r="F209" t="s">
        <v>166</v>
      </c>
      <c r="G209" t="s">
        <v>38</v>
      </c>
      <c r="H209" t="s">
        <v>66</v>
      </c>
      <c r="I209">
        <v>8</v>
      </c>
      <c r="J209">
        <v>8</v>
      </c>
      <c r="L209" t="s">
        <v>7110</v>
      </c>
      <c r="M209" s="1" t="s">
        <v>6860</v>
      </c>
      <c r="N209" s="1" t="s">
        <v>7207</v>
      </c>
      <c r="O209">
        <v>65.013333000000003</v>
      </c>
      <c r="P209">
        <v>25.4725</v>
      </c>
      <c r="T209">
        <v>128</v>
      </c>
      <c r="U209" t="s">
        <v>6883</v>
      </c>
      <c r="W209">
        <v>29</v>
      </c>
      <c r="Y209" t="s">
        <v>7112</v>
      </c>
    </row>
    <row r="210" spans="1:25" x14ac:dyDescent="0.3">
      <c r="A210">
        <v>30</v>
      </c>
      <c r="B210" t="s">
        <v>7208</v>
      </c>
      <c r="C210" t="s">
        <v>3610</v>
      </c>
      <c r="D210" t="s">
        <v>3611</v>
      </c>
      <c r="E210" t="s">
        <v>3613</v>
      </c>
      <c r="F210" t="s">
        <v>166</v>
      </c>
      <c r="G210" t="s">
        <v>38</v>
      </c>
      <c r="H210" t="s">
        <v>66</v>
      </c>
      <c r="I210">
        <v>3</v>
      </c>
      <c r="J210">
        <v>11</v>
      </c>
      <c r="K210" t="s">
        <v>65</v>
      </c>
      <c r="L210" t="s">
        <v>7209</v>
      </c>
      <c r="M210" s="1" t="s">
        <v>7004</v>
      </c>
      <c r="N210" s="1" t="s">
        <v>7210</v>
      </c>
      <c r="O210" s="9">
        <v>56.5</v>
      </c>
      <c r="P210" s="9">
        <v>-3.1</v>
      </c>
      <c r="T210">
        <v>21</v>
      </c>
      <c r="U210" t="s">
        <v>7211</v>
      </c>
      <c r="W210">
        <v>30</v>
      </c>
      <c r="Y210" t="s">
        <v>7112</v>
      </c>
    </row>
    <row r="211" spans="1:25" x14ac:dyDescent="0.3">
      <c r="A211">
        <v>30</v>
      </c>
      <c r="B211" t="s">
        <v>7212</v>
      </c>
      <c r="C211" t="s">
        <v>3610</v>
      </c>
      <c r="D211" t="s">
        <v>3611</v>
      </c>
      <c r="E211" t="s">
        <v>3613</v>
      </c>
      <c r="F211" t="s">
        <v>166</v>
      </c>
      <c r="G211" t="s">
        <v>38</v>
      </c>
      <c r="H211" t="s">
        <v>66</v>
      </c>
      <c r="I211">
        <v>3</v>
      </c>
      <c r="J211">
        <v>11</v>
      </c>
      <c r="L211" t="s">
        <v>7209</v>
      </c>
      <c r="M211" s="1" t="s">
        <v>7004</v>
      </c>
      <c r="N211" s="1" t="s">
        <v>7195</v>
      </c>
      <c r="O211" s="9">
        <v>53.5</v>
      </c>
      <c r="P211" s="9">
        <v>-1.4</v>
      </c>
      <c r="T211">
        <v>21</v>
      </c>
      <c r="U211" t="s">
        <v>7211</v>
      </c>
      <c r="W211">
        <v>30</v>
      </c>
      <c r="Y211" t="s">
        <v>7112</v>
      </c>
    </row>
    <row r="212" spans="1:25" x14ac:dyDescent="0.3">
      <c r="A212">
        <v>30</v>
      </c>
      <c r="B212" t="s">
        <v>7213</v>
      </c>
      <c r="C212" t="s">
        <v>3610</v>
      </c>
      <c r="D212" t="s">
        <v>3611</v>
      </c>
      <c r="E212" t="s">
        <v>3613</v>
      </c>
      <c r="F212" t="s">
        <v>166</v>
      </c>
      <c r="G212" t="s">
        <v>38</v>
      </c>
      <c r="H212" t="s">
        <v>66</v>
      </c>
      <c r="I212">
        <v>3</v>
      </c>
      <c r="J212">
        <v>11</v>
      </c>
      <c r="L212" t="s">
        <v>7209</v>
      </c>
      <c r="M212" s="1" t="s">
        <v>7004</v>
      </c>
      <c r="N212" s="1" t="s">
        <v>7214</v>
      </c>
      <c r="O212">
        <v>50.4</v>
      </c>
      <c r="P212" s="1">
        <v>-3.3</v>
      </c>
      <c r="T212">
        <v>21</v>
      </c>
      <c r="U212" t="s">
        <v>7211</v>
      </c>
      <c r="W212">
        <v>30</v>
      </c>
      <c r="Y212" t="s">
        <v>7112</v>
      </c>
    </row>
    <row r="213" spans="1:25" x14ac:dyDescent="0.3">
      <c r="A213">
        <v>31</v>
      </c>
      <c r="B213" t="s">
        <v>7215</v>
      </c>
      <c r="C213" t="s">
        <v>3905</v>
      </c>
      <c r="D213" t="s">
        <v>3906</v>
      </c>
      <c r="E213" t="s">
        <v>3907</v>
      </c>
      <c r="F213" t="s">
        <v>166</v>
      </c>
      <c r="G213" t="s">
        <v>38</v>
      </c>
      <c r="H213" t="s">
        <v>66</v>
      </c>
      <c r="I213">
        <v>6</v>
      </c>
      <c r="J213">
        <v>3</v>
      </c>
      <c r="L213" t="s">
        <v>7216</v>
      </c>
      <c r="M213" s="1" t="s">
        <v>6860</v>
      </c>
      <c r="N213" t="s">
        <v>7217</v>
      </c>
      <c r="O213">
        <v>43.061943999999997</v>
      </c>
      <c r="P213">
        <v>141.35416699999999</v>
      </c>
      <c r="T213">
        <v>30</v>
      </c>
      <c r="U213" t="s">
        <v>7211</v>
      </c>
      <c r="W213">
        <v>31</v>
      </c>
    </row>
    <row r="214" spans="1:25" x14ac:dyDescent="0.3">
      <c r="A214">
        <v>31</v>
      </c>
      <c r="B214" t="s">
        <v>7218</v>
      </c>
      <c r="C214" t="s">
        <v>3905</v>
      </c>
      <c r="D214" t="s">
        <v>3906</v>
      </c>
      <c r="E214" t="s">
        <v>3907</v>
      </c>
      <c r="F214" t="s">
        <v>166</v>
      </c>
      <c r="G214" t="s">
        <v>38</v>
      </c>
      <c r="H214" t="s">
        <v>66</v>
      </c>
      <c r="I214">
        <v>6</v>
      </c>
      <c r="J214">
        <v>3</v>
      </c>
      <c r="L214" t="s">
        <v>7216</v>
      </c>
      <c r="M214" s="1" t="s">
        <v>6860</v>
      </c>
      <c r="N214" t="s">
        <v>7219</v>
      </c>
      <c r="O214">
        <v>39.72</v>
      </c>
      <c r="P214">
        <v>140.10249999999999</v>
      </c>
      <c r="T214">
        <v>30</v>
      </c>
      <c r="U214" t="s">
        <v>7211</v>
      </c>
      <c r="W214">
        <v>31</v>
      </c>
    </row>
    <row r="215" spans="1:25" x14ac:dyDescent="0.3">
      <c r="A215">
        <v>31</v>
      </c>
      <c r="B215" t="s">
        <v>7220</v>
      </c>
      <c r="C215" t="s">
        <v>3905</v>
      </c>
      <c r="D215" t="s">
        <v>3906</v>
      </c>
      <c r="E215" t="s">
        <v>3907</v>
      </c>
      <c r="F215" t="s">
        <v>166</v>
      </c>
      <c r="G215" t="s">
        <v>38</v>
      </c>
      <c r="H215" t="s">
        <v>66</v>
      </c>
      <c r="I215">
        <v>6</v>
      </c>
      <c r="J215">
        <v>3</v>
      </c>
      <c r="L215" t="s">
        <v>7216</v>
      </c>
      <c r="M215" s="1" t="s">
        <v>6860</v>
      </c>
      <c r="N215" t="s">
        <v>7221</v>
      </c>
      <c r="O215">
        <v>35.861389000000003</v>
      </c>
      <c r="P215">
        <v>139.645556</v>
      </c>
      <c r="T215">
        <v>30</v>
      </c>
      <c r="U215" t="s">
        <v>7211</v>
      </c>
      <c r="W215">
        <v>31</v>
      </c>
    </row>
    <row r="216" spans="1:25" x14ac:dyDescent="0.3">
      <c r="A216">
        <v>31</v>
      </c>
      <c r="B216" t="s">
        <v>7222</v>
      </c>
      <c r="C216" t="s">
        <v>3905</v>
      </c>
      <c r="D216" t="s">
        <v>3906</v>
      </c>
      <c r="E216" t="s">
        <v>3907</v>
      </c>
      <c r="F216" t="s">
        <v>166</v>
      </c>
      <c r="G216" t="s">
        <v>38</v>
      </c>
      <c r="H216" t="s">
        <v>66</v>
      </c>
      <c r="I216">
        <v>6</v>
      </c>
      <c r="J216">
        <v>3</v>
      </c>
      <c r="L216" t="s">
        <v>7216</v>
      </c>
      <c r="M216" s="1" t="s">
        <v>6860</v>
      </c>
      <c r="N216" t="s">
        <v>7223</v>
      </c>
      <c r="O216">
        <v>35.607325000000003</v>
      </c>
      <c r="P216">
        <v>140.10638599999999</v>
      </c>
      <c r="T216">
        <v>30</v>
      </c>
      <c r="U216" t="s">
        <v>7211</v>
      </c>
      <c r="W216">
        <v>31</v>
      </c>
    </row>
    <row r="217" spans="1:25" x14ac:dyDescent="0.3">
      <c r="A217">
        <v>31</v>
      </c>
      <c r="B217" t="s">
        <v>7224</v>
      </c>
      <c r="C217" t="s">
        <v>3905</v>
      </c>
      <c r="D217" t="s">
        <v>3906</v>
      </c>
      <c r="E217" t="s">
        <v>3907</v>
      </c>
      <c r="F217" t="s">
        <v>166</v>
      </c>
      <c r="G217" t="s">
        <v>38</v>
      </c>
      <c r="H217" t="s">
        <v>66</v>
      </c>
      <c r="I217">
        <v>6</v>
      </c>
      <c r="J217">
        <v>3</v>
      </c>
      <c r="L217" t="s">
        <v>7216</v>
      </c>
      <c r="M217" s="1" t="s">
        <v>6860</v>
      </c>
      <c r="N217" t="s">
        <v>7225</v>
      </c>
      <c r="O217">
        <v>33.839167000000003</v>
      </c>
      <c r="P217">
        <v>132.765556</v>
      </c>
      <c r="T217">
        <v>30</v>
      </c>
      <c r="U217" t="s">
        <v>7211</v>
      </c>
      <c r="W217">
        <v>31</v>
      </c>
    </row>
    <row r="218" spans="1:25" x14ac:dyDescent="0.3">
      <c r="A218">
        <v>31</v>
      </c>
      <c r="B218" t="s">
        <v>7226</v>
      </c>
      <c r="C218" t="s">
        <v>3905</v>
      </c>
      <c r="D218" t="s">
        <v>3906</v>
      </c>
      <c r="E218" t="s">
        <v>3907</v>
      </c>
      <c r="F218" t="s">
        <v>166</v>
      </c>
      <c r="G218" t="s">
        <v>38</v>
      </c>
      <c r="H218" t="s">
        <v>66</v>
      </c>
      <c r="I218">
        <v>6</v>
      </c>
      <c r="J218">
        <v>3</v>
      </c>
      <c r="L218" t="s">
        <v>7216</v>
      </c>
      <c r="M218" s="1" t="s">
        <v>6860</v>
      </c>
      <c r="N218" t="s">
        <v>7227</v>
      </c>
      <c r="O218">
        <v>33.839167000000003</v>
      </c>
      <c r="P218">
        <v>132.765556</v>
      </c>
      <c r="T218">
        <v>30</v>
      </c>
      <c r="U218" t="s">
        <v>7211</v>
      </c>
      <c r="W218">
        <v>31</v>
      </c>
    </row>
    <row r="219" spans="1:25" x14ac:dyDescent="0.3">
      <c r="A219">
        <v>32</v>
      </c>
      <c r="B219" t="s">
        <v>7228</v>
      </c>
      <c r="C219" t="s">
        <v>4017</v>
      </c>
      <c r="D219" t="s">
        <v>4018</v>
      </c>
      <c r="E219" t="s">
        <v>4019</v>
      </c>
      <c r="F219" t="s">
        <v>586</v>
      </c>
      <c r="G219" t="s">
        <v>38</v>
      </c>
      <c r="H219" t="s">
        <v>66</v>
      </c>
      <c r="I219">
        <v>9</v>
      </c>
      <c r="L219" t="s">
        <v>7229</v>
      </c>
      <c r="M219" s="1" t="s">
        <v>6860</v>
      </c>
      <c r="N219" t="s">
        <v>7230</v>
      </c>
      <c r="O219">
        <f>60+10/60</f>
        <v>60.166666666666664</v>
      </c>
      <c r="P219">
        <f>24+57/60</f>
        <v>24.95</v>
      </c>
      <c r="Q219" t="s">
        <v>7231</v>
      </c>
      <c r="R219">
        <v>10</v>
      </c>
      <c r="T219">
        <v>80</v>
      </c>
      <c r="U219" t="s">
        <v>6883</v>
      </c>
    </row>
    <row r="220" spans="1:25" x14ac:dyDescent="0.3">
      <c r="A220">
        <v>32</v>
      </c>
      <c r="B220" t="s">
        <v>7232</v>
      </c>
      <c r="C220" t="s">
        <v>4017</v>
      </c>
      <c r="D220" t="s">
        <v>4018</v>
      </c>
      <c r="E220" t="s">
        <v>4019</v>
      </c>
      <c r="F220" t="s">
        <v>586</v>
      </c>
      <c r="M220" s="1"/>
      <c r="N220" t="s">
        <v>7199</v>
      </c>
      <c r="O220">
        <f>66+22/60</f>
        <v>66.36666666666666</v>
      </c>
      <c r="P220">
        <f>29+21/60</f>
        <v>29.35</v>
      </c>
      <c r="R220">
        <v>100</v>
      </c>
      <c r="T220">
        <v>80</v>
      </c>
      <c r="U220" t="s">
        <v>6883</v>
      </c>
    </row>
    <row r="221" spans="1:25" x14ac:dyDescent="0.3">
      <c r="A221">
        <v>32</v>
      </c>
      <c r="B221" t="s">
        <v>7233</v>
      </c>
      <c r="C221" t="s">
        <v>4017</v>
      </c>
      <c r="D221" t="s">
        <v>4018</v>
      </c>
      <c r="E221" t="s">
        <v>4019</v>
      </c>
      <c r="F221" t="s">
        <v>586</v>
      </c>
      <c r="M221" s="1"/>
      <c r="N221" t="s">
        <v>7234</v>
      </c>
      <c r="O221">
        <f>65+1/60</f>
        <v>65.016666666666666</v>
      </c>
      <c r="P221">
        <f>25+30/60</f>
        <v>25.5</v>
      </c>
      <c r="R221">
        <v>5</v>
      </c>
      <c r="T221">
        <v>80</v>
      </c>
      <c r="U221" t="s">
        <v>6883</v>
      </c>
    </row>
    <row r="222" spans="1:25" x14ac:dyDescent="0.3">
      <c r="A222">
        <v>32</v>
      </c>
      <c r="B222" t="s">
        <v>7235</v>
      </c>
      <c r="C222" t="s">
        <v>4017</v>
      </c>
      <c r="D222" t="s">
        <v>4018</v>
      </c>
      <c r="E222" t="s">
        <v>4019</v>
      </c>
      <c r="F222" t="s">
        <v>586</v>
      </c>
      <c r="M222" s="1"/>
      <c r="N222" t="s">
        <v>7236</v>
      </c>
      <c r="O222">
        <f>68+38/60</f>
        <v>68.63333333333334</v>
      </c>
      <c r="P222">
        <f>27+38/60</f>
        <v>27.633333333333333</v>
      </c>
      <c r="R222">
        <v>130</v>
      </c>
      <c r="T222">
        <v>80</v>
      </c>
      <c r="U222" t="s">
        <v>6883</v>
      </c>
    </row>
    <row r="223" spans="1:25" x14ac:dyDescent="0.3">
      <c r="A223">
        <v>32</v>
      </c>
      <c r="B223" t="s">
        <v>7237</v>
      </c>
      <c r="C223" t="s">
        <v>4017</v>
      </c>
      <c r="D223" t="s">
        <v>4018</v>
      </c>
      <c r="E223" t="s">
        <v>4019</v>
      </c>
      <c r="F223" t="s">
        <v>586</v>
      </c>
      <c r="M223" s="1"/>
      <c r="N223" t="s">
        <v>7036</v>
      </c>
      <c r="O223">
        <f>61+8/60</f>
        <v>61.133333333333333</v>
      </c>
      <c r="P223">
        <f>24+21/60</f>
        <v>24.35</v>
      </c>
      <c r="R223">
        <v>80</v>
      </c>
      <c r="T223">
        <v>80</v>
      </c>
      <c r="U223" t="s">
        <v>6883</v>
      </c>
    </row>
    <row r="224" spans="1:25" x14ac:dyDescent="0.3">
      <c r="A224">
        <v>32</v>
      </c>
      <c r="B224" t="s">
        <v>7238</v>
      </c>
      <c r="C224" t="s">
        <v>4017</v>
      </c>
      <c r="D224" t="s">
        <v>4018</v>
      </c>
      <c r="E224" t="s">
        <v>4019</v>
      </c>
      <c r="F224" t="s">
        <v>586</v>
      </c>
      <c r="M224" s="1"/>
      <c r="N224" t="s">
        <v>7239</v>
      </c>
      <c r="O224">
        <v>63</v>
      </c>
      <c r="P224">
        <f>27+50/60</f>
        <v>27.833333333333332</v>
      </c>
      <c r="R224">
        <v>80</v>
      </c>
      <c r="T224">
        <v>80</v>
      </c>
      <c r="U224" t="s">
        <v>6883</v>
      </c>
    </row>
    <row r="225" spans="1:26" x14ac:dyDescent="0.3">
      <c r="A225">
        <v>32</v>
      </c>
      <c r="B225" t="s">
        <v>7240</v>
      </c>
      <c r="C225" t="s">
        <v>4017</v>
      </c>
      <c r="D225" t="s">
        <v>4018</v>
      </c>
      <c r="E225" t="s">
        <v>4019</v>
      </c>
      <c r="F225" t="s">
        <v>586</v>
      </c>
      <c r="M225" s="1"/>
      <c r="N225" t="s">
        <v>7241</v>
      </c>
      <c r="O225">
        <f>46+43/60</f>
        <v>46.716666666666669</v>
      </c>
      <c r="P225">
        <f>10+6/60</f>
        <v>10.1</v>
      </c>
      <c r="R225">
        <v>1500</v>
      </c>
      <c r="T225">
        <v>80</v>
      </c>
      <c r="U225" t="s">
        <v>6883</v>
      </c>
    </row>
    <row r="226" spans="1:26" x14ac:dyDescent="0.3">
      <c r="A226">
        <v>32</v>
      </c>
      <c r="B226" t="s">
        <v>7242</v>
      </c>
      <c r="C226" t="s">
        <v>4017</v>
      </c>
      <c r="D226" t="s">
        <v>4018</v>
      </c>
      <c r="E226" t="s">
        <v>4019</v>
      </c>
      <c r="F226" t="s">
        <v>586</v>
      </c>
      <c r="M226" s="1"/>
      <c r="N226" t="s">
        <v>7243</v>
      </c>
      <c r="O226">
        <f>48+23/60</f>
        <v>48.383333333333333</v>
      </c>
      <c r="P226">
        <f>15+30/60</f>
        <v>15.5</v>
      </c>
      <c r="R226">
        <v>220</v>
      </c>
      <c r="T226">
        <v>80</v>
      </c>
      <c r="U226" t="s">
        <v>6883</v>
      </c>
    </row>
    <row r="227" spans="1:26" x14ac:dyDescent="0.3">
      <c r="A227">
        <v>32</v>
      </c>
      <c r="B227" t="s">
        <v>7244</v>
      </c>
      <c r="C227" t="s">
        <v>4017</v>
      </c>
      <c r="D227" t="s">
        <v>4018</v>
      </c>
      <c r="E227" t="s">
        <v>4019</v>
      </c>
      <c r="F227" t="s">
        <v>586</v>
      </c>
      <c r="M227" s="1"/>
      <c r="N227" t="s">
        <v>7245</v>
      </c>
      <c r="O227">
        <v>47.5</v>
      </c>
      <c r="P227">
        <f>19+3/60</f>
        <v>19.05</v>
      </c>
      <c r="R227">
        <v>150</v>
      </c>
      <c r="T227">
        <v>80</v>
      </c>
      <c r="U227" t="s">
        <v>6883</v>
      </c>
    </row>
    <row r="228" spans="1:26" x14ac:dyDescent="0.3">
      <c r="A228">
        <v>33</v>
      </c>
      <c r="B228" t="s">
        <v>7246</v>
      </c>
      <c r="C228" t="s">
        <v>4059</v>
      </c>
      <c r="D228" t="s">
        <v>4060</v>
      </c>
      <c r="E228" t="s">
        <v>4062</v>
      </c>
      <c r="F228" t="s">
        <v>166</v>
      </c>
      <c r="G228" t="s">
        <v>38</v>
      </c>
      <c r="H228" t="s">
        <v>66</v>
      </c>
      <c r="I228">
        <v>5</v>
      </c>
      <c r="J228">
        <v>7</v>
      </c>
      <c r="L228" t="s">
        <v>7247</v>
      </c>
      <c r="M228" t="s">
        <v>7023</v>
      </c>
      <c r="N228" t="s">
        <v>7248</v>
      </c>
      <c r="O228">
        <v>26.4</v>
      </c>
      <c r="P228">
        <v>127.4</v>
      </c>
      <c r="Q228">
        <v>0.1</v>
      </c>
      <c r="T228">
        <v>32.6</v>
      </c>
      <c r="U228" t="s">
        <v>6865</v>
      </c>
      <c r="W228">
        <v>33</v>
      </c>
    </row>
    <row r="229" spans="1:26" x14ac:dyDescent="0.3">
      <c r="A229">
        <v>33</v>
      </c>
      <c r="B229" t="s">
        <v>7249</v>
      </c>
      <c r="C229" t="s">
        <v>4059</v>
      </c>
      <c r="D229" t="s">
        <v>4060</v>
      </c>
      <c r="E229" t="s">
        <v>4062</v>
      </c>
      <c r="F229" t="s">
        <v>166</v>
      </c>
      <c r="G229" t="s">
        <v>38</v>
      </c>
      <c r="H229" t="s">
        <v>66</v>
      </c>
      <c r="I229">
        <v>5</v>
      </c>
      <c r="J229">
        <v>7</v>
      </c>
      <c r="N229" t="s">
        <v>7250</v>
      </c>
      <c r="O229">
        <v>28.4</v>
      </c>
      <c r="P229">
        <v>129.30000000000001</v>
      </c>
      <c r="Q229">
        <v>0.1</v>
      </c>
      <c r="T229">
        <v>22</v>
      </c>
      <c r="U229" t="s">
        <v>6865</v>
      </c>
      <c r="W229">
        <v>33</v>
      </c>
    </row>
    <row r="230" spans="1:26" x14ac:dyDescent="0.3">
      <c r="A230">
        <v>33</v>
      </c>
      <c r="B230" t="s">
        <v>7251</v>
      </c>
      <c r="C230" t="s">
        <v>4059</v>
      </c>
      <c r="D230" t="s">
        <v>4060</v>
      </c>
      <c r="E230" t="s">
        <v>4062</v>
      </c>
      <c r="F230" t="s">
        <v>166</v>
      </c>
      <c r="G230" t="s">
        <v>38</v>
      </c>
      <c r="H230" t="s">
        <v>66</v>
      </c>
      <c r="I230">
        <v>5</v>
      </c>
      <c r="J230">
        <v>8</v>
      </c>
      <c r="N230" t="s">
        <v>7252</v>
      </c>
      <c r="O230">
        <v>33.6</v>
      </c>
      <c r="P230">
        <v>133.6</v>
      </c>
      <c r="Q230">
        <v>0.1</v>
      </c>
      <c r="T230">
        <v>36.4</v>
      </c>
      <c r="U230" t="s">
        <v>6865</v>
      </c>
      <c r="W230">
        <v>33</v>
      </c>
    </row>
    <row r="231" spans="1:26" x14ac:dyDescent="0.3">
      <c r="A231">
        <v>33</v>
      </c>
      <c r="B231" t="s">
        <v>7253</v>
      </c>
      <c r="C231" t="s">
        <v>4059</v>
      </c>
      <c r="D231" t="s">
        <v>4060</v>
      </c>
      <c r="E231" t="s">
        <v>4062</v>
      </c>
      <c r="F231" t="s">
        <v>166</v>
      </c>
      <c r="G231" t="s">
        <v>38</v>
      </c>
      <c r="H231" t="s">
        <v>66</v>
      </c>
      <c r="I231">
        <v>5</v>
      </c>
      <c r="J231">
        <v>6</v>
      </c>
      <c r="N231" t="s">
        <v>7254</v>
      </c>
      <c r="O231">
        <v>33.700000000000003</v>
      </c>
      <c r="P231">
        <v>135.69999999999999</v>
      </c>
      <c r="Q231">
        <v>0.1</v>
      </c>
      <c r="T231">
        <v>37</v>
      </c>
      <c r="U231" t="s">
        <v>6865</v>
      </c>
      <c r="W231">
        <v>33</v>
      </c>
    </row>
    <row r="232" spans="1:26" x14ac:dyDescent="0.3">
      <c r="A232">
        <v>33</v>
      </c>
      <c r="B232" t="s">
        <v>7255</v>
      </c>
      <c r="C232" t="s">
        <v>4059</v>
      </c>
      <c r="D232" t="s">
        <v>4060</v>
      </c>
      <c r="E232" t="s">
        <v>4062</v>
      </c>
      <c r="F232" t="s">
        <v>166</v>
      </c>
      <c r="G232" t="s">
        <v>38</v>
      </c>
      <c r="H232" t="s">
        <v>66</v>
      </c>
      <c r="I232">
        <v>5</v>
      </c>
      <c r="J232">
        <v>5</v>
      </c>
      <c r="N232" t="s">
        <v>7256</v>
      </c>
      <c r="O232">
        <v>34.700000000000003</v>
      </c>
      <c r="P232">
        <v>135.5</v>
      </c>
      <c r="Q232">
        <v>0.1</v>
      </c>
      <c r="T232">
        <v>65.8</v>
      </c>
      <c r="U232" t="s">
        <v>6865</v>
      </c>
      <c r="W232">
        <v>33</v>
      </c>
      <c r="Z232" t="s">
        <v>7257</v>
      </c>
    </row>
    <row r="233" spans="1:26" x14ac:dyDescent="0.3">
      <c r="A233">
        <v>34</v>
      </c>
      <c r="B233" t="s">
        <v>7258</v>
      </c>
      <c r="C233" t="s">
        <v>4107</v>
      </c>
      <c r="D233" t="s">
        <v>4108</v>
      </c>
      <c r="E233" t="s">
        <v>4110</v>
      </c>
      <c r="F233" t="s">
        <v>7259</v>
      </c>
      <c r="G233" t="s">
        <v>38</v>
      </c>
      <c r="H233" t="s">
        <v>66</v>
      </c>
      <c r="I233">
        <v>5</v>
      </c>
      <c r="W233">
        <v>34</v>
      </c>
      <c r="Y233" t="s">
        <v>6993</v>
      </c>
      <c r="Z233" t="s">
        <v>7260</v>
      </c>
    </row>
    <row r="234" spans="1:26" x14ac:dyDescent="0.3">
      <c r="A234">
        <v>34</v>
      </c>
      <c r="B234" t="s">
        <v>7258</v>
      </c>
      <c r="C234" t="s">
        <v>4107</v>
      </c>
      <c r="D234" t="s">
        <v>4108</v>
      </c>
      <c r="E234" t="s">
        <v>4110</v>
      </c>
      <c r="F234" t="s">
        <v>7259</v>
      </c>
    </row>
    <row r="235" spans="1:26" x14ac:dyDescent="0.3">
      <c r="A235">
        <v>34</v>
      </c>
      <c r="B235" t="s">
        <v>7258</v>
      </c>
      <c r="C235" t="s">
        <v>4107</v>
      </c>
      <c r="D235" t="s">
        <v>4108</v>
      </c>
      <c r="E235" t="s">
        <v>4110</v>
      </c>
      <c r="F235" t="s">
        <v>7259</v>
      </c>
    </row>
    <row r="236" spans="1:26" x14ac:dyDescent="0.3">
      <c r="A236">
        <v>34</v>
      </c>
      <c r="B236" t="s">
        <v>7258</v>
      </c>
      <c r="C236" t="s">
        <v>4107</v>
      </c>
      <c r="D236" t="s">
        <v>4108</v>
      </c>
      <c r="E236" t="s">
        <v>4110</v>
      </c>
      <c r="F236" t="s">
        <v>7259</v>
      </c>
    </row>
    <row r="237" spans="1:26" x14ac:dyDescent="0.3">
      <c r="A237">
        <v>34</v>
      </c>
      <c r="B237" t="s">
        <v>7258</v>
      </c>
      <c r="C237" t="s">
        <v>4107</v>
      </c>
      <c r="D237" t="s">
        <v>4108</v>
      </c>
      <c r="E237" t="s">
        <v>4110</v>
      </c>
      <c r="F237" t="s">
        <v>7259</v>
      </c>
    </row>
    <row r="238" spans="1:26" x14ac:dyDescent="0.3">
      <c r="A238">
        <v>35</v>
      </c>
      <c r="B238" t="s">
        <v>7261</v>
      </c>
      <c r="C238" t="s">
        <v>4209</v>
      </c>
      <c r="D238" t="s">
        <v>4210</v>
      </c>
      <c r="F238" t="s">
        <v>166</v>
      </c>
      <c r="G238" t="s">
        <v>38</v>
      </c>
      <c r="H238" t="s">
        <v>66</v>
      </c>
      <c r="I238">
        <v>8</v>
      </c>
      <c r="J238">
        <v>7</v>
      </c>
      <c r="L238" t="s">
        <v>7262</v>
      </c>
      <c r="M238" t="s">
        <v>7263</v>
      </c>
      <c r="N238" t="s">
        <v>7264</v>
      </c>
      <c r="O238">
        <v>43.847186000000001</v>
      </c>
      <c r="P238">
        <v>142.77042800000001</v>
      </c>
      <c r="T238">
        <v>1</v>
      </c>
      <c r="U238" t="s">
        <v>7265</v>
      </c>
      <c r="W238">
        <v>35</v>
      </c>
      <c r="Y238" t="s">
        <v>7266</v>
      </c>
    </row>
    <row r="239" spans="1:26" x14ac:dyDescent="0.3">
      <c r="A239">
        <v>35</v>
      </c>
      <c r="B239" t="s">
        <v>7267</v>
      </c>
      <c r="C239" t="s">
        <v>4209</v>
      </c>
      <c r="D239" t="s">
        <v>4210</v>
      </c>
      <c r="F239" t="s">
        <v>166</v>
      </c>
      <c r="G239" t="s">
        <v>38</v>
      </c>
      <c r="H239" t="s">
        <v>66</v>
      </c>
      <c r="I239">
        <v>8</v>
      </c>
      <c r="J239">
        <v>7</v>
      </c>
      <c r="L239" t="s">
        <v>7262</v>
      </c>
      <c r="M239" t="s">
        <v>7263</v>
      </c>
      <c r="N239" t="s">
        <v>6967</v>
      </c>
      <c r="O239">
        <v>38.268332999999998</v>
      </c>
      <c r="P239">
        <v>140.86944399999999</v>
      </c>
      <c r="T239">
        <v>1</v>
      </c>
      <c r="U239" t="s">
        <v>7265</v>
      </c>
      <c r="W239">
        <v>35</v>
      </c>
      <c r="Y239" t="s">
        <v>7266</v>
      </c>
    </row>
    <row r="240" spans="1:26" x14ac:dyDescent="0.3">
      <c r="A240">
        <v>35</v>
      </c>
      <c r="B240" t="s">
        <v>7268</v>
      </c>
      <c r="C240" t="s">
        <v>4209</v>
      </c>
      <c r="D240" t="s">
        <v>4210</v>
      </c>
      <c r="F240" t="s">
        <v>166</v>
      </c>
      <c r="G240" t="s">
        <v>38</v>
      </c>
      <c r="H240" t="s">
        <v>66</v>
      </c>
      <c r="I240">
        <v>8</v>
      </c>
      <c r="J240">
        <v>7</v>
      </c>
      <c r="L240" t="s">
        <v>7262</v>
      </c>
      <c r="M240" t="s">
        <v>7263</v>
      </c>
      <c r="N240" t="s">
        <v>7269</v>
      </c>
      <c r="O240">
        <v>36.080556000000001</v>
      </c>
      <c r="P240">
        <v>140.114722</v>
      </c>
      <c r="T240">
        <v>1</v>
      </c>
      <c r="U240" t="s">
        <v>7265</v>
      </c>
      <c r="W240">
        <v>35</v>
      </c>
      <c r="Y240" t="s">
        <v>7266</v>
      </c>
    </row>
    <row r="241" spans="1:26" x14ac:dyDescent="0.3">
      <c r="A241">
        <v>35</v>
      </c>
      <c r="B241" t="s">
        <v>7270</v>
      </c>
      <c r="C241" t="s">
        <v>4209</v>
      </c>
      <c r="D241" t="s">
        <v>4210</v>
      </c>
      <c r="F241" t="s">
        <v>166</v>
      </c>
      <c r="G241" t="s">
        <v>38</v>
      </c>
      <c r="H241" t="s">
        <v>66</v>
      </c>
      <c r="I241">
        <v>8</v>
      </c>
      <c r="J241">
        <v>7</v>
      </c>
      <c r="L241" t="s">
        <v>7262</v>
      </c>
      <c r="M241" t="s">
        <v>7263</v>
      </c>
      <c r="N241" t="s">
        <v>7271</v>
      </c>
      <c r="O241">
        <v>35.264636000000003</v>
      </c>
      <c r="P241">
        <v>139.152311</v>
      </c>
      <c r="T241">
        <v>1</v>
      </c>
      <c r="U241" t="s">
        <v>7265</v>
      </c>
      <c r="W241">
        <v>35</v>
      </c>
      <c r="Y241" t="s">
        <v>7266</v>
      </c>
    </row>
    <row r="242" spans="1:26" x14ac:dyDescent="0.3">
      <c r="A242">
        <v>35</v>
      </c>
      <c r="B242" t="s">
        <v>7272</v>
      </c>
      <c r="C242" t="s">
        <v>4209</v>
      </c>
      <c r="D242" t="s">
        <v>4210</v>
      </c>
      <c r="F242" t="s">
        <v>166</v>
      </c>
      <c r="G242" t="s">
        <v>38</v>
      </c>
      <c r="H242" t="s">
        <v>66</v>
      </c>
      <c r="I242">
        <v>8</v>
      </c>
      <c r="J242">
        <v>6</v>
      </c>
      <c r="L242" t="s">
        <v>7262</v>
      </c>
      <c r="M242" t="s">
        <v>7263</v>
      </c>
      <c r="N242" t="s">
        <v>7273</v>
      </c>
      <c r="O242">
        <v>34.718611000000003</v>
      </c>
      <c r="P242">
        <v>136.50555600000001</v>
      </c>
      <c r="T242">
        <v>1</v>
      </c>
      <c r="U242" t="s">
        <v>7265</v>
      </c>
      <c r="W242">
        <v>35</v>
      </c>
      <c r="Y242" t="s">
        <v>7266</v>
      </c>
    </row>
    <row r="243" spans="1:26" x14ac:dyDescent="0.3">
      <c r="A243">
        <v>35</v>
      </c>
      <c r="B243" t="s">
        <v>7274</v>
      </c>
      <c r="C243" t="s">
        <v>4209</v>
      </c>
      <c r="D243" t="s">
        <v>4210</v>
      </c>
      <c r="F243" t="s">
        <v>166</v>
      </c>
      <c r="G243" t="s">
        <v>38</v>
      </c>
      <c r="H243" t="s">
        <v>66</v>
      </c>
      <c r="I243">
        <v>8</v>
      </c>
      <c r="J243">
        <v>6</v>
      </c>
      <c r="L243" t="s">
        <v>7262</v>
      </c>
      <c r="M243" t="s">
        <v>7263</v>
      </c>
      <c r="N243" t="s">
        <v>7275</v>
      </c>
      <c r="O243">
        <v>35.368611000000001</v>
      </c>
      <c r="P243">
        <v>132.755</v>
      </c>
      <c r="T243">
        <v>1</v>
      </c>
      <c r="U243" t="s">
        <v>7265</v>
      </c>
      <c r="W243">
        <v>35</v>
      </c>
      <c r="Y243" t="s">
        <v>7266</v>
      </c>
    </row>
    <row r="244" spans="1:26" x14ac:dyDescent="0.3">
      <c r="A244">
        <v>35</v>
      </c>
      <c r="B244" t="s">
        <v>7276</v>
      </c>
      <c r="C244" t="s">
        <v>4209</v>
      </c>
      <c r="D244" t="s">
        <v>4210</v>
      </c>
      <c r="F244" t="s">
        <v>166</v>
      </c>
      <c r="G244" t="s">
        <v>38</v>
      </c>
      <c r="H244" t="s">
        <v>66</v>
      </c>
      <c r="I244">
        <v>8</v>
      </c>
      <c r="J244">
        <v>8</v>
      </c>
      <c r="L244" t="s">
        <v>7262</v>
      </c>
      <c r="M244" t="s">
        <v>7263</v>
      </c>
      <c r="N244" t="s">
        <v>6981</v>
      </c>
      <c r="O244">
        <v>31.596536</v>
      </c>
      <c r="P244">
        <v>130.55711700000001</v>
      </c>
      <c r="T244">
        <v>1</v>
      </c>
      <c r="U244" t="s">
        <v>7265</v>
      </c>
      <c r="W244">
        <v>35</v>
      </c>
      <c r="Y244" t="s">
        <v>7266</v>
      </c>
    </row>
    <row r="245" spans="1:26" x14ac:dyDescent="0.3">
      <c r="A245">
        <v>35</v>
      </c>
      <c r="B245" t="s">
        <v>7277</v>
      </c>
      <c r="C245" t="s">
        <v>4209</v>
      </c>
      <c r="D245" t="s">
        <v>4210</v>
      </c>
      <c r="F245" t="s">
        <v>166</v>
      </c>
      <c r="G245" t="s">
        <v>38</v>
      </c>
      <c r="H245" t="s">
        <v>66</v>
      </c>
      <c r="I245">
        <v>8</v>
      </c>
      <c r="J245">
        <v>7</v>
      </c>
      <c r="L245" t="s">
        <v>7262</v>
      </c>
      <c r="M245" t="s">
        <v>7263</v>
      </c>
      <c r="N245" t="s">
        <v>7278</v>
      </c>
      <c r="O245">
        <v>24.340555999999999</v>
      </c>
      <c r="P245">
        <v>124.155556</v>
      </c>
      <c r="T245">
        <v>1</v>
      </c>
      <c r="U245" t="s">
        <v>7265</v>
      </c>
      <c r="W245">
        <v>35</v>
      </c>
      <c r="Y245" t="s">
        <v>7266</v>
      </c>
    </row>
    <row r="246" spans="1:26" ht="18" x14ac:dyDescent="0.3">
      <c r="A246">
        <v>36</v>
      </c>
      <c r="B246" t="s">
        <v>7279</v>
      </c>
      <c r="C246" t="s">
        <v>4234</v>
      </c>
      <c r="D246" t="s">
        <v>4235</v>
      </c>
      <c r="E246" t="s">
        <v>4237</v>
      </c>
      <c r="F246" t="s">
        <v>166</v>
      </c>
      <c r="G246" t="s">
        <v>38</v>
      </c>
      <c r="H246" t="s">
        <v>66</v>
      </c>
      <c r="I246">
        <v>4</v>
      </c>
      <c r="J246">
        <v>3</v>
      </c>
      <c r="L246" t="s">
        <v>7280</v>
      </c>
      <c r="M246" t="s">
        <v>6847</v>
      </c>
      <c r="N246" s="10" t="s">
        <v>7281</v>
      </c>
      <c r="O246" s="10">
        <v>34.75</v>
      </c>
      <c r="P246" s="10">
        <v>135.81899999999999</v>
      </c>
      <c r="Q246" s="11"/>
      <c r="S246" s="11"/>
      <c r="T246">
        <v>66</v>
      </c>
      <c r="U246" t="s">
        <v>6865</v>
      </c>
      <c r="W246">
        <v>36</v>
      </c>
      <c r="Y246" t="s">
        <v>6851</v>
      </c>
    </row>
    <row r="247" spans="1:26" ht="18" x14ac:dyDescent="0.3">
      <c r="A247">
        <v>36</v>
      </c>
      <c r="B247" t="s">
        <v>7282</v>
      </c>
      <c r="C247" t="s">
        <v>4234</v>
      </c>
      <c r="D247" t="s">
        <v>4235</v>
      </c>
      <c r="E247" t="s">
        <v>4237</v>
      </c>
      <c r="F247" t="s">
        <v>166</v>
      </c>
      <c r="G247" t="s">
        <v>38</v>
      </c>
      <c r="H247" t="s">
        <v>66</v>
      </c>
      <c r="I247">
        <v>4</v>
      </c>
      <c r="J247">
        <v>3</v>
      </c>
      <c r="L247" t="s">
        <v>7280</v>
      </c>
      <c r="M247" t="s">
        <v>6847</v>
      </c>
      <c r="N247" s="10" t="s">
        <v>7283</v>
      </c>
      <c r="O247" s="10">
        <v>34.667000000000002</v>
      </c>
      <c r="P247" s="10">
        <v>134.52600000000001</v>
      </c>
      <c r="Q247" s="11"/>
      <c r="S247" s="11"/>
      <c r="T247">
        <v>13</v>
      </c>
      <c r="U247" t="s">
        <v>6865</v>
      </c>
      <c r="W247">
        <v>36</v>
      </c>
      <c r="Y247" t="s">
        <v>6851</v>
      </c>
    </row>
    <row r="248" spans="1:26" ht="18" x14ac:dyDescent="0.3">
      <c r="A248">
        <v>36</v>
      </c>
      <c r="B248" t="s">
        <v>7284</v>
      </c>
      <c r="C248" t="s">
        <v>4234</v>
      </c>
      <c r="D248" t="s">
        <v>4235</v>
      </c>
      <c r="E248" t="s">
        <v>4237</v>
      </c>
      <c r="F248" t="s">
        <v>166</v>
      </c>
      <c r="G248" t="s">
        <v>38</v>
      </c>
      <c r="H248" t="s">
        <v>66</v>
      </c>
      <c r="I248">
        <v>4</v>
      </c>
      <c r="J248">
        <v>3</v>
      </c>
      <c r="L248" t="s">
        <v>7280</v>
      </c>
      <c r="M248" t="s">
        <v>6847</v>
      </c>
      <c r="N248" s="10" t="s">
        <v>7285</v>
      </c>
      <c r="O248" s="10">
        <v>34.656999999999996</v>
      </c>
      <c r="P248" s="10">
        <v>134.57599999999999</v>
      </c>
      <c r="Q248" s="11"/>
      <c r="S248" s="11"/>
      <c r="T248">
        <v>34.6</v>
      </c>
      <c r="U248" t="s">
        <v>6865</v>
      </c>
      <c r="W248">
        <v>36</v>
      </c>
      <c r="Y248" t="s">
        <v>6851</v>
      </c>
    </row>
    <row r="249" spans="1:26" ht="18" x14ac:dyDescent="0.3">
      <c r="A249">
        <v>36</v>
      </c>
      <c r="B249" t="s">
        <v>7286</v>
      </c>
      <c r="C249" t="s">
        <v>4234</v>
      </c>
      <c r="D249" t="s">
        <v>4235</v>
      </c>
      <c r="E249" t="s">
        <v>4237</v>
      </c>
      <c r="F249" t="s">
        <v>166</v>
      </c>
      <c r="G249" t="s">
        <v>38</v>
      </c>
      <c r="H249" t="s">
        <v>66</v>
      </c>
      <c r="I249">
        <v>4</v>
      </c>
      <c r="J249">
        <v>3</v>
      </c>
      <c r="L249" t="s">
        <v>7280</v>
      </c>
      <c r="M249" t="s">
        <v>6847</v>
      </c>
      <c r="N249" s="10" t="s">
        <v>7287</v>
      </c>
      <c r="O249" s="10">
        <v>34.652000000000001</v>
      </c>
      <c r="P249" s="10">
        <v>134.512</v>
      </c>
      <c r="Q249" s="11"/>
      <c r="S249" s="11"/>
      <c r="T249">
        <v>37.6</v>
      </c>
      <c r="U249" t="s">
        <v>6865</v>
      </c>
      <c r="W249">
        <v>36</v>
      </c>
      <c r="Y249" t="s">
        <v>6851</v>
      </c>
    </row>
    <row r="250" spans="1:26" ht="18" x14ac:dyDescent="0.3">
      <c r="A250">
        <v>37</v>
      </c>
      <c r="B250" t="s">
        <v>7288</v>
      </c>
      <c r="C250" t="s">
        <v>4405</v>
      </c>
      <c r="D250" t="s">
        <v>4406</v>
      </c>
      <c r="E250" t="s">
        <v>4408</v>
      </c>
      <c r="F250" t="s">
        <v>2115</v>
      </c>
      <c r="G250" t="s">
        <v>38</v>
      </c>
      <c r="H250" t="s">
        <v>66</v>
      </c>
      <c r="I250">
        <v>7</v>
      </c>
      <c r="J250">
        <v>8</v>
      </c>
      <c r="L250" t="s">
        <v>7289</v>
      </c>
      <c r="M250" t="s">
        <v>7290</v>
      </c>
      <c r="N250" t="s">
        <v>7291</v>
      </c>
      <c r="O250">
        <v>65.061155555555601</v>
      </c>
      <c r="P250">
        <v>25.527999999999999</v>
      </c>
      <c r="Q250" s="11"/>
      <c r="S250" s="11"/>
      <c r="T250">
        <v>26</v>
      </c>
      <c r="U250" t="s">
        <v>7292</v>
      </c>
      <c r="W250">
        <v>37</v>
      </c>
      <c r="Y250" t="s">
        <v>6851</v>
      </c>
      <c r="Z250" t="s">
        <v>7293</v>
      </c>
    </row>
    <row r="251" spans="1:26" ht="18" x14ac:dyDescent="0.3">
      <c r="A251">
        <v>37</v>
      </c>
      <c r="B251" t="s">
        <v>7294</v>
      </c>
      <c r="C251" t="s">
        <v>4405</v>
      </c>
      <c r="D251" t="s">
        <v>4406</v>
      </c>
      <c r="E251" t="s">
        <v>4408</v>
      </c>
      <c r="F251" t="s">
        <v>2115</v>
      </c>
      <c r="G251" t="s">
        <v>38</v>
      </c>
      <c r="H251" t="s">
        <v>66</v>
      </c>
      <c r="I251">
        <v>7</v>
      </c>
      <c r="J251">
        <v>8</v>
      </c>
      <c r="L251" t="s">
        <v>7289</v>
      </c>
      <c r="M251" t="s">
        <v>7290</v>
      </c>
      <c r="N251" t="s">
        <v>7295</v>
      </c>
      <c r="O251">
        <v>61.261258333333302</v>
      </c>
      <c r="P251">
        <v>22.223322222222201</v>
      </c>
      <c r="Q251" s="11"/>
      <c r="S251" s="11"/>
      <c r="T251">
        <v>21</v>
      </c>
      <c r="U251" t="s">
        <v>7292</v>
      </c>
      <c r="W251">
        <v>37</v>
      </c>
      <c r="Y251" t="s">
        <v>6851</v>
      </c>
    </row>
    <row r="252" spans="1:26" ht="18" x14ac:dyDescent="0.3">
      <c r="A252">
        <v>37</v>
      </c>
      <c r="B252" t="s">
        <v>7296</v>
      </c>
      <c r="C252" t="s">
        <v>4405</v>
      </c>
      <c r="D252" t="s">
        <v>4406</v>
      </c>
      <c r="E252" t="s">
        <v>4408</v>
      </c>
      <c r="F252" t="s">
        <v>2115</v>
      </c>
      <c r="G252" t="s">
        <v>38</v>
      </c>
      <c r="H252" t="s">
        <v>66</v>
      </c>
      <c r="I252">
        <v>7</v>
      </c>
      <c r="J252">
        <v>8</v>
      </c>
      <c r="L252" t="s">
        <v>7289</v>
      </c>
      <c r="M252" t="s">
        <v>7290</v>
      </c>
      <c r="N252" t="s">
        <v>7297</v>
      </c>
      <c r="O252">
        <v>56.856266666666698</v>
      </c>
      <c r="P252">
        <v>25.200383333333299</v>
      </c>
      <c r="Q252" s="11"/>
      <c r="S252" s="11"/>
      <c r="T252">
        <v>26</v>
      </c>
      <c r="U252" t="s">
        <v>7292</v>
      </c>
      <c r="W252">
        <v>37</v>
      </c>
      <c r="Y252" t="s">
        <v>6851</v>
      </c>
    </row>
    <row r="253" spans="1:26" ht="18" x14ac:dyDescent="0.3">
      <c r="A253">
        <v>37</v>
      </c>
      <c r="B253" t="s">
        <v>7298</v>
      </c>
      <c r="C253" t="s">
        <v>4405</v>
      </c>
      <c r="D253" t="s">
        <v>4406</v>
      </c>
      <c r="E253" t="s">
        <v>4408</v>
      </c>
      <c r="F253" t="s">
        <v>2115</v>
      </c>
      <c r="G253" t="s">
        <v>38</v>
      </c>
      <c r="H253" t="s">
        <v>66</v>
      </c>
      <c r="I253">
        <v>7</v>
      </c>
      <c r="J253">
        <v>8</v>
      </c>
      <c r="L253" t="s">
        <v>7289</v>
      </c>
      <c r="M253" t="s">
        <v>7290</v>
      </c>
      <c r="N253" t="s">
        <v>7299</v>
      </c>
      <c r="O253">
        <v>53.606561111111098</v>
      </c>
      <c r="P253">
        <v>10.1715944444444</v>
      </c>
      <c r="Q253" s="11"/>
      <c r="S253" s="11"/>
      <c r="T253">
        <v>26</v>
      </c>
      <c r="U253" t="s">
        <v>7292</v>
      </c>
      <c r="W253">
        <v>37</v>
      </c>
      <c r="Y253" t="s">
        <v>6851</v>
      </c>
    </row>
    <row r="254" spans="1:26" ht="18" x14ac:dyDescent="0.3">
      <c r="A254">
        <v>37</v>
      </c>
      <c r="B254" t="s">
        <v>7300</v>
      </c>
      <c r="C254" t="s">
        <v>4405</v>
      </c>
      <c r="D254" t="s">
        <v>4406</v>
      </c>
      <c r="E254" t="s">
        <v>4408</v>
      </c>
      <c r="F254" t="s">
        <v>2115</v>
      </c>
      <c r="G254" t="s">
        <v>38</v>
      </c>
      <c r="H254" t="s">
        <v>66</v>
      </c>
      <c r="I254">
        <v>7</v>
      </c>
      <c r="J254">
        <v>8</v>
      </c>
      <c r="L254" t="s">
        <v>7289</v>
      </c>
      <c r="M254" t="s">
        <v>7290</v>
      </c>
      <c r="N254" t="s">
        <v>7301</v>
      </c>
      <c r="O254">
        <v>50.332250000000002</v>
      </c>
      <c r="P254">
        <v>9.5130555555555603</v>
      </c>
      <c r="Q254" s="11"/>
      <c r="S254" s="11"/>
      <c r="T254">
        <v>22</v>
      </c>
      <c r="U254" t="s">
        <v>7292</v>
      </c>
      <c r="W254">
        <v>37</v>
      </c>
      <c r="Y254" t="s">
        <v>6851</v>
      </c>
    </row>
    <row r="255" spans="1:26" ht="18" x14ac:dyDescent="0.3">
      <c r="A255">
        <v>37</v>
      </c>
      <c r="B255" t="s">
        <v>7302</v>
      </c>
      <c r="C255" t="s">
        <v>4405</v>
      </c>
      <c r="D255" t="s">
        <v>4406</v>
      </c>
      <c r="E255" t="s">
        <v>4408</v>
      </c>
      <c r="F255" t="s">
        <v>2115</v>
      </c>
      <c r="G255" t="s">
        <v>38</v>
      </c>
      <c r="H255" t="s">
        <v>66</v>
      </c>
      <c r="I255">
        <v>7</v>
      </c>
      <c r="J255">
        <v>8</v>
      </c>
      <c r="L255" t="s">
        <v>7289</v>
      </c>
      <c r="M255" t="s">
        <v>7290</v>
      </c>
      <c r="N255" t="s">
        <v>7303</v>
      </c>
      <c r="O255">
        <v>46.735872222222199</v>
      </c>
      <c r="P255">
        <v>7.1159277777777801</v>
      </c>
      <c r="Q255" s="11"/>
      <c r="S255" s="11"/>
      <c r="T255">
        <v>26</v>
      </c>
      <c r="U255" t="s">
        <v>7292</v>
      </c>
      <c r="W255">
        <v>37</v>
      </c>
      <c r="Y255" t="s">
        <v>6851</v>
      </c>
    </row>
    <row r="256" spans="1:26" ht="18" x14ac:dyDescent="0.3">
      <c r="A256">
        <v>37</v>
      </c>
      <c r="B256" t="s">
        <v>7304</v>
      </c>
      <c r="C256" t="s">
        <v>4405</v>
      </c>
      <c r="D256" t="s">
        <v>4406</v>
      </c>
      <c r="E256" t="s">
        <v>4408</v>
      </c>
      <c r="F256" t="s">
        <v>2115</v>
      </c>
      <c r="G256" t="s">
        <v>38</v>
      </c>
      <c r="H256" t="s">
        <v>66</v>
      </c>
      <c r="I256">
        <v>7</v>
      </c>
      <c r="J256">
        <v>8</v>
      </c>
      <c r="L256" t="s">
        <v>7289</v>
      </c>
      <c r="M256" t="s">
        <v>7290</v>
      </c>
      <c r="N256" t="s">
        <v>7305</v>
      </c>
      <c r="O256">
        <v>42.375222222222199</v>
      </c>
      <c r="P256">
        <v>8.7479999999999993</v>
      </c>
      <c r="Q256" s="11"/>
      <c r="S256" s="11"/>
      <c r="T256">
        <v>25</v>
      </c>
      <c r="U256" t="s">
        <v>7292</v>
      </c>
      <c r="W256">
        <v>37</v>
      </c>
      <c r="Y256" t="s">
        <v>6851</v>
      </c>
    </row>
    <row r="257" spans="1:26" ht="18" x14ac:dyDescent="0.3">
      <c r="A257">
        <v>38</v>
      </c>
      <c r="B257" t="s">
        <v>7306</v>
      </c>
      <c r="C257" t="s">
        <v>4483</v>
      </c>
      <c r="D257" t="s">
        <v>4484</v>
      </c>
      <c r="E257" t="s">
        <v>4486</v>
      </c>
      <c r="F257" t="s">
        <v>166</v>
      </c>
      <c r="G257" t="s">
        <v>38</v>
      </c>
      <c r="H257" t="s">
        <v>66</v>
      </c>
      <c r="I257">
        <v>6</v>
      </c>
      <c r="J257">
        <v>6</v>
      </c>
      <c r="L257" t="s">
        <v>7307</v>
      </c>
      <c r="M257" t="s">
        <v>6860</v>
      </c>
      <c r="N257" s="12" t="s">
        <v>7308</v>
      </c>
      <c r="O257" s="11">
        <v>36.97</v>
      </c>
      <c r="P257">
        <v>-2.12</v>
      </c>
      <c r="Q257" s="11">
        <v>0.01</v>
      </c>
      <c r="R257">
        <v>345</v>
      </c>
      <c r="S257" s="11"/>
      <c r="T257">
        <v>6</v>
      </c>
      <c r="U257" t="s">
        <v>6865</v>
      </c>
      <c r="W257">
        <v>38</v>
      </c>
      <c r="Y257" t="s">
        <v>7112</v>
      </c>
    </row>
    <row r="258" spans="1:26" ht="18" x14ac:dyDescent="0.3">
      <c r="A258">
        <v>38</v>
      </c>
      <c r="B258" t="s">
        <v>7309</v>
      </c>
      <c r="C258" t="s">
        <v>4483</v>
      </c>
      <c r="D258" t="s">
        <v>4484</v>
      </c>
      <c r="E258" t="s">
        <v>4486</v>
      </c>
      <c r="F258" t="s">
        <v>166</v>
      </c>
      <c r="G258" t="s">
        <v>38</v>
      </c>
      <c r="H258" t="s">
        <v>66</v>
      </c>
      <c r="I258">
        <v>6</v>
      </c>
      <c r="J258">
        <v>6</v>
      </c>
      <c r="L258" t="s">
        <v>7307</v>
      </c>
      <c r="M258" t="s">
        <v>6860</v>
      </c>
      <c r="N258" t="s">
        <v>7310</v>
      </c>
      <c r="O258" s="11">
        <v>39.200000000000003</v>
      </c>
      <c r="P258">
        <v>16.11</v>
      </c>
      <c r="Q258" s="11">
        <v>0.01</v>
      </c>
      <c r="R258">
        <v>480</v>
      </c>
      <c r="S258" s="11"/>
      <c r="T258">
        <v>6</v>
      </c>
      <c r="U258" t="s">
        <v>6865</v>
      </c>
      <c r="W258">
        <v>38</v>
      </c>
      <c r="Y258" t="s">
        <v>7112</v>
      </c>
    </row>
    <row r="259" spans="1:26" ht="18" x14ac:dyDescent="0.3">
      <c r="A259">
        <v>38</v>
      </c>
      <c r="B259" t="s">
        <v>7311</v>
      </c>
      <c r="C259" t="s">
        <v>4483</v>
      </c>
      <c r="D259" t="s">
        <v>4484</v>
      </c>
      <c r="E259" t="s">
        <v>4486</v>
      </c>
      <c r="F259" t="s">
        <v>166</v>
      </c>
      <c r="G259" t="s">
        <v>38</v>
      </c>
      <c r="H259" t="s">
        <v>66</v>
      </c>
      <c r="I259">
        <v>6</v>
      </c>
      <c r="J259">
        <v>6</v>
      </c>
      <c r="L259" t="s">
        <v>7307</v>
      </c>
      <c r="M259" t="s">
        <v>6860</v>
      </c>
      <c r="N259" t="s">
        <v>7312</v>
      </c>
      <c r="O259" s="11">
        <v>40.380000000000003</v>
      </c>
      <c r="P259">
        <v>17.97</v>
      </c>
      <c r="Q259" s="11">
        <v>0.01</v>
      </c>
      <c r="R259">
        <v>79</v>
      </c>
      <c r="S259" s="11"/>
      <c r="T259">
        <v>6</v>
      </c>
      <c r="U259" t="s">
        <v>6865</v>
      </c>
      <c r="W259">
        <v>38</v>
      </c>
      <c r="Y259" t="s">
        <v>7112</v>
      </c>
    </row>
    <row r="260" spans="1:26" ht="18" x14ac:dyDescent="0.3">
      <c r="A260">
        <v>38</v>
      </c>
      <c r="B260" t="s">
        <v>7313</v>
      </c>
      <c r="C260" t="s">
        <v>4483</v>
      </c>
      <c r="D260" t="s">
        <v>4484</v>
      </c>
      <c r="E260" t="s">
        <v>4486</v>
      </c>
      <c r="F260" t="s">
        <v>166</v>
      </c>
      <c r="G260" t="s">
        <v>38</v>
      </c>
      <c r="H260" t="s">
        <v>66</v>
      </c>
      <c r="I260">
        <v>6</v>
      </c>
      <c r="J260">
        <v>6</v>
      </c>
      <c r="L260" t="s">
        <v>7307</v>
      </c>
      <c r="M260" t="s">
        <v>6860</v>
      </c>
      <c r="N260" t="s">
        <v>7314</v>
      </c>
      <c r="O260" s="11">
        <v>46.3</v>
      </c>
      <c r="P260">
        <v>11.22</v>
      </c>
      <c r="Q260" s="11">
        <v>0.01</v>
      </c>
      <c r="R260">
        <v>262</v>
      </c>
      <c r="S260" s="11"/>
      <c r="T260">
        <v>6</v>
      </c>
      <c r="U260" t="s">
        <v>6865</v>
      </c>
      <c r="W260">
        <v>38</v>
      </c>
      <c r="Y260" t="s">
        <v>7112</v>
      </c>
    </row>
    <row r="261" spans="1:26" ht="18" x14ac:dyDescent="0.3">
      <c r="A261">
        <v>38</v>
      </c>
      <c r="B261" t="s">
        <v>7315</v>
      </c>
      <c r="C261" t="s">
        <v>4483</v>
      </c>
      <c r="D261" t="s">
        <v>4484</v>
      </c>
      <c r="E261" t="s">
        <v>4486</v>
      </c>
      <c r="F261" t="s">
        <v>166</v>
      </c>
      <c r="G261" t="s">
        <v>38</v>
      </c>
      <c r="H261" t="s">
        <v>66</v>
      </c>
      <c r="I261">
        <v>6</v>
      </c>
      <c r="J261">
        <v>6</v>
      </c>
      <c r="L261" t="s">
        <v>7307</v>
      </c>
      <c r="M261" t="s">
        <v>6860</v>
      </c>
      <c r="N261" t="s">
        <v>7316</v>
      </c>
      <c r="O261" s="11">
        <v>52.03</v>
      </c>
      <c r="P261">
        <v>5.17</v>
      </c>
      <c r="Q261" s="11">
        <v>0.01</v>
      </c>
      <c r="R261">
        <v>2</v>
      </c>
      <c r="S261" s="11"/>
      <c r="T261">
        <v>6</v>
      </c>
      <c r="U261" t="s">
        <v>6865</v>
      </c>
      <c r="W261">
        <v>38</v>
      </c>
      <c r="Y261" t="s">
        <v>7112</v>
      </c>
    </row>
    <row r="262" spans="1:26" ht="18" x14ac:dyDescent="0.3">
      <c r="A262">
        <v>38</v>
      </c>
      <c r="B262" t="s">
        <v>7317</v>
      </c>
      <c r="C262" t="s">
        <v>4483</v>
      </c>
      <c r="D262" t="s">
        <v>4484</v>
      </c>
      <c r="E262" t="s">
        <v>4486</v>
      </c>
      <c r="F262" t="s">
        <v>166</v>
      </c>
      <c r="G262" t="s">
        <v>38</v>
      </c>
      <c r="H262" t="s">
        <v>66</v>
      </c>
      <c r="I262">
        <v>6</v>
      </c>
      <c r="J262">
        <v>6</v>
      </c>
      <c r="L262" t="s">
        <v>7307</v>
      </c>
      <c r="M262" t="s">
        <v>6860</v>
      </c>
      <c r="N262" t="s">
        <v>7318</v>
      </c>
      <c r="O262" s="11">
        <v>62.01</v>
      </c>
      <c r="P262">
        <v>25.33</v>
      </c>
      <c r="Q262" s="11">
        <v>0.01</v>
      </c>
      <c r="R262">
        <v>120</v>
      </c>
      <c r="S262" s="11"/>
      <c r="T262">
        <v>6</v>
      </c>
      <c r="U262" t="s">
        <v>6865</v>
      </c>
      <c r="W262">
        <v>38</v>
      </c>
      <c r="Y262" t="s">
        <v>7112</v>
      </c>
    </row>
    <row r="263" spans="1:26" ht="18" x14ac:dyDescent="0.3">
      <c r="A263">
        <v>39</v>
      </c>
      <c r="B263" t="s">
        <v>7319</v>
      </c>
      <c r="C263" t="s">
        <v>4602</v>
      </c>
      <c r="D263" t="s">
        <v>4603</v>
      </c>
      <c r="E263" t="s">
        <v>4605</v>
      </c>
      <c r="F263" t="s">
        <v>4606</v>
      </c>
      <c r="G263" t="s">
        <v>38</v>
      </c>
      <c r="H263" t="s">
        <v>66</v>
      </c>
      <c r="O263" s="11"/>
      <c r="Q263" s="11"/>
      <c r="S263" s="11"/>
    </row>
    <row r="264" spans="1:26" ht="18" x14ac:dyDescent="0.3">
      <c r="A264">
        <v>40</v>
      </c>
      <c r="B264" t="s">
        <v>7320</v>
      </c>
      <c r="C264" t="s">
        <v>4735</v>
      </c>
      <c r="D264" t="s">
        <v>4736</v>
      </c>
      <c r="E264" t="s">
        <v>4738</v>
      </c>
      <c r="F264" t="s">
        <v>166</v>
      </c>
      <c r="G264" t="s">
        <v>38</v>
      </c>
      <c r="H264" t="s">
        <v>66</v>
      </c>
      <c r="I264">
        <v>3</v>
      </c>
      <c r="J264">
        <v>6</v>
      </c>
      <c r="L264" t="s">
        <v>7321</v>
      </c>
      <c r="M264" t="s">
        <v>6847</v>
      </c>
      <c r="N264" t="s">
        <v>7064</v>
      </c>
      <c r="O264">
        <v>24.3</v>
      </c>
      <c r="P264">
        <v>124.2</v>
      </c>
      <c r="Q264" s="11"/>
      <c r="S264" s="11"/>
      <c r="T264">
        <v>65</v>
      </c>
      <c r="U264" t="s">
        <v>6883</v>
      </c>
      <c r="W264">
        <v>40</v>
      </c>
    </row>
    <row r="265" spans="1:26" ht="18" x14ac:dyDescent="0.3">
      <c r="A265">
        <v>40</v>
      </c>
      <c r="B265" t="s">
        <v>7322</v>
      </c>
      <c r="C265" t="s">
        <v>4735</v>
      </c>
      <c r="D265" t="s">
        <v>4736</v>
      </c>
      <c r="E265" t="s">
        <v>4738</v>
      </c>
      <c r="F265" t="s">
        <v>166</v>
      </c>
      <c r="G265" t="s">
        <v>38</v>
      </c>
      <c r="H265" t="s">
        <v>66</v>
      </c>
      <c r="I265">
        <v>3</v>
      </c>
      <c r="J265">
        <v>6</v>
      </c>
      <c r="L265" t="s">
        <v>7321</v>
      </c>
      <c r="M265" t="s">
        <v>6847</v>
      </c>
      <c r="N265" t="s">
        <v>7323</v>
      </c>
      <c r="O265">
        <v>34.6</v>
      </c>
      <c r="P265">
        <v>134.1</v>
      </c>
      <c r="Q265" s="11"/>
      <c r="S265" s="11"/>
      <c r="T265">
        <v>65</v>
      </c>
      <c r="U265" t="s">
        <v>6883</v>
      </c>
      <c r="W265">
        <v>40</v>
      </c>
    </row>
    <row r="266" spans="1:26" ht="18" x14ac:dyDescent="0.3">
      <c r="A266">
        <v>40</v>
      </c>
      <c r="B266" t="s">
        <v>7324</v>
      </c>
      <c r="C266" t="s">
        <v>4735</v>
      </c>
      <c r="D266" t="s">
        <v>4736</v>
      </c>
      <c r="E266" t="s">
        <v>4738</v>
      </c>
      <c r="F266" t="s">
        <v>166</v>
      </c>
      <c r="G266" t="s">
        <v>38</v>
      </c>
      <c r="H266" t="s">
        <v>66</v>
      </c>
      <c r="I266">
        <v>3</v>
      </c>
      <c r="J266">
        <v>6</v>
      </c>
      <c r="L266" t="s">
        <v>7321</v>
      </c>
      <c r="M266" t="s">
        <v>6847</v>
      </c>
      <c r="N266" t="s">
        <v>7325</v>
      </c>
      <c r="O266">
        <v>36.6</v>
      </c>
      <c r="P266">
        <v>136.69999999999999</v>
      </c>
      <c r="Q266" s="11"/>
      <c r="S266" s="11"/>
      <c r="T266">
        <v>65</v>
      </c>
      <c r="U266" t="s">
        <v>6883</v>
      </c>
      <c r="W266">
        <v>40</v>
      </c>
    </row>
    <row r="267" spans="1:26" ht="18" x14ac:dyDescent="0.3">
      <c r="A267">
        <v>41</v>
      </c>
      <c r="B267" t="s">
        <v>7326</v>
      </c>
      <c r="C267" t="s">
        <v>4883</v>
      </c>
      <c r="D267" t="s">
        <v>4884</v>
      </c>
      <c r="E267" t="s">
        <v>4886</v>
      </c>
      <c r="F267" t="s">
        <v>166</v>
      </c>
      <c r="G267" t="s">
        <v>38</v>
      </c>
      <c r="H267" t="s">
        <v>66</v>
      </c>
      <c r="I267">
        <v>4</v>
      </c>
      <c r="J267">
        <v>5</v>
      </c>
      <c r="L267" t="s">
        <v>7327</v>
      </c>
      <c r="M267" t="s">
        <v>7013</v>
      </c>
      <c r="N267" t="s">
        <v>7328</v>
      </c>
      <c r="O267">
        <v>50</v>
      </c>
      <c r="P267">
        <v>15.8</v>
      </c>
      <c r="Q267" s="11"/>
      <c r="S267" s="11"/>
      <c r="T267">
        <v>6</v>
      </c>
      <c r="U267" t="s">
        <v>6883</v>
      </c>
      <c r="W267" t="s">
        <v>7329</v>
      </c>
      <c r="Z267" t="s">
        <v>7330</v>
      </c>
    </row>
    <row r="268" spans="1:26" ht="18" x14ac:dyDescent="0.3">
      <c r="A268">
        <v>41</v>
      </c>
      <c r="B268" t="s">
        <v>7331</v>
      </c>
      <c r="C268" t="s">
        <v>4883</v>
      </c>
      <c r="D268" t="s">
        <v>4884</v>
      </c>
      <c r="E268" t="s">
        <v>4886</v>
      </c>
      <c r="F268" t="s">
        <v>166</v>
      </c>
      <c r="G268" t="s">
        <v>38</v>
      </c>
      <c r="H268" t="s">
        <v>66</v>
      </c>
      <c r="I268">
        <v>4</v>
      </c>
      <c r="J268">
        <v>5</v>
      </c>
      <c r="L268" t="s">
        <v>7327</v>
      </c>
      <c r="M268" t="s">
        <v>7013</v>
      </c>
      <c r="N268" t="s">
        <v>7332</v>
      </c>
      <c r="O268">
        <v>43.6</v>
      </c>
      <c r="P268">
        <v>39.6</v>
      </c>
      <c r="Q268" s="11"/>
      <c r="S268" s="11"/>
      <c r="T268">
        <v>6</v>
      </c>
      <c r="U268" t="s">
        <v>6883</v>
      </c>
      <c r="W268" t="s">
        <v>7333</v>
      </c>
    </row>
    <row r="269" spans="1:26" ht="18" x14ac:dyDescent="0.3">
      <c r="A269">
        <v>41</v>
      </c>
      <c r="B269" t="s">
        <v>7334</v>
      </c>
      <c r="C269" t="s">
        <v>4883</v>
      </c>
      <c r="D269" t="s">
        <v>4884</v>
      </c>
      <c r="E269" t="s">
        <v>4886</v>
      </c>
      <c r="F269" t="s">
        <v>166</v>
      </c>
      <c r="G269" t="s">
        <v>38</v>
      </c>
      <c r="H269" t="s">
        <v>66</v>
      </c>
      <c r="I269">
        <v>4</v>
      </c>
      <c r="J269">
        <v>5</v>
      </c>
      <c r="L269" t="s">
        <v>7327</v>
      </c>
      <c r="M269" t="s">
        <v>7013</v>
      </c>
      <c r="N269" t="s">
        <v>7335</v>
      </c>
      <c r="O269">
        <v>35.9</v>
      </c>
      <c r="P269">
        <v>128.6</v>
      </c>
      <c r="Q269" s="11"/>
      <c r="S269" s="11"/>
      <c r="T269">
        <v>6</v>
      </c>
      <c r="U269" t="s">
        <v>6883</v>
      </c>
      <c r="W269" t="s">
        <v>7336</v>
      </c>
    </row>
    <row r="270" spans="1:26" ht="18" x14ac:dyDescent="0.3">
      <c r="A270">
        <v>41</v>
      </c>
      <c r="B270" t="s">
        <v>7337</v>
      </c>
      <c r="C270" t="s">
        <v>4883</v>
      </c>
      <c r="D270" t="s">
        <v>4884</v>
      </c>
      <c r="E270" t="s">
        <v>4886</v>
      </c>
      <c r="F270" t="s">
        <v>166</v>
      </c>
      <c r="G270" t="s">
        <v>38</v>
      </c>
      <c r="H270" t="s">
        <v>66</v>
      </c>
      <c r="I270">
        <v>4</v>
      </c>
      <c r="J270">
        <v>5</v>
      </c>
      <c r="L270" t="s">
        <v>7327</v>
      </c>
      <c r="M270" t="s">
        <v>7013</v>
      </c>
      <c r="N270" t="s">
        <v>7338</v>
      </c>
      <c r="O270">
        <v>52.3</v>
      </c>
      <c r="P270">
        <v>104.3</v>
      </c>
      <c r="Q270" s="11"/>
      <c r="S270" s="11"/>
      <c r="T270">
        <v>6</v>
      </c>
      <c r="U270" t="s">
        <v>6883</v>
      </c>
      <c r="W270" t="s">
        <v>7339</v>
      </c>
    </row>
    <row r="271" spans="1:26" x14ac:dyDescent="0.3">
      <c r="A271">
        <v>42</v>
      </c>
      <c r="B271" t="s">
        <v>7340</v>
      </c>
      <c r="C271" t="s">
        <v>4894</v>
      </c>
      <c r="D271" t="s">
        <v>4895</v>
      </c>
      <c r="E271" t="s">
        <v>4897</v>
      </c>
      <c r="F271" t="s">
        <v>166</v>
      </c>
      <c r="G271" t="s">
        <v>38</v>
      </c>
      <c r="H271" t="s">
        <v>66</v>
      </c>
      <c r="I271">
        <v>14</v>
      </c>
      <c r="J271">
        <v>8</v>
      </c>
      <c r="L271" s="5" t="s">
        <v>7341</v>
      </c>
      <c r="M271" t="s">
        <v>6860</v>
      </c>
      <c r="N271" t="s">
        <v>7342</v>
      </c>
      <c r="O271">
        <v>68.650000000000006</v>
      </c>
      <c r="P271">
        <v>27.55</v>
      </c>
      <c r="T271">
        <v>443</v>
      </c>
      <c r="U271" t="s">
        <v>6883</v>
      </c>
      <c r="W271" t="s">
        <v>7343</v>
      </c>
    </row>
    <row r="272" spans="1:26" x14ac:dyDescent="0.3">
      <c r="A272">
        <v>42</v>
      </c>
      <c r="B272" t="s">
        <v>7344</v>
      </c>
      <c r="C272" t="s">
        <v>4894</v>
      </c>
      <c r="D272" t="s">
        <v>4895</v>
      </c>
      <c r="E272" t="s">
        <v>4897</v>
      </c>
      <c r="F272" t="s">
        <v>166</v>
      </c>
      <c r="G272" t="s">
        <v>38</v>
      </c>
      <c r="H272" t="s">
        <v>66</v>
      </c>
      <c r="I272">
        <v>14</v>
      </c>
      <c r="J272">
        <v>8</v>
      </c>
      <c r="L272" s="5" t="s">
        <v>7341</v>
      </c>
      <c r="M272" t="s">
        <v>6860</v>
      </c>
      <c r="N272" t="s">
        <v>7345</v>
      </c>
      <c r="O272">
        <v>68.650000000000006</v>
      </c>
      <c r="P272">
        <v>27.55</v>
      </c>
      <c r="T272">
        <v>443</v>
      </c>
      <c r="U272" t="s">
        <v>6883</v>
      </c>
      <c r="W272" t="s">
        <v>7343</v>
      </c>
    </row>
    <row r="273" spans="1:23" x14ac:dyDescent="0.3">
      <c r="A273">
        <v>42</v>
      </c>
      <c r="B273" t="s">
        <v>7346</v>
      </c>
      <c r="C273" t="s">
        <v>4894</v>
      </c>
      <c r="D273" t="s">
        <v>4895</v>
      </c>
      <c r="E273" t="s">
        <v>4897</v>
      </c>
      <c r="F273" t="s">
        <v>166</v>
      </c>
      <c r="G273" t="s">
        <v>38</v>
      </c>
      <c r="H273" t="s">
        <v>66</v>
      </c>
      <c r="I273">
        <v>14</v>
      </c>
      <c r="J273">
        <v>8</v>
      </c>
      <c r="L273" s="5" t="s">
        <v>7341</v>
      </c>
      <c r="M273" t="s">
        <v>6860</v>
      </c>
      <c r="N273" t="s">
        <v>7347</v>
      </c>
      <c r="O273">
        <v>67.416667000000004</v>
      </c>
      <c r="P273">
        <v>26.6</v>
      </c>
      <c r="T273">
        <v>443</v>
      </c>
      <c r="U273" t="s">
        <v>6883</v>
      </c>
      <c r="W273" t="s">
        <v>7343</v>
      </c>
    </row>
    <row r="274" spans="1:23" x14ac:dyDescent="0.3">
      <c r="A274">
        <v>42</v>
      </c>
      <c r="B274" t="s">
        <v>7348</v>
      </c>
      <c r="C274" t="s">
        <v>4894</v>
      </c>
      <c r="D274" t="s">
        <v>4895</v>
      </c>
      <c r="E274" t="s">
        <v>4897</v>
      </c>
      <c r="F274" t="s">
        <v>166</v>
      </c>
      <c r="G274" t="s">
        <v>38</v>
      </c>
      <c r="H274" t="s">
        <v>66</v>
      </c>
      <c r="I274">
        <v>14</v>
      </c>
      <c r="J274">
        <v>8</v>
      </c>
      <c r="L274" s="5" t="s">
        <v>7341</v>
      </c>
      <c r="M274" t="s">
        <v>6860</v>
      </c>
      <c r="N274" t="s">
        <v>7349</v>
      </c>
      <c r="O274">
        <v>65.013333000000003</v>
      </c>
      <c r="P274">
        <v>25.4725</v>
      </c>
      <c r="T274">
        <v>443</v>
      </c>
      <c r="U274" t="s">
        <v>6883</v>
      </c>
      <c r="W274" t="s">
        <v>7343</v>
      </c>
    </row>
    <row r="275" spans="1:23" x14ac:dyDescent="0.3">
      <c r="A275">
        <v>42</v>
      </c>
      <c r="B275" t="s">
        <v>7350</v>
      </c>
      <c r="C275" t="s">
        <v>4894</v>
      </c>
      <c r="D275" t="s">
        <v>4895</v>
      </c>
      <c r="E275" t="s">
        <v>4897</v>
      </c>
      <c r="F275" t="s">
        <v>166</v>
      </c>
      <c r="G275" t="s">
        <v>38</v>
      </c>
      <c r="H275" t="s">
        <v>66</v>
      </c>
      <c r="I275">
        <v>14</v>
      </c>
      <c r="J275">
        <v>8</v>
      </c>
      <c r="L275" s="5" t="s">
        <v>7341</v>
      </c>
      <c r="M275" t="s">
        <v>6860</v>
      </c>
      <c r="N275" t="s">
        <v>7351</v>
      </c>
      <c r="O275">
        <v>65.013333000000003</v>
      </c>
      <c r="P275">
        <v>25.4725</v>
      </c>
      <c r="T275">
        <v>443</v>
      </c>
      <c r="U275" t="s">
        <v>6883</v>
      </c>
      <c r="W275" t="s">
        <v>7343</v>
      </c>
    </row>
    <row r="276" spans="1:23" x14ac:dyDescent="0.3">
      <c r="A276">
        <v>42</v>
      </c>
      <c r="B276" t="s">
        <v>7352</v>
      </c>
      <c r="C276" t="s">
        <v>4894</v>
      </c>
      <c r="D276" t="s">
        <v>4895</v>
      </c>
      <c r="E276" t="s">
        <v>4897</v>
      </c>
      <c r="F276" t="s">
        <v>166</v>
      </c>
      <c r="G276" t="s">
        <v>38</v>
      </c>
      <c r="H276" t="s">
        <v>66</v>
      </c>
      <c r="I276">
        <v>14</v>
      </c>
      <c r="J276">
        <v>8</v>
      </c>
      <c r="L276" s="5" t="s">
        <v>7341</v>
      </c>
      <c r="M276" t="s">
        <v>6860</v>
      </c>
      <c r="N276" t="s">
        <v>7353</v>
      </c>
      <c r="O276">
        <v>62.899721999999997</v>
      </c>
      <c r="P276">
        <v>27.683056000000001</v>
      </c>
      <c r="T276">
        <v>443</v>
      </c>
      <c r="U276" t="s">
        <v>6883</v>
      </c>
      <c r="W276" t="s">
        <v>7343</v>
      </c>
    </row>
    <row r="277" spans="1:23" x14ac:dyDescent="0.3">
      <c r="A277">
        <v>42</v>
      </c>
      <c r="B277" t="s">
        <v>7354</v>
      </c>
      <c r="C277" t="s">
        <v>4894</v>
      </c>
      <c r="D277" t="s">
        <v>4895</v>
      </c>
      <c r="E277" t="s">
        <v>4897</v>
      </c>
      <c r="F277" t="s">
        <v>166</v>
      </c>
      <c r="G277" t="s">
        <v>38</v>
      </c>
      <c r="H277" t="s">
        <v>66</v>
      </c>
      <c r="I277">
        <v>14</v>
      </c>
      <c r="J277">
        <v>8</v>
      </c>
      <c r="L277" s="5" t="s">
        <v>7341</v>
      </c>
      <c r="M277" t="s">
        <v>6860</v>
      </c>
      <c r="N277" t="s">
        <v>7355</v>
      </c>
      <c r="O277">
        <v>62.316667000000002</v>
      </c>
      <c r="P277">
        <v>27.916667</v>
      </c>
      <c r="T277">
        <v>443</v>
      </c>
      <c r="U277" t="s">
        <v>6883</v>
      </c>
      <c r="W277" t="s">
        <v>7343</v>
      </c>
    </row>
    <row r="278" spans="1:23" x14ac:dyDescent="0.3">
      <c r="A278">
        <v>42</v>
      </c>
      <c r="B278" t="s">
        <v>7356</v>
      </c>
      <c r="C278" t="s">
        <v>4894</v>
      </c>
      <c r="D278" t="s">
        <v>4895</v>
      </c>
      <c r="E278" t="s">
        <v>4897</v>
      </c>
      <c r="F278" t="s">
        <v>166</v>
      </c>
      <c r="G278" t="s">
        <v>38</v>
      </c>
      <c r="H278" t="s">
        <v>66</v>
      </c>
      <c r="I278">
        <v>14</v>
      </c>
      <c r="J278">
        <v>6</v>
      </c>
      <c r="L278" s="5" t="s">
        <v>7341</v>
      </c>
      <c r="M278" t="s">
        <v>6860</v>
      </c>
      <c r="N278" t="s">
        <v>7217</v>
      </c>
      <c r="O278">
        <v>43.061943999999997</v>
      </c>
      <c r="P278">
        <v>141.35416699999999</v>
      </c>
      <c r="T278">
        <v>443</v>
      </c>
      <c r="U278" t="s">
        <v>6883</v>
      </c>
      <c r="W278" t="s">
        <v>7343</v>
      </c>
    </row>
    <row r="279" spans="1:23" x14ac:dyDescent="0.3">
      <c r="A279">
        <v>42</v>
      </c>
      <c r="B279" t="s">
        <v>7357</v>
      </c>
      <c r="C279" t="s">
        <v>4894</v>
      </c>
      <c r="D279" t="s">
        <v>4895</v>
      </c>
      <c r="E279" t="s">
        <v>4897</v>
      </c>
      <c r="F279" t="s">
        <v>166</v>
      </c>
      <c r="G279" t="s">
        <v>38</v>
      </c>
      <c r="H279" t="s">
        <v>66</v>
      </c>
      <c r="I279">
        <v>14</v>
      </c>
      <c r="J279">
        <v>7</v>
      </c>
      <c r="L279" s="5" t="s">
        <v>7341</v>
      </c>
      <c r="M279" t="s">
        <v>6860</v>
      </c>
      <c r="N279" t="s">
        <v>7358</v>
      </c>
      <c r="O279">
        <v>65.966667000000001</v>
      </c>
      <c r="P279">
        <v>29.166667</v>
      </c>
      <c r="T279">
        <v>221</v>
      </c>
      <c r="U279" t="s">
        <v>6883</v>
      </c>
      <c r="W279" t="s">
        <v>7359</v>
      </c>
    </row>
    <row r="280" spans="1:23" x14ac:dyDescent="0.3">
      <c r="A280">
        <v>42</v>
      </c>
      <c r="B280" t="s">
        <v>7360</v>
      </c>
      <c r="C280" t="s">
        <v>4894</v>
      </c>
      <c r="D280" t="s">
        <v>4895</v>
      </c>
      <c r="E280" t="s">
        <v>4897</v>
      </c>
      <c r="F280" t="s">
        <v>166</v>
      </c>
      <c r="G280" t="s">
        <v>38</v>
      </c>
      <c r="H280" t="s">
        <v>66</v>
      </c>
      <c r="I280">
        <v>14</v>
      </c>
      <c r="J280">
        <v>7</v>
      </c>
      <c r="L280" s="5" t="s">
        <v>7341</v>
      </c>
      <c r="M280" t="s">
        <v>6860</v>
      </c>
      <c r="N280" t="s">
        <v>7361</v>
      </c>
      <c r="O280">
        <v>65.966667000000001</v>
      </c>
      <c r="P280">
        <v>29.166667</v>
      </c>
      <c r="T280">
        <v>221</v>
      </c>
      <c r="U280" t="s">
        <v>6883</v>
      </c>
      <c r="W280" t="s">
        <v>7359</v>
      </c>
    </row>
    <row r="281" spans="1:23" x14ac:dyDescent="0.3">
      <c r="A281">
        <v>42</v>
      </c>
      <c r="B281" t="s">
        <v>7362</v>
      </c>
      <c r="C281" t="s">
        <v>4894</v>
      </c>
      <c r="D281" t="s">
        <v>4895</v>
      </c>
      <c r="E281" t="s">
        <v>4897</v>
      </c>
      <c r="F281" t="s">
        <v>166</v>
      </c>
      <c r="G281" t="s">
        <v>38</v>
      </c>
      <c r="H281" t="s">
        <v>66</v>
      </c>
      <c r="I281">
        <v>14</v>
      </c>
      <c r="J281">
        <v>7</v>
      </c>
      <c r="L281" s="5" t="s">
        <v>7341</v>
      </c>
      <c r="M281" t="s">
        <v>6860</v>
      </c>
      <c r="N281" t="s">
        <v>7363</v>
      </c>
      <c r="O281">
        <v>65.966667000000001</v>
      </c>
      <c r="P281">
        <v>29.166667</v>
      </c>
      <c r="T281">
        <v>221</v>
      </c>
      <c r="U281" t="s">
        <v>6883</v>
      </c>
      <c r="W281" t="s">
        <v>7359</v>
      </c>
    </row>
    <row r="282" spans="1:23" x14ac:dyDescent="0.3">
      <c r="A282">
        <v>42</v>
      </c>
      <c r="B282" t="s">
        <v>7364</v>
      </c>
      <c r="C282" t="s">
        <v>4894</v>
      </c>
      <c r="D282" t="s">
        <v>4895</v>
      </c>
      <c r="E282" t="s">
        <v>4897</v>
      </c>
      <c r="F282" t="s">
        <v>166</v>
      </c>
      <c r="G282" t="s">
        <v>38</v>
      </c>
      <c r="H282" t="s">
        <v>66</v>
      </c>
      <c r="I282">
        <v>14</v>
      </c>
      <c r="J282">
        <v>7</v>
      </c>
      <c r="L282" s="5" t="s">
        <v>7341</v>
      </c>
      <c r="M282" t="s">
        <v>6860</v>
      </c>
      <c r="N282" t="s">
        <v>7365</v>
      </c>
      <c r="O282">
        <v>65.966667000000001</v>
      </c>
      <c r="P282">
        <v>29.166667</v>
      </c>
      <c r="T282">
        <v>221</v>
      </c>
      <c r="U282" t="s">
        <v>6883</v>
      </c>
      <c r="W282" t="s">
        <v>7359</v>
      </c>
    </row>
    <row r="283" spans="1:23" x14ac:dyDescent="0.3">
      <c r="A283">
        <v>42</v>
      </c>
      <c r="B283" t="s">
        <v>7366</v>
      </c>
      <c r="C283" t="s">
        <v>4894</v>
      </c>
      <c r="D283" t="s">
        <v>4895</v>
      </c>
      <c r="E283" t="s">
        <v>4897</v>
      </c>
      <c r="F283" t="s">
        <v>166</v>
      </c>
      <c r="G283" t="s">
        <v>38</v>
      </c>
      <c r="H283" t="s">
        <v>66</v>
      </c>
      <c r="I283">
        <v>14</v>
      </c>
      <c r="J283">
        <v>7</v>
      </c>
      <c r="L283" s="5" t="s">
        <v>7341</v>
      </c>
      <c r="M283" t="s">
        <v>6860</v>
      </c>
      <c r="N283" t="s">
        <v>7367</v>
      </c>
      <c r="O283">
        <v>65.966667000000001</v>
      </c>
      <c r="P283">
        <v>29.166667</v>
      </c>
      <c r="T283">
        <v>221</v>
      </c>
      <c r="U283" t="s">
        <v>6883</v>
      </c>
      <c r="W283" t="s">
        <v>7359</v>
      </c>
    </row>
    <row r="284" spans="1:23" x14ac:dyDescent="0.3">
      <c r="A284">
        <v>42</v>
      </c>
      <c r="B284" t="s">
        <v>7368</v>
      </c>
      <c r="C284" t="s">
        <v>4894</v>
      </c>
      <c r="D284" t="s">
        <v>4895</v>
      </c>
      <c r="E284" t="s">
        <v>4897</v>
      </c>
      <c r="F284" t="s">
        <v>166</v>
      </c>
      <c r="G284" t="s">
        <v>38</v>
      </c>
      <c r="H284" t="s">
        <v>66</v>
      </c>
      <c r="I284">
        <v>14</v>
      </c>
      <c r="J284">
        <v>7</v>
      </c>
      <c r="L284" s="5" t="s">
        <v>7341</v>
      </c>
      <c r="M284" t="s">
        <v>6860</v>
      </c>
      <c r="N284" t="s">
        <v>7369</v>
      </c>
      <c r="O284">
        <v>61.75</v>
      </c>
      <c r="P284">
        <v>29.4</v>
      </c>
      <c r="T284">
        <v>221</v>
      </c>
      <c r="U284" t="s">
        <v>6883</v>
      </c>
      <c r="W284" t="s">
        <v>7359</v>
      </c>
    </row>
    <row r="285" spans="1:23" x14ac:dyDescent="0.3">
      <c r="A285">
        <v>43</v>
      </c>
      <c r="B285" t="s">
        <v>7370</v>
      </c>
      <c r="C285" t="s">
        <v>5029</v>
      </c>
      <c r="D285" t="s">
        <v>5030</v>
      </c>
      <c r="E285" t="s">
        <v>5032</v>
      </c>
      <c r="F285" t="s">
        <v>166</v>
      </c>
      <c r="G285" t="s">
        <v>38</v>
      </c>
      <c r="H285" t="s">
        <v>66</v>
      </c>
      <c r="I285">
        <v>3</v>
      </c>
      <c r="J285">
        <v>4</v>
      </c>
      <c r="L285" s="5" t="s">
        <v>7371</v>
      </c>
      <c r="M285" t="s">
        <v>7013</v>
      </c>
      <c r="N285" t="s">
        <v>7372</v>
      </c>
      <c r="O285">
        <v>40.51</v>
      </c>
      <c r="P285">
        <v>140.61000000000001</v>
      </c>
      <c r="R285">
        <v>107</v>
      </c>
      <c r="T285">
        <v>99</v>
      </c>
      <c r="U285" t="s">
        <v>6883</v>
      </c>
      <c r="W285">
        <v>43</v>
      </c>
    </row>
    <row r="286" spans="1:23" x14ac:dyDescent="0.3">
      <c r="A286">
        <v>43</v>
      </c>
      <c r="B286" t="s">
        <v>7373</v>
      </c>
      <c r="C286" t="s">
        <v>5029</v>
      </c>
      <c r="D286" t="s">
        <v>5030</v>
      </c>
      <c r="E286" t="s">
        <v>5032</v>
      </c>
      <c r="F286" t="s">
        <v>166</v>
      </c>
      <c r="G286" t="s">
        <v>38</v>
      </c>
      <c r="H286" t="s">
        <v>66</v>
      </c>
      <c r="I286">
        <v>3</v>
      </c>
      <c r="J286">
        <v>4</v>
      </c>
      <c r="L286" s="5" t="s">
        <v>7371</v>
      </c>
      <c r="M286" t="s">
        <v>7013</v>
      </c>
      <c r="N286" t="s">
        <v>7374</v>
      </c>
      <c r="O286">
        <v>36.21</v>
      </c>
      <c r="P286">
        <v>139.66</v>
      </c>
      <c r="R286">
        <v>15</v>
      </c>
      <c r="T286">
        <v>99</v>
      </c>
      <c r="U286" t="s">
        <v>6883</v>
      </c>
      <c r="W286">
        <v>43</v>
      </c>
    </row>
    <row r="287" spans="1:23" x14ac:dyDescent="0.3">
      <c r="A287">
        <v>43</v>
      </c>
      <c r="B287" t="s">
        <v>7375</v>
      </c>
      <c r="C287" t="s">
        <v>5029</v>
      </c>
      <c r="D287" t="s">
        <v>5030</v>
      </c>
      <c r="E287" t="s">
        <v>5032</v>
      </c>
      <c r="F287" t="s">
        <v>166</v>
      </c>
      <c r="G287" t="s">
        <v>38</v>
      </c>
      <c r="H287" t="s">
        <v>66</v>
      </c>
      <c r="I287">
        <v>3</v>
      </c>
      <c r="J287">
        <v>4</v>
      </c>
      <c r="L287" s="5" t="s">
        <v>7371</v>
      </c>
      <c r="M287" t="s">
        <v>7013</v>
      </c>
      <c r="N287" t="s">
        <v>7376</v>
      </c>
      <c r="O287">
        <v>34.75</v>
      </c>
      <c r="P287">
        <v>135.13</v>
      </c>
      <c r="R287">
        <v>280</v>
      </c>
      <c r="T287">
        <v>99</v>
      </c>
      <c r="U287" t="s">
        <v>6883</v>
      </c>
      <c r="W287">
        <v>43</v>
      </c>
    </row>
    <row r="288" spans="1:23" x14ac:dyDescent="0.3">
      <c r="A288">
        <v>44</v>
      </c>
      <c r="B288" t="s">
        <v>7377</v>
      </c>
      <c r="C288" t="s">
        <v>5232</v>
      </c>
      <c r="D288" t="s">
        <v>5233</v>
      </c>
      <c r="E288" t="s">
        <v>5236</v>
      </c>
      <c r="F288" t="s">
        <v>166</v>
      </c>
      <c r="G288" t="s">
        <v>38</v>
      </c>
      <c r="H288" t="s">
        <v>66</v>
      </c>
      <c r="I288">
        <v>4</v>
      </c>
      <c r="J288">
        <v>5</v>
      </c>
      <c r="L288" t="s">
        <v>7378</v>
      </c>
      <c r="M288" t="s">
        <v>7013</v>
      </c>
      <c r="N288" t="s">
        <v>7379</v>
      </c>
      <c r="O288">
        <f>57+10/60</f>
        <v>57.166666666666664</v>
      </c>
      <c r="P288">
        <f>14+47/60</f>
        <v>14.783333333333333</v>
      </c>
      <c r="Q288" t="s">
        <v>7231</v>
      </c>
      <c r="R288">
        <v>200</v>
      </c>
      <c r="T288">
        <v>50.8</v>
      </c>
      <c r="U288" t="s">
        <v>6865</v>
      </c>
      <c r="W288">
        <v>44</v>
      </c>
    </row>
    <row r="289" spans="1:25" x14ac:dyDescent="0.3">
      <c r="A289">
        <v>44</v>
      </c>
      <c r="B289" t="s">
        <v>7380</v>
      </c>
      <c r="C289" t="s">
        <v>5232</v>
      </c>
      <c r="D289" t="s">
        <v>5233</v>
      </c>
      <c r="E289" t="s">
        <v>5236</v>
      </c>
      <c r="F289" t="s">
        <v>166</v>
      </c>
      <c r="G289" t="s">
        <v>38</v>
      </c>
      <c r="H289" t="s">
        <v>66</v>
      </c>
      <c r="I289">
        <v>4</v>
      </c>
      <c r="J289">
        <v>5</v>
      </c>
      <c r="L289" t="s">
        <v>7378</v>
      </c>
      <c r="M289" t="s">
        <v>7013</v>
      </c>
      <c r="N289" t="s">
        <v>7381</v>
      </c>
      <c r="O289">
        <f>60+15/60</f>
        <v>60.25</v>
      </c>
      <c r="P289">
        <f>18+32/60</f>
        <v>18.533333333333335</v>
      </c>
      <c r="Q289" t="s">
        <v>7231</v>
      </c>
      <c r="R289">
        <v>50</v>
      </c>
      <c r="T289">
        <v>46.4</v>
      </c>
      <c r="U289" t="s">
        <v>6865</v>
      </c>
      <c r="W289">
        <v>44</v>
      </c>
    </row>
    <row r="290" spans="1:25" x14ac:dyDescent="0.3">
      <c r="A290">
        <v>44</v>
      </c>
      <c r="B290" t="s">
        <v>7382</v>
      </c>
      <c r="C290" t="s">
        <v>5232</v>
      </c>
      <c r="D290" t="s">
        <v>5233</v>
      </c>
      <c r="E290" t="s">
        <v>5236</v>
      </c>
      <c r="F290" t="s">
        <v>166</v>
      </c>
      <c r="G290" t="s">
        <v>38</v>
      </c>
      <c r="H290" t="s">
        <v>66</v>
      </c>
      <c r="I290">
        <v>4</v>
      </c>
      <c r="J290">
        <v>5</v>
      </c>
      <c r="L290" t="s">
        <v>7378</v>
      </c>
      <c r="M290" t="s">
        <v>7013</v>
      </c>
      <c r="N290" t="s">
        <v>7383</v>
      </c>
      <c r="O290">
        <f>64+10/60</f>
        <v>64.166666666666671</v>
      </c>
      <c r="P290">
        <f>19+45/60</f>
        <v>19.75</v>
      </c>
      <c r="Q290" t="s">
        <v>7231</v>
      </c>
      <c r="R290">
        <v>200</v>
      </c>
      <c r="T290">
        <v>50.6</v>
      </c>
      <c r="U290" t="s">
        <v>6865</v>
      </c>
      <c r="W290">
        <v>44</v>
      </c>
    </row>
    <row r="291" spans="1:25" x14ac:dyDescent="0.3">
      <c r="A291">
        <v>44</v>
      </c>
      <c r="B291" t="s">
        <v>7384</v>
      </c>
      <c r="C291" t="s">
        <v>5232</v>
      </c>
      <c r="D291" t="s">
        <v>5233</v>
      </c>
      <c r="E291" t="s">
        <v>5236</v>
      </c>
      <c r="F291" t="s">
        <v>166</v>
      </c>
      <c r="G291" t="s">
        <v>38</v>
      </c>
      <c r="H291" t="s">
        <v>66</v>
      </c>
      <c r="I291">
        <v>4</v>
      </c>
      <c r="J291">
        <v>5</v>
      </c>
      <c r="L291" t="s">
        <v>7378</v>
      </c>
      <c r="M291" t="s">
        <v>7013</v>
      </c>
      <c r="N291" t="s">
        <v>7385</v>
      </c>
      <c r="O291">
        <f>65+55/60</f>
        <v>65.916666666666671</v>
      </c>
      <c r="P291">
        <f>23+15/60</f>
        <v>23.25</v>
      </c>
      <c r="Q291" t="s">
        <v>7231</v>
      </c>
      <c r="R291">
        <v>100</v>
      </c>
      <c r="T291">
        <v>51.2</v>
      </c>
      <c r="U291" t="s">
        <v>6865</v>
      </c>
      <c r="W291">
        <v>44</v>
      </c>
    </row>
    <row r="292" spans="1:25" x14ac:dyDescent="0.3">
      <c r="A292">
        <v>45</v>
      </c>
      <c r="B292" t="s">
        <v>7386</v>
      </c>
      <c r="C292" t="s">
        <v>5313</v>
      </c>
      <c r="D292" t="s">
        <v>5314</v>
      </c>
      <c r="E292" t="s">
        <v>5316</v>
      </c>
      <c r="F292" t="s">
        <v>166</v>
      </c>
      <c r="G292" t="s">
        <v>38</v>
      </c>
      <c r="H292" t="s">
        <v>66</v>
      </c>
      <c r="I292">
        <v>5</v>
      </c>
      <c r="J292">
        <v>7</v>
      </c>
      <c r="L292" t="s">
        <v>7387</v>
      </c>
      <c r="M292" t="s">
        <v>7004</v>
      </c>
      <c r="N292" t="s">
        <v>7388</v>
      </c>
      <c r="O292">
        <v>42.923960999999998</v>
      </c>
      <c r="P292">
        <v>143.196156</v>
      </c>
      <c r="R292" t="s">
        <v>7389</v>
      </c>
      <c r="T292">
        <v>75</v>
      </c>
      <c r="U292" t="s">
        <v>6883</v>
      </c>
      <c r="W292" t="s">
        <v>7390</v>
      </c>
    </row>
    <row r="293" spans="1:25" x14ac:dyDescent="0.3">
      <c r="A293">
        <v>45</v>
      </c>
      <c r="B293" t="s">
        <v>7391</v>
      </c>
      <c r="C293" t="s">
        <v>5313</v>
      </c>
      <c r="D293" t="s">
        <v>5314</v>
      </c>
      <c r="E293" t="s">
        <v>5316</v>
      </c>
      <c r="F293" t="s">
        <v>166</v>
      </c>
      <c r="G293" t="s">
        <v>38</v>
      </c>
      <c r="H293" t="s">
        <v>66</v>
      </c>
      <c r="I293">
        <v>5</v>
      </c>
      <c r="J293">
        <v>6</v>
      </c>
      <c r="L293" t="s">
        <v>7387</v>
      </c>
      <c r="M293" t="s">
        <v>7004</v>
      </c>
      <c r="N293" t="s">
        <v>7392</v>
      </c>
      <c r="O293">
        <v>43.061943999999997</v>
      </c>
      <c r="P293">
        <v>141.35416699999999</v>
      </c>
      <c r="R293" t="s">
        <v>7389</v>
      </c>
      <c r="T293">
        <v>75</v>
      </c>
      <c r="U293" t="s">
        <v>6883</v>
      </c>
      <c r="W293" t="s">
        <v>7390</v>
      </c>
    </row>
    <row r="294" spans="1:25" x14ac:dyDescent="0.3">
      <c r="A294">
        <v>45</v>
      </c>
      <c r="B294" t="s">
        <v>7393</v>
      </c>
      <c r="C294" t="s">
        <v>5313</v>
      </c>
      <c r="D294" t="s">
        <v>5314</v>
      </c>
      <c r="E294" t="s">
        <v>5316</v>
      </c>
      <c r="F294" t="s">
        <v>166</v>
      </c>
      <c r="G294" t="s">
        <v>38</v>
      </c>
      <c r="H294" t="s">
        <v>66</v>
      </c>
      <c r="I294">
        <v>5</v>
      </c>
      <c r="J294">
        <v>7</v>
      </c>
      <c r="L294" t="s">
        <v>7387</v>
      </c>
      <c r="M294" t="s">
        <v>7004</v>
      </c>
      <c r="N294" t="s">
        <v>7394</v>
      </c>
      <c r="O294">
        <v>40.603152999999999</v>
      </c>
      <c r="P294">
        <v>140.46378899999999</v>
      </c>
      <c r="R294" t="s">
        <v>7389</v>
      </c>
      <c r="T294">
        <v>75</v>
      </c>
      <c r="U294" t="s">
        <v>6883</v>
      </c>
      <c r="W294" t="s">
        <v>7390</v>
      </c>
    </row>
    <row r="295" spans="1:25" x14ac:dyDescent="0.3">
      <c r="A295">
        <v>45</v>
      </c>
      <c r="B295" t="s">
        <v>7395</v>
      </c>
      <c r="C295" t="s">
        <v>5313</v>
      </c>
      <c r="D295" t="s">
        <v>5314</v>
      </c>
      <c r="E295" t="s">
        <v>5316</v>
      </c>
      <c r="F295" t="s">
        <v>166</v>
      </c>
      <c r="G295" t="s">
        <v>38</v>
      </c>
      <c r="H295" t="s">
        <v>66</v>
      </c>
      <c r="I295">
        <v>5</v>
      </c>
      <c r="J295">
        <v>7</v>
      </c>
      <c r="L295" t="s">
        <v>7387</v>
      </c>
      <c r="M295" t="s">
        <v>7004</v>
      </c>
      <c r="N295" t="s">
        <v>7396</v>
      </c>
      <c r="O295">
        <v>36.080556000000001</v>
      </c>
      <c r="P295">
        <v>140.114722</v>
      </c>
      <c r="R295" t="s">
        <v>7389</v>
      </c>
      <c r="T295">
        <v>75</v>
      </c>
      <c r="U295" t="s">
        <v>6883</v>
      </c>
      <c r="W295" t="s">
        <v>7390</v>
      </c>
    </row>
    <row r="296" spans="1:25" x14ac:dyDescent="0.3">
      <c r="A296">
        <v>45</v>
      </c>
      <c r="B296" t="s">
        <v>7397</v>
      </c>
      <c r="C296" t="s">
        <v>5313</v>
      </c>
      <c r="D296" t="s">
        <v>5314</v>
      </c>
      <c r="E296" t="s">
        <v>5316</v>
      </c>
      <c r="F296" t="s">
        <v>166</v>
      </c>
      <c r="G296" t="s">
        <v>38</v>
      </c>
      <c r="H296" t="s">
        <v>66</v>
      </c>
      <c r="I296">
        <v>5</v>
      </c>
      <c r="J296">
        <v>8</v>
      </c>
      <c r="L296" t="s">
        <v>7387</v>
      </c>
      <c r="M296" t="s">
        <v>7004</v>
      </c>
      <c r="N296" t="s">
        <v>7398</v>
      </c>
      <c r="O296">
        <v>33.558889000000001</v>
      </c>
      <c r="P296">
        <v>133.53111100000001</v>
      </c>
      <c r="R296" t="s">
        <v>7389</v>
      </c>
      <c r="T296">
        <v>75</v>
      </c>
      <c r="U296" t="s">
        <v>6883</v>
      </c>
      <c r="W296" t="s">
        <v>7399</v>
      </c>
    </row>
    <row r="297" spans="1:25" x14ac:dyDescent="0.3">
      <c r="A297">
        <v>46</v>
      </c>
      <c r="B297" t="s">
        <v>7400</v>
      </c>
      <c r="C297" t="s">
        <v>5320</v>
      </c>
      <c r="D297" t="s">
        <v>5321</v>
      </c>
      <c r="E297" t="s">
        <v>5323</v>
      </c>
      <c r="F297" t="s">
        <v>166</v>
      </c>
      <c r="G297" t="s">
        <v>38</v>
      </c>
      <c r="H297" t="s">
        <v>66</v>
      </c>
      <c r="I297">
        <v>11</v>
      </c>
      <c r="J297">
        <v>4</v>
      </c>
      <c r="K297" t="s">
        <v>65</v>
      </c>
      <c r="L297" t="s">
        <v>7401</v>
      </c>
      <c r="M297" t="s">
        <v>7013</v>
      </c>
      <c r="N297" t="s">
        <v>7402</v>
      </c>
      <c r="O297">
        <v>37.014277999999997</v>
      </c>
      <c r="P297">
        <v>138.65252799999999</v>
      </c>
      <c r="T297">
        <v>25</v>
      </c>
      <c r="U297" t="s">
        <v>6883</v>
      </c>
      <c r="W297">
        <v>46</v>
      </c>
      <c r="Y297" t="s">
        <v>6851</v>
      </c>
    </row>
    <row r="298" spans="1:25" x14ac:dyDescent="0.3">
      <c r="A298">
        <v>46</v>
      </c>
      <c r="B298" t="s">
        <v>7403</v>
      </c>
      <c r="C298" t="s">
        <v>5320</v>
      </c>
      <c r="D298" t="s">
        <v>5321</v>
      </c>
      <c r="E298" t="s">
        <v>5323</v>
      </c>
      <c r="F298" t="s">
        <v>166</v>
      </c>
      <c r="G298" t="s">
        <v>38</v>
      </c>
      <c r="H298" t="s">
        <v>66</v>
      </c>
      <c r="I298">
        <v>11</v>
      </c>
      <c r="J298">
        <v>4</v>
      </c>
      <c r="K298" t="s">
        <v>65</v>
      </c>
      <c r="L298" t="s">
        <v>7401</v>
      </c>
      <c r="M298" t="s">
        <v>7013</v>
      </c>
      <c r="N298" t="s">
        <v>7404</v>
      </c>
      <c r="O298">
        <v>36.678556</v>
      </c>
      <c r="P298">
        <v>138.99913900000001</v>
      </c>
      <c r="T298">
        <v>25</v>
      </c>
      <c r="U298" t="s">
        <v>6883</v>
      </c>
      <c r="W298">
        <v>46</v>
      </c>
      <c r="Y298" t="s">
        <v>6851</v>
      </c>
    </row>
    <row r="299" spans="1:25" x14ac:dyDescent="0.3">
      <c r="A299">
        <v>46</v>
      </c>
      <c r="B299" t="s">
        <v>7405</v>
      </c>
      <c r="C299" t="s">
        <v>5320</v>
      </c>
      <c r="D299" t="s">
        <v>5321</v>
      </c>
      <c r="E299" t="s">
        <v>5323</v>
      </c>
      <c r="F299" t="s">
        <v>166</v>
      </c>
      <c r="G299" t="s">
        <v>38</v>
      </c>
      <c r="H299" t="s">
        <v>66</v>
      </c>
      <c r="I299">
        <v>11</v>
      </c>
      <c r="J299">
        <v>4</v>
      </c>
      <c r="K299" t="s">
        <v>65</v>
      </c>
      <c r="L299" t="s">
        <v>7401</v>
      </c>
      <c r="M299" t="s">
        <v>7013</v>
      </c>
      <c r="N299" t="s">
        <v>7406</v>
      </c>
      <c r="O299">
        <v>36.238047000000002</v>
      </c>
      <c r="P299">
        <v>137.97198299999999</v>
      </c>
      <c r="T299">
        <v>25</v>
      </c>
      <c r="U299" t="s">
        <v>6883</v>
      </c>
      <c r="W299">
        <v>46</v>
      </c>
      <c r="Y299" t="s">
        <v>6851</v>
      </c>
    </row>
    <row r="300" spans="1:25" x14ac:dyDescent="0.3">
      <c r="A300">
        <v>46</v>
      </c>
      <c r="B300" t="s">
        <v>7407</v>
      </c>
      <c r="C300" t="s">
        <v>5320</v>
      </c>
      <c r="D300" t="s">
        <v>5321</v>
      </c>
      <c r="E300" t="s">
        <v>5323</v>
      </c>
      <c r="F300" t="s">
        <v>166</v>
      </c>
      <c r="G300" t="s">
        <v>38</v>
      </c>
      <c r="H300" t="s">
        <v>66</v>
      </c>
      <c r="I300">
        <v>11</v>
      </c>
      <c r="J300">
        <v>4</v>
      </c>
      <c r="K300" t="s">
        <v>65</v>
      </c>
      <c r="L300" t="s">
        <v>7401</v>
      </c>
      <c r="M300" t="s">
        <v>7013</v>
      </c>
      <c r="N300" t="s">
        <v>7408</v>
      </c>
      <c r="O300">
        <v>36.323889000000001</v>
      </c>
      <c r="P300">
        <v>138.42916700000001</v>
      </c>
      <c r="T300">
        <v>25</v>
      </c>
      <c r="U300" t="s">
        <v>6883</v>
      </c>
      <c r="W300">
        <v>46</v>
      </c>
      <c r="Y300" t="s">
        <v>6851</v>
      </c>
    </row>
    <row r="301" spans="1:25" x14ac:dyDescent="0.3">
      <c r="A301">
        <v>46</v>
      </c>
      <c r="B301" t="s">
        <v>7409</v>
      </c>
      <c r="C301" t="s">
        <v>5320</v>
      </c>
      <c r="D301" t="s">
        <v>5321</v>
      </c>
      <c r="E301" t="s">
        <v>5323</v>
      </c>
      <c r="F301" t="s">
        <v>166</v>
      </c>
      <c r="G301" t="s">
        <v>38</v>
      </c>
      <c r="H301" t="s">
        <v>66</v>
      </c>
      <c r="I301">
        <v>11</v>
      </c>
      <c r="J301">
        <v>4</v>
      </c>
      <c r="K301" t="s">
        <v>65</v>
      </c>
      <c r="L301" t="s">
        <v>7401</v>
      </c>
      <c r="M301" t="s">
        <v>7013</v>
      </c>
      <c r="N301" t="s">
        <v>7410</v>
      </c>
      <c r="O301">
        <v>36.323999999999998</v>
      </c>
      <c r="P301">
        <f>138.42+0.3036</f>
        <v>138.72359999999998</v>
      </c>
      <c r="T301">
        <v>25</v>
      </c>
      <c r="U301" t="s">
        <v>6883</v>
      </c>
      <c r="W301">
        <v>46</v>
      </c>
      <c r="Y301" t="s">
        <v>6851</v>
      </c>
    </row>
    <row r="302" spans="1:25" x14ac:dyDescent="0.3">
      <c r="A302">
        <v>46</v>
      </c>
      <c r="B302" t="s">
        <v>7411</v>
      </c>
      <c r="C302" t="s">
        <v>5320</v>
      </c>
      <c r="D302" t="s">
        <v>5321</v>
      </c>
      <c r="E302" t="s">
        <v>5323</v>
      </c>
      <c r="F302" t="s">
        <v>166</v>
      </c>
      <c r="G302" t="s">
        <v>38</v>
      </c>
      <c r="H302" t="s">
        <v>66</v>
      </c>
      <c r="I302">
        <v>11</v>
      </c>
      <c r="J302">
        <v>4</v>
      </c>
      <c r="K302" t="s">
        <v>65</v>
      </c>
      <c r="L302" t="s">
        <v>7401</v>
      </c>
      <c r="M302" t="s">
        <v>7013</v>
      </c>
      <c r="N302" t="s">
        <v>7412</v>
      </c>
      <c r="O302">
        <v>35.708888999999999</v>
      </c>
      <c r="P302">
        <v>138.446111</v>
      </c>
      <c r="T302">
        <v>25</v>
      </c>
      <c r="U302" t="s">
        <v>6883</v>
      </c>
      <c r="W302">
        <v>46</v>
      </c>
      <c r="Y302" t="s">
        <v>6851</v>
      </c>
    </row>
    <row r="303" spans="1:25" x14ac:dyDescent="0.3">
      <c r="A303">
        <v>46</v>
      </c>
      <c r="B303" t="s">
        <v>7413</v>
      </c>
      <c r="C303" t="s">
        <v>5320</v>
      </c>
      <c r="D303" t="s">
        <v>5321</v>
      </c>
      <c r="E303" t="s">
        <v>5323</v>
      </c>
      <c r="F303" t="s">
        <v>166</v>
      </c>
      <c r="G303" t="s">
        <v>38</v>
      </c>
      <c r="H303" t="s">
        <v>66</v>
      </c>
      <c r="I303">
        <v>11</v>
      </c>
      <c r="J303">
        <v>4</v>
      </c>
      <c r="K303" t="s">
        <v>65</v>
      </c>
      <c r="L303" t="s">
        <v>7401</v>
      </c>
      <c r="M303" t="s">
        <v>7013</v>
      </c>
      <c r="N303" t="s">
        <v>7414</v>
      </c>
      <c r="O303">
        <v>35.708888999999999</v>
      </c>
      <c r="P303">
        <v>138.446111</v>
      </c>
      <c r="T303">
        <v>25</v>
      </c>
      <c r="U303" t="s">
        <v>6883</v>
      </c>
      <c r="W303">
        <v>46</v>
      </c>
      <c r="Y303" t="s">
        <v>6851</v>
      </c>
    </row>
    <row r="304" spans="1:25" x14ac:dyDescent="0.3">
      <c r="A304">
        <v>46</v>
      </c>
      <c r="B304" t="s">
        <v>7415</v>
      </c>
      <c r="C304" t="s">
        <v>5320</v>
      </c>
      <c r="D304" t="s">
        <v>5321</v>
      </c>
      <c r="E304" t="s">
        <v>5323</v>
      </c>
      <c r="F304" t="s">
        <v>166</v>
      </c>
      <c r="G304" t="s">
        <v>38</v>
      </c>
      <c r="H304" t="s">
        <v>66</v>
      </c>
      <c r="I304">
        <v>11</v>
      </c>
      <c r="J304">
        <v>4</v>
      </c>
      <c r="K304" t="s">
        <v>65</v>
      </c>
      <c r="L304" t="s">
        <v>7401</v>
      </c>
      <c r="M304" t="s">
        <v>7013</v>
      </c>
      <c r="N304" t="s">
        <v>7416</v>
      </c>
      <c r="O304">
        <v>35.708888999999999</v>
      </c>
      <c r="P304">
        <v>138.446111</v>
      </c>
      <c r="T304">
        <v>25</v>
      </c>
      <c r="U304" t="s">
        <v>6883</v>
      </c>
      <c r="W304">
        <v>46</v>
      </c>
      <c r="Y304" t="s">
        <v>6851</v>
      </c>
    </row>
    <row r="305" spans="1:25" x14ac:dyDescent="0.3">
      <c r="A305">
        <v>46</v>
      </c>
      <c r="B305" t="s">
        <v>7417</v>
      </c>
      <c r="C305" t="s">
        <v>5320</v>
      </c>
      <c r="D305" t="s">
        <v>5321</v>
      </c>
      <c r="E305" t="s">
        <v>5323</v>
      </c>
      <c r="F305" t="s">
        <v>166</v>
      </c>
      <c r="G305" t="s">
        <v>38</v>
      </c>
      <c r="H305" t="s">
        <v>66</v>
      </c>
      <c r="I305">
        <v>11</v>
      </c>
      <c r="J305">
        <v>4</v>
      </c>
      <c r="K305" t="s">
        <v>65</v>
      </c>
      <c r="L305" t="s">
        <v>7401</v>
      </c>
      <c r="M305" t="s">
        <v>7013</v>
      </c>
      <c r="N305" t="s">
        <v>7418</v>
      </c>
      <c r="O305">
        <v>35.610556000000003</v>
      </c>
      <c r="P305">
        <v>138.94</v>
      </c>
      <c r="T305">
        <v>25</v>
      </c>
      <c r="U305" t="s">
        <v>6883</v>
      </c>
      <c r="W305">
        <v>46</v>
      </c>
      <c r="Y305" t="s">
        <v>6851</v>
      </c>
    </row>
    <row r="306" spans="1:25" x14ac:dyDescent="0.3">
      <c r="A306">
        <v>46</v>
      </c>
      <c r="B306" t="s">
        <v>7419</v>
      </c>
      <c r="C306" t="s">
        <v>5320</v>
      </c>
      <c r="D306" t="s">
        <v>5321</v>
      </c>
      <c r="E306" t="s">
        <v>5323</v>
      </c>
      <c r="F306" t="s">
        <v>166</v>
      </c>
      <c r="G306" t="s">
        <v>38</v>
      </c>
      <c r="H306" t="s">
        <v>66</v>
      </c>
      <c r="I306">
        <v>11</v>
      </c>
      <c r="J306">
        <v>4</v>
      </c>
      <c r="K306" t="s">
        <v>65</v>
      </c>
      <c r="L306" t="s">
        <v>7401</v>
      </c>
      <c r="M306" t="s">
        <v>7013</v>
      </c>
      <c r="N306" t="s">
        <v>7420</v>
      </c>
      <c r="O306">
        <v>35.610556000000003</v>
      </c>
      <c r="P306">
        <v>138.94</v>
      </c>
      <c r="T306">
        <v>25</v>
      </c>
      <c r="U306" t="s">
        <v>6883</v>
      </c>
      <c r="W306">
        <v>46</v>
      </c>
      <c r="Y306" t="s">
        <v>6851</v>
      </c>
    </row>
    <row r="307" spans="1:25" x14ac:dyDescent="0.3">
      <c r="A307">
        <v>46</v>
      </c>
      <c r="B307" t="s">
        <v>7421</v>
      </c>
      <c r="C307" t="s">
        <v>5320</v>
      </c>
      <c r="D307" t="s">
        <v>5321</v>
      </c>
      <c r="E307" t="s">
        <v>5323</v>
      </c>
      <c r="F307" t="s">
        <v>166</v>
      </c>
      <c r="G307" t="s">
        <v>38</v>
      </c>
      <c r="H307" t="s">
        <v>66</v>
      </c>
      <c r="I307">
        <v>11</v>
      </c>
      <c r="J307">
        <v>4</v>
      </c>
      <c r="K307" t="s">
        <v>65</v>
      </c>
      <c r="L307" t="s">
        <v>7401</v>
      </c>
      <c r="M307" t="s">
        <v>7013</v>
      </c>
      <c r="N307" t="s">
        <v>7422</v>
      </c>
      <c r="O307">
        <v>35.571389000000003</v>
      </c>
      <c r="P307">
        <v>139.373333</v>
      </c>
      <c r="T307">
        <v>25</v>
      </c>
      <c r="U307" t="s">
        <v>6883</v>
      </c>
      <c r="W307">
        <v>46</v>
      </c>
      <c r="Y307" t="s">
        <v>6851</v>
      </c>
    </row>
    <row r="308" spans="1:25" x14ac:dyDescent="0.3">
      <c r="A308">
        <v>47</v>
      </c>
      <c r="B308" t="s">
        <v>7423</v>
      </c>
      <c r="C308" t="s">
        <v>5337</v>
      </c>
      <c r="D308" t="s">
        <v>5338</v>
      </c>
      <c r="E308" t="s">
        <v>5340</v>
      </c>
      <c r="F308" t="s">
        <v>166</v>
      </c>
      <c r="G308" t="s">
        <v>38</v>
      </c>
      <c r="H308" t="s">
        <v>66</v>
      </c>
      <c r="I308">
        <v>4</v>
      </c>
      <c r="J308">
        <v>5</v>
      </c>
      <c r="L308" t="s">
        <v>7401</v>
      </c>
      <c r="M308" t="s">
        <v>7013</v>
      </c>
      <c r="N308" t="s">
        <v>7424</v>
      </c>
      <c r="O308">
        <v>39.72</v>
      </c>
      <c r="P308">
        <v>140.10249999999999</v>
      </c>
      <c r="T308">
        <v>20</v>
      </c>
      <c r="U308" t="s">
        <v>6883</v>
      </c>
      <c r="W308">
        <v>47</v>
      </c>
      <c r="Y308" t="s">
        <v>6851</v>
      </c>
    </row>
    <row r="309" spans="1:25" x14ac:dyDescent="0.3">
      <c r="A309">
        <v>47</v>
      </c>
      <c r="B309" t="s">
        <v>7425</v>
      </c>
      <c r="C309" t="s">
        <v>5337</v>
      </c>
      <c r="D309" t="s">
        <v>5338</v>
      </c>
      <c r="E309" t="s">
        <v>5340</v>
      </c>
      <c r="F309" t="s">
        <v>166</v>
      </c>
      <c r="G309" t="s">
        <v>38</v>
      </c>
      <c r="H309" t="s">
        <v>66</v>
      </c>
      <c r="I309">
        <v>4</v>
      </c>
      <c r="J309">
        <v>5</v>
      </c>
      <c r="L309" t="s">
        <v>7401</v>
      </c>
      <c r="M309" t="s">
        <v>7013</v>
      </c>
      <c r="N309" t="s">
        <v>7426</v>
      </c>
      <c r="O309">
        <v>35.299999999999997</v>
      </c>
      <c r="P309">
        <v>135.26666700000001</v>
      </c>
      <c r="T309">
        <v>20</v>
      </c>
      <c r="U309" t="s">
        <v>6883</v>
      </c>
      <c r="W309">
        <v>47</v>
      </c>
      <c r="Y309" t="s">
        <v>6851</v>
      </c>
    </row>
    <row r="310" spans="1:25" x14ac:dyDescent="0.3">
      <c r="A310">
        <v>47</v>
      </c>
      <c r="B310" t="s">
        <v>7427</v>
      </c>
      <c r="C310" t="s">
        <v>5337</v>
      </c>
      <c r="D310" t="s">
        <v>5338</v>
      </c>
      <c r="E310" t="s">
        <v>5340</v>
      </c>
      <c r="F310" t="s">
        <v>166</v>
      </c>
      <c r="G310" t="s">
        <v>38</v>
      </c>
      <c r="H310" t="s">
        <v>66</v>
      </c>
      <c r="I310">
        <v>4</v>
      </c>
      <c r="J310">
        <v>5</v>
      </c>
      <c r="L310" t="s">
        <v>7401</v>
      </c>
      <c r="M310" t="s">
        <v>7013</v>
      </c>
      <c r="N310" t="s">
        <v>7428</v>
      </c>
      <c r="O310">
        <v>33.549999999999997</v>
      </c>
      <c r="P310">
        <v>133.433333</v>
      </c>
      <c r="T310">
        <v>20</v>
      </c>
      <c r="U310" t="s">
        <v>6883</v>
      </c>
      <c r="W310">
        <v>47</v>
      </c>
      <c r="Y310" t="s">
        <v>6851</v>
      </c>
    </row>
    <row r="311" spans="1:25" x14ac:dyDescent="0.3">
      <c r="A311">
        <v>47</v>
      </c>
      <c r="B311" t="s">
        <v>7429</v>
      </c>
      <c r="C311" t="s">
        <v>5337</v>
      </c>
      <c r="D311" t="s">
        <v>5338</v>
      </c>
      <c r="E311" t="s">
        <v>5340</v>
      </c>
      <c r="F311" t="s">
        <v>166</v>
      </c>
      <c r="G311" t="s">
        <v>38</v>
      </c>
      <c r="H311" t="s">
        <v>66</v>
      </c>
      <c r="I311">
        <v>4</v>
      </c>
      <c r="J311">
        <v>5</v>
      </c>
      <c r="L311" t="s">
        <v>7401</v>
      </c>
      <c r="M311" t="s">
        <v>7013</v>
      </c>
      <c r="N311" t="s">
        <v>7430</v>
      </c>
      <c r="O311">
        <v>28.377247000000001</v>
      </c>
      <c r="P311">
        <v>129.493742</v>
      </c>
      <c r="T311">
        <v>20</v>
      </c>
      <c r="U311" t="s">
        <v>6883</v>
      </c>
      <c r="W311">
        <v>47</v>
      </c>
      <c r="Y311" t="s">
        <v>6851</v>
      </c>
    </row>
    <row r="312" spans="1:25" x14ac:dyDescent="0.3">
      <c r="A312">
        <v>48</v>
      </c>
      <c r="B312" t="s">
        <v>7431</v>
      </c>
      <c r="C312" t="s">
        <v>5354</v>
      </c>
      <c r="D312" t="s">
        <v>5355</v>
      </c>
      <c r="E312" t="s">
        <v>5356</v>
      </c>
      <c r="F312" t="s">
        <v>166</v>
      </c>
      <c r="G312" t="s">
        <v>38</v>
      </c>
      <c r="H312" t="s">
        <v>66</v>
      </c>
      <c r="I312">
        <v>9</v>
      </c>
      <c r="J312">
        <v>9</v>
      </c>
      <c r="K312" t="s">
        <v>65</v>
      </c>
      <c r="L312" t="s">
        <v>7432</v>
      </c>
      <c r="M312" t="s">
        <v>6860</v>
      </c>
      <c r="N312" t="s">
        <v>7433</v>
      </c>
      <c r="O312">
        <v>46.154722</v>
      </c>
      <c r="P312">
        <v>-89.385278</v>
      </c>
      <c r="Q312">
        <v>0.01</v>
      </c>
      <c r="T312">
        <v>90</v>
      </c>
      <c r="U312" t="s">
        <v>6883</v>
      </c>
      <c r="W312">
        <v>48</v>
      </c>
      <c r="Y312" t="s">
        <v>7434</v>
      </c>
    </row>
    <row r="313" spans="1:25" x14ac:dyDescent="0.3">
      <c r="A313">
        <v>48</v>
      </c>
      <c r="B313" t="s">
        <v>7435</v>
      </c>
      <c r="C313" t="s">
        <v>5354</v>
      </c>
      <c r="D313" t="s">
        <v>5355</v>
      </c>
      <c r="E313" t="s">
        <v>5356</v>
      </c>
      <c r="F313" t="s">
        <v>166</v>
      </c>
      <c r="G313" t="s">
        <v>38</v>
      </c>
      <c r="H313" t="s">
        <v>66</v>
      </c>
      <c r="I313">
        <v>9</v>
      </c>
      <c r="J313">
        <v>10</v>
      </c>
      <c r="L313" t="s">
        <v>7432</v>
      </c>
      <c r="M313" t="s">
        <v>6860</v>
      </c>
      <c r="N313" t="s">
        <v>7436</v>
      </c>
      <c r="O313">
        <v>44.883000000000003</v>
      </c>
      <c r="P313">
        <v>-68.671999999999997</v>
      </c>
      <c r="Q313">
        <v>0.01</v>
      </c>
      <c r="T313">
        <v>90</v>
      </c>
      <c r="U313" t="s">
        <v>6883</v>
      </c>
      <c r="W313">
        <v>48</v>
      </c>
      <c r="Y313" t="s">
        <v>7434</v>
      </c>
    </row>
    <row r="314" spans="1:25" x14ac:dyDescent="0.3">
      <c r="A314">
        <v>48</v>
      </c>
      <c r="B314" t="s">
        <v>7437</v>
      </c>
      <c r="C314" t="s">
        <v>5354</v>
      </c>
      <c r="D314" t="s">
        <v>5355</v>
      </c>
      <c r="E314" t="s">
        <v>5356</v>
      </c>
      <c r="F314" t="s">
        <v>166</v>
      </c>
      <c r="G314" t="s">
        <v>38</v>
      </c>
      <c r="H314" t="s">
        <v>66</v>
      </c>
      <c r="I314">
        <v>9</v>
      </c>
      <c r="J314">
        <v>10</v>
      </c>
      <c r="L314" t="s">
        <v>7432</v>
      </c>
      <c r="M314" t="s">
        <v>6860</v>
      </c>
      <c r="N314" t="s">
        <v>7438</v>
      </c>
      <c r="O314">
        <v>41.613332999999997</v>
      </c>
      <c r="P314">
        <v>-86.247500000000002</v>
      </c>
      <c r="Q314">
        <v>0.2</v>
      </c>
      <c r="T314">
        <v>90</v>
      </c>
      <c r="U314" t="s">
        <v>6883</v>
      </c>
      <c r="W314">
        <v>48</v>
      </c>
      <c r="Y314" t="s">
        <v>7434</v>
      </c>
    </row>
    <row r="315" spans="1:25" x14ac:dyDescent="0.3">
      <c r="A315">
        <v>48</v>
      </c>
      <c r="B315" t="s">
        <v>7439</v>
      </c>
      <c r="C315" t="s">
        <v>5354</v>
      </c>
      <c r="D315" t="s">
        <v>5355</v>
      </c>
      <c r="E315" t="s">
        <v>5356</v>
      </c>
      <c r="F315" t="s">
        <v>166</v>
      </c>
      <c r="G315" t="s">
        <v>38</v>
      </c>
      <c r="H315" t="s">
        <v>66</v>
      </c>
      <c r="I315">
        <v>9</v>
      </c>
      <c r="J315">
        <v>11</v>
      </c>
      <c r="L315" t="s">
        <v>7432</v>
      </c>
      <c r="M315" t="s">
        <v>6860</v>
      </c>
      <c r="N315" t="s">
        <v>7440</v>
      </c>
      <c r="O315">
        <v>41.613332999999997</v>
      </c>
      <c r="P315">
        <v>-86.247500000000002</v>
      </c>
      <c r="Q315">
        <v>0.2</v>
      </c>
      <c r="T315">
        <v>90</v>
      </c>
      <c r="U315" t="s">
        <v>6883</v>
      </c>
      <c r="W315">
        <v>48</v>
      </c>
      <c r="Y315" t="s">
        <v>7434</v>
      </c>
    </row>
    <row r="316" spans="1:25" x14ac:dyDescent="0.3">
      <c r="A316">
        <v>48</v>
      </c>
      <c r="B316" t="s">
        <v>7441</v>
      </c>
      <c r="C316" t="s">
        <v>5354</v>
      </c>
      <c r="D316" t="s">
        <v>5355</v>
      </c>
      <c r="E316" t="s">
        <v>5356</v>
      </c>
      <c r="F316" t="s">
        <v>166</v>
      </c>
      <c r="G316" t="s">
        <v>38</v>
      </c>
      <c r="H316" t="s">
        <v>66</v>
      </c>
      <c r="I316">
        <v>9</v>
      </c>
      <c r="J316">
        <v>10</v>
      </c>
      <c r="L316" t="s">
        <v>7432</v>
      </c>
      <c r="M316" t="s">
        <v>6860</v>
      </c>
      <c r="N316" t="s">
        <v>7442</v>
      </c>
      <c r="O316">
        <v>30.280277999999999</v>
      </c>
      <c r="P316">
        <v>-93.360833</v>
      </c>
      <c r="Q316">
        <v>0.2</v>
      </c>
      <c r="T316">
        <v>90</v>
      </c>
      <c r="U316" t="s">
        <v>6883</v>
      </c>
      <c r="W316">
        <v>48</v>
      </c>
      <c r="Y316" t="s">
        <v>7434</v>
      </c>
    </row>
    <row r="317" spans="1:25" x14ac:dyDescent="0.3">
      <c r="A317">
        <v>48</v>
      </c>
      <c r="B317" t="s">
        <v>7443</v>
      </c>
      <c r="C317" t="s">
        <v>5354</v>
      </c>
      <c r="D317" t="s">
        <v>5355</v>
      </c>
      <c r="E317" t="s">
        <v>5356</v>
      </c>
      <c r="F317" t="s">
        <v>166</v>
      </c>
      <c r="G317" t="s">
        <v>38</v>
      </c>
      <c r="H317" t="s">
        <v>66</v>
      </c>
      <c r="I317">
        <v>9</v>
      </c>
      <c r="J317">
        <v>9</v>
      </c>
      <c r="L317" t="s">
        <v>7432</v>
      </c>
      <c r="M317" t="s">
        <v>6860</v>
      </c>
      <c r="N317" t="s">
        <v>7444</v>
      </c>
      <c r="O317">
        <v>41.613332999999997</v>
      </c>
      <c r="P317">
        <v>-86.247500000000002</v>
      </c>
      <c r="Q317">
        <v>0.2</v>
      </c>
      <c r="T317">
        <v>90</v>
      </c>
      <c r="U317" t="s">
        <v>6883</v>
      </c>
      <c r="W317">
        <v>48</v>
      </c>
      <c r="Y317" t="s">
        <v>7434</v>
      </c>
    </row>
    <row r="318" spans="1:25" x14ac:dyDescent="0.3">
      <c r="A318">
        <v>48</v>
      </c>
      <c r="B318" t="s">
        <v>7445</v>
      </c>
      <c r="C318" t="s">
        <v>5354</v>
      </c>
      <c r="D318" t="s">
        <v>5355</v>
      </c>
      <c r="E318" t="s">
        <v>5356</v>
      </c>
      <c r="F318" t="s">
        <v>166</v>
      </c>
      <c r="G318" t="s">
        <v>38</v>
      </c>
      <c r="H318" t="s">
        <v>66</v>
      </c>
      <c r="I318">
        <v>9</v>
      </c>
      <c r="J318">
        <v>9</v>
      </c>
      <c r="L318" t="s">
        <v>7432</v>
      </c>
      <c r="M318" t="s">
        <v>6860</v>
      </c>
      <c r="N318" t="s">
        <v>7446</v>
      </c>
      <c r="O318">
        <v>32.791666999999997</v>
      </c>
      <c r="P318">
        <v>-86.830832999999998</v>
      </c>
      <c r="Q318" t="s">
        <v>7447</v>
      </c>
      <c r="T318">
        <v>90</v>
      </c>
      <c r="U318" t="s">
        <v>6883</v>
      </c>
      <c r="W318">
        <v>48</v>
      </c>
      <c r="Y318" t="s">
        <v>7434</v>
      </c>
    </row>
    <row r="319" spans="1:25" x14ac:dyDescent="0.3">
      <c r="A319">
        <v>49</v>
      </c>
      <c r="B319" t="s">
        <v>7448</v>
      </c>
      <c r="C319" t="s">
        <v>5480</v>
      </c>
      <c r="D319" t="s">
        <v>5481</v>
      </c>
      <c r="E319" t="s">
        <v>5483</v>
      </c>
      <c r="F319" t="s">
        <v>166</v>
      </c>
      <c r="G319" t="s">
        <v>38</v>
      </c>
      <c r="H319" t="s">
        <v>66</v>
      </c>
      <c r="I319">
        <v>5</v>
      </c>
      <c r="J319">
        <v>6</v>
      </c>
      <c r="K319" t="s">
        <v>65</v>
      </c>
      <c r="L319" t="s">
        <v>7449</v>
      </c>
      <c r="M319" t="s">
        <v>7450</v>
      </c>
      <c r="N319" t="s">
        <v>7451</v>
      </c>
      <c r="O319">
        <v>34.516666999999998</v>
      </c>
      <c r="P319">
        <v>135.85</v>
      </c>
      <c r="R319">
        <v>400</v>
      </c>
      <c r="T319">
        <v>40</v>
      </c>
      <c r="U319" t="s">
        <v>6883</v>
      </c>
      <c r="W319">
        <v>49</v>
      </c>
    </row>
    <row r="320" spans="1:25" x14ac:dyDescent="0.3">
      <c r="A320">
        <v>49</v>
      </c>
      <c r="B320" t="s">
        <v>7452</v>
      </c>
      <c r="C320" t="s">
        <v>5480</v>
      </c>
      <c r="D320" t="s">
        <v>5481</v>
      </c>
      <c r="E320" t="s">
        <v>5483</v>
      </c>
      <c r="F320" t="s">
        <v>166</v>
      </c>
      <c r="G320" t="s">
        <v>38</v>
      </c>
      <c r="H320" t="s">
        <v>66</v>
      </c>
      <c r="I320">
        <v>5</v>
      </c>
      <c r="J320">
        <v>6</v>
      </c>
      <c r="K320" t="s">
        <v>65</v>
      </c>
      <c r="L320" t="s">
        <v>7449</v>
      </c>
      <c r="M320" t="s">
        <v>7450</v>
      </c>
      <c r="N320" t="s">
        <v>7453</v>
      </c>
      <c r="O320">
        <v>34.596666999999997</v>
      </c>
      <c r="P320">
        <v>135.83750000000001</v>
      </c>
      <c r="R320">
        <v>400</v>
      </c>
      <c r="T320">
        <v>40</v>
      </c>
      <c r="U320" t="s">
        <v>6883</v>
      </c>
      <c r="W320">
        <v>49</v>
      </c>
    </row>
    <row r="321" spans="1:26" x14ac:dyDescent="0.3">
      <c r="A321">
        <v>49</v>
      </c>
      <c r="B321" t="s">
        <v>7454</v>
      </c>
      <c r="C321" t="s">
        <v>5480</v>
      </c>
      <c r="D321" t="s">
        <v>5481</v>
      </c>
      <c r="E321" t="s">
        <v>5483</v>
      </c>
      <c r="F321" t="s">
        <v>166</v>
      </c>
      <c r="G321" t="s">
        <v>38</v>
      </c>
      <c r="H321" t="s">
        <v>66</v>
      </c>
      <c r="I321">
        <v>5</v>
      </c>
      <c r="J321">
        <v>7</v>
      </c>
      <c r="K321" t="s">
        <v>65</v>
      </c>
      <c r="L321" t="s">
        <v>7449</v>
      </c>
      <c r="M321" t="s">
        <v>7450</v>
      </c>
      <c r="N321" t="s">
        <v>7455</v>
      </c>
      <c r="O321">
        <v>34.516666999999998</v>
      </c>
      <c r="P321">
        <v>135.85</v>
      </c>
      <c r="R321">
        <v>200</v>
      </c>
      <c r="T321">
        <v>40</v>
      </c>
      <c r="U321" t="s">
        <v>6883</v>
      </c>
      <c r="W321">
        <v>49</v>
      </c>
    </row>
    <row r="322" spans="1:26" x14ac:dyDescent="0.3">
      <c r="A322">
        <v>49</v>
      </c>
      <c r="B322" t="s">
        <v>7456</v>
      </c>
      <c r="C322" t="s">
        <v>5480</v>
      </c>
      <c r="D322" t="s">
        <v>5481</v>
      </c>
      <c r="E322" t="s">
        <v>5483</v>
      </c>
      <c r="F322" t="s">
        <v>166</v>
      </c>
      <c r="G322" t="s">
        <v>38</v>
      </c>
      <c r="H322" t="s">
        <v>66</v>
      </c>
      <c r="I322">
        <v>5</v>
      </c>
      <c r="J322">
        <v>6</v>
      </c>
      <c r="K322" t="s">
        <v>65</v>
      </c>
      <c r="L322" t="s">
        <v>7449</v>
      </c>
      <c r="M322" t="s">
        <v>7450</v>
      </c>
      <c r="N322" t="s">
        <v>7457</v>
      </c>
      <c r="O322">
        <v>35.011667000000003</v>
      </c>
      <c r="P322">
        <v>135.76833300000001</v>
      </c>
      <c r="R322" t="s">
        <v>7458</v>
      </c>
      <c r="T322">
        <v>40</v>
      </c>
      <c r="U322" t="s">
        <v>6883</v>
      </c>
      <c r="W322">
        <v>49</v>
      </c>
    </row>
    <row r="323" spans="1:26" x14ac:dyDescent="0.3">
      <c r="A323">
        <v>49</v>
      </c>
      <c r="B323" t="s">
        <v>7459</v>
      </c>
      <c r="C323" t="s">
        <v>5480</v>
      </c>
      <c r="D323" t="s">
        <v>5481</v>
      </c>
      <c r="E323" t="s">
        <v>5483</v>
      </c>
      <c r="F323" t="s">
        <v>166</v>
      </c>
      <c r="G323" t="s">
        <v>38</v>
      </c>
      <c r="H323" t="s">
        <v>66</v>
      </c>
      <c r="I323">
        <v>5</v>
      </c>
      <c r="J323">
        <v>6</v>
      </c>
      <c r="K323" t="s">
        <v>65</v>
      </c>
      <c r="L323" t="s">
        <v>7449</v>
      </c>
      <c r="M323" t="s">
        <v>7450</v>
      </c>
      <c r="N323" t="s">
        <v>7460</v>
      </c>
      <c r="O323">
        <v>34.516666999999998</v>
      </c>
      <c r="P323">
        <v>135.85</v>
      </c>
      <c r="R323" t="s">
        <v>7458</v>
      </c>
      <c r="T323">
        <v>40</v>
      </c>
      <c r="U323" t="s">
        <v>6883</v>
      </c>
      <c r="W323">
        <v>49</v>
      </c>
    </row>
    <row r="324" spans="1:26" x14ac:dyDescent="0.3">
      <c r="A324">
        <v>50</v>
      </c>
      <c r="B324" t="s">
        <v>7461</v>
      </c>
      <c r="C324" t="s">
        <v>6644</v>
      </c>
      <c r="D324" t="s">
        <v>6645</v>
      </c>
      <c r="E324" t="s">
        <v>6647</v>
      </c>
      <c r="F324" t="s">
        <v>166</v>
      </c>
      <c r="G324" t="s">
        <v>38</v>
      </c>
      <c r="H324" t="s">
        <v>66</v>
      </c>
      <c r="I324">
        <v>4</v>
      </c>
      <c r="J324">
        <v>4</v>
      </c>
      <c r="L324" t="s">
        <v>7462</v>
      </c>
      <c r="M324" t="s">
        <v>6847</v>
      </c>
      <c r="N324" t="s">
        <v>6984</v>
      </c>
      <c r="O324">
        <v>28.377247000000001</v>
      </c>
      <c r="P324">
        <v>129.493742</v>
      </c>
      <c r="T324">
        <v>12</v>
      </c>
      <c r="U324" t="s">
        <v>6883</v>
      </c>
      <c r="W324">
        <v>50</v>
      </c>
      <c r="Y324" t="s">
        <v>6884</v>
      </c>
    </row>
    <row r="325" spans="1:26" x14ac:dyDescent="0.3">
      <c r="A325">
        <v>50</v>
      </c>
      <c r="B325" t="s">
        <v>7463</v>
      </c>
      <c r="C325" t="s">
        <v>6644</v>
      </c>
      <c r="D325" t="s">
        <v>6645</v>
      </c>
      <c r="E325" t="s">
        <v>6647</v>
      </c>
      <c r="F325" t="s">
        <v>166</v>
      </c>
      <c r="G325" t="s">
        <v>38</v>
      </c>
      <c r="H325" t="s">
        <v>66</v>
      </c>
      <c r="I325">
        <v>4</v>
      </c>
      <c r="J325">
        <v>4</v>
      </c>
      <c r="L325" t="s">
        <v>7462</v>
      </c>
      <c r="M325" t="s">
        <v>6847</v>
      </c>
      <c r="N325" t="s">
        <v>7464</v>
      </c>
      <c r="O325">
        <v>31.596536</v>
      </c>
      <c r="P325">
        <v>130.55711700000001</v>
      </c>
      <c r="T325">
        <v>12</v>
      </c>
      <c r="U325" t="s">
        <v>6883</v>
      </c>
      <c r="W325">
        <v>50</v>
      </c>
      <c r="Y325" t="s">
        <v>6884</v>
      </c>
    </row>
    <row r="326" spans="1:26" x14ac:dyDescent="0.3">
      <c r="A326">
        <v>50</v>
      </c>
      <c r="B326" t="s">
        <v>7465</v>
      </c>
      <c r="C326" t="s">
        <v>6644</v>
      </c>
      <c r="D326" t="s">
        <v>6645</v>
      </c>
      <c r="E326" t="s">
        <v>6647</v>
      </c>
      <c r="F326" t="s">
        <v>166</v>
      </c>
      <c r="G326" t="s">
        <v>38</v>
      </c>
      <c r="H326" t="s">
        <v>66</v>
      </c>
      <c r="I326">
        <v>4</v>
      </c>
      <c r="J326">
        <v>4</v>
      </c>
      <c r="L326" t="s">
        <v>7462</v>
      </c>
      <c r="M326" t="s">
        <v>6847</v>
      </c>
      <c r="N326" t="s">
        <v>7466</v>
      </c>
      <c r="O326">
        <v>34.230519000000001</v>
      </c>
      <c r="P326">
        <v>135.17081099999999</v>
      </c>
      <c r="T326">
        <v>12</v>
      </c>
      <c r="U326" t="s">
        <v>6883</v>
      </c>
      <c r="W326">
        <v>50</v>
      </c>
      <c r="Y326" t="s">
        <v>6884</v>
      </c>
    </row>
    <row r="327" spans="1:26" x14ac:dyDescent="0.3">
      <c r="A327">
        <v>50</v>
      </c>
      <c r="B327" t="s">
        <v>7467</v>
      </c>
      <c r="C327" t="s">
        <v>6644</v>
      </c>
      <c r="D327" t="s">
        <v>6645</v>
      </c>
      <c r="E327" t="s">
        <v>6647</v>
      </c>
      <c r="F327" t="s">
        <v>166</v>
      </c>
      <c r="G327" t="s">
        <v>38</v>
      </c>
      <c r="H327" t="s">
        <v>66</v>
      </c>
      <c r="I327">
        <v>4</v>
      </c>
      <c r="J327">
        <v>4</v>
      </c>
      <c r="L327" t="s">
        <v>7462</v>
      </c>
      <c r="M327" t="s">
        <v>6847</v>
      </c>
      <c r="N327" t="s">
        <v>7468</v>
      </c>
      <c r="O327">
        <v>34.826932999999997</v>
      </c>
      <c r="P327">
        <v>135.470461</v>
      </c>
      <c r="T327">
        <v>12</v>
      </c>
      <c r="U327" t="s">
        <v>6883</v>
      </c>
      <c r="W327">
        <v>50</v>
      </c>
      <c r="Y327" t="s">
        <v>6884</v>
      </c>
    </row>
    <row r="328" spans="1:26" x14ac:dyDescent="0.3">
      <c r="A328">
        <v>51</v>
      </c>
      <c r="B328" t="s">
        <v>7469</v>
      </c>
      <c r="C328" t="s">
        <v>5759</v>
      </c>
      <c r="D328" t="s">
        <v>5760</v>
      </c>
      <c r="E328" t="s">
        <v>5762</v>
      </c>
      <c r="F328" t="s">
        <v>166</v>
      </c>
      <c r="G328" t="s">
        <v>38</v>
      </c>
      <c r="H328" t="s">
        <v>66</v>
      </c>
      <c r="I328">
        <v>32</v>
      </c>
      <c r="J328">
        <v>5</v>
      </c>
      <c r="L328" s="5" t="s">
        <v>7470</v>
      </c>
      <c r="M328" t="s">
        <v>7450</v>
      </c>
      <c r="N328">
        <v>1</v>
      </c>
      <c r="O328">
        <v>39.966666666666697</v>
      </c>
      <c r="P328">
        <v>140.933333333333</v>
      </c>
      <c r="T328">
        <v>240</v>
      </c>
      <c r="U328" t="s">
        <v>6883</v>
      </c>
      <c r="W328" t="s">
        <v>7471</v>
      </c>
      <c r="Z328" t="s">
        <v>7472</v>
      </c>
    </row>
    <row r="329" spans="1:26" x14ac:dyDescent="0.3">
      <c r="A329">
        <v>51</v>
      </c>
      <c r="B329" t="s">
        <v>7473</v>
      </c>
      <c r="C329" t="s">
        <v>5759</v>
      </c>
      <c r="D329" t="s">
        <v>5760</v>
      </c>
      <c r="E329" t="s">
        <v>5762</v>
      </c>
      <c r="F329" t="s">
        <v>166</v>
      </c>
      <c r="G329" t="s">
        <v>38</v>
      </c>
      <c r="H329" t="s">
        <v>66</v>
      </c>
      <c r="I329">
        <v>32</v>
      </c>
      <c r="J329">
        <v>5</v>
      </c>
      <c r="L329" s="5" t="s">
        <v>7470</v>
      </c>
      <c r="M329" t="s">
        <v>7450</v>
      </c>
      <c r="N329">
        <v>2</v>
      </c>
      <c r="O329">
        <v>38.966666666666697</v>
      </c>
      <c r="P329">
        <v>141.183333333333</v>
      </c>
      <c r="T329">
        <v>240</v>
      </c>
      <c r="U329" t="s">
        <v>6883</v>
      </c>
      <c r="W329" t="s">
        <v>7471</v>
      </c>
      <c r="Z329" t="s">
        <v>7472</v>
      </c>
    </row>
    <row r="330" spans="1:26" x14ac:dyDescent="0.3">
      <c r="A330">
        <v>51</v>
      </c>
      <c r="B330" t="s">
        <v>7474</v>
      </c>
      <c r="C330" t="s">
        <v>5759</v>
      </c>
      <c r="D330" t="s">
        <v>5760</v>
      </c>
      <c r="E330" t="s">
        <v>5762</v>
      </c>
      <c r="F330" t="s">
        <v>166</v>
      </c>
      <c r="G330" t="s">
        <v>38</v>
      </c>
      <c r="H330" t="s">
        <v>66</v>
      </c>
      <c r="I330">
        <v>32</v>
      </c>
      <c r="J330">
        <v>5</v>
      </c>
      <c r="L330" s="5" t="s">
        <v>7470</v>
      </c>
      <c r="M330" t="s">
        <v>7450</v>
      </c>
      <c r="N330">
        <v>3</v>
      </c>
      <c r="O330">
        <v>39.75</v>
      </c>
      <c r="P330">
        <v>140.683333333333</v>
      </c>
      <c r="T330">
        <v>240</v>
      </c>
      <c r="U330" t="s">
        <v>6883</v>
      </c>
      <c r="W330" t="s">
        <v>7471</v>
      </c>
      <c r="Z330" t="s">
        <v>7472</v>
      </c>
    </row>
    <row r="331" spans="1:26" x14ac:dyDescent="0.3">
      <c r="A331">
        <v>51</v>
      </c>
      <c r="B331" t="s">
        <v>7475</v>
      </c>
      <c r="C331" t="s">
        <v>5759</v>
      </c>
      <c r="D331" t="s">
        <v>5760</v>
      </c>
      <c r="E331" t="s">
        <v>5762</v>
      </c>
      <c r="F331" t="s">
        <v>166</v>
      </c>
      <c r="G331" t="s">
        <v>38</v>
      </c>
      <c r="H331" t="s">
        <v>66</v>
      </c>
      <c r="I331">
        <v>32</v>
      </c>
      <c r="J331">
        <v>5</v>
      </c>
      <c r="L331" s="5" t="s">
        <v>7470</v>
      </c>
      <c r="M331" t="s">
        <v>7450</v>
      </c>
      <c r="N331">
        <v>4</v>
      </c>
      <c r="O331">
        <v>38.716666666666697</v>
      </c>
      <c r="P331">
        <v>139.816666666667</v>
      </c>
      <c r="T331">
        <v>240</v>
      </c>
      <c r="U331" t="s">
        <v>6883</v>
      </c>
      <c r="W331" t="s">
        <v>7471</v>
      </c>
      <c r="Z331" t="s">
        <v>7472</v>
      </c>
    </row>
    <row r="332" spans="1:26" x14ac:dyDescent="0.3">
      <c r="A332">
        <v>51</v>
      </c>
      <c r="B332" t="s">
        <v>7476</v>
      </c>
      <c r="C332" t="s">
        <v>5759</v>
      </c>
      <c r="D332" t="s">
        <v>5760</v>
      </c>
      <c r="E332" t="s">
        <v>5762</v>
      </c>
      <c r="F332" t="s">
        <v>166</v>
      </c>
      <c r="G332" t="s">
        <v>38</v>
      </c>
      <c r="H332" t="s">
        <v>66</v>
      </c>
      <c r="I332">
        <v>32</v>
      </c>
      <c r="J332">
        <v>5</v>
      </c>
      <c r="L332" s="5" t="s">
        <v>7470</v>
      </c>
      <c r="M332" t="s">
        <v>7450</v>
      </c>
      <c r="N332">
        <v>5</v>
      </c>
      <c r="O332">
        <v>36.4</v>
      </c>
      <c r="P332">
        <v>139.316666666667</v>
      </c>
      <c r="T332">
        <v>240</v>
      </c>
      <c r="U332" t="s">
        <v>6883</v>
      </c>
      <c r="W332" t="s">
        <v>7471</v>
      </c>
      <c r="Z332" t="s">
        <v>7472</v>
      </c>
    </row>
    <row r="333" spans="1:26" x14ac:dyDescent="0.3">
      <c r="A333">
        <v>51</v>
      </c>
      <c r="B333" t="s">
        <v>7477</v>
      </c>
      <c r="C333" t="s">
        <v>5759</v>
      </c>
      <c r="D333" t="s">
        <v>5760</v>
      </c>
      <c r="E333" t="s">
        <v>5762</v>
      </c>
      <c r="F333" t="s">
        <v>166</v>
      </c>
      <c r="G333" t="s">
        <v>38</v>
      </c>
      <c r="H333" t="s">
        <v>66</v>
      </c>
      <c r="I333">
        <v>32</v>
      </c>
      <c r="J333">
        <v>5</v>
      </c>
      <c r="L333" s="5" t="s">
        <v>7470</v>
      </c>
      <c r="M333" t="s">
        <v>7450</v>
      </c>
      <c r="N333">
        <v>6</v>
      </c>
      <c r="O333">
        <v>36.25</v>
      </c>
      <c r="P333">
        <v>139.63333333333301</v>
      </c>
      <c r="T333">
        <v>240</v>
      </c>
      <c r="U333" t="s">
        <v>6883</v>
      </c>
      <c r="W333" t="s">
        <v>7471</v>
      </c>
      <c r="Z333" t="s">
        <v>7472</v>
      </c>
    </row>
    <row r="334" spans="1:26" x14ac:dyDescent="0.3">
      <c r="A334">
        <v>51</v>
      </c>
      <c r="B334" t="s">
        <v>7478</v>
      </c>
      <c r="C334" t="s">
        <v>5759</v>
      </c>
      <c r="D334" t="s">
        <v>5760</v>
      </c>
      <c r="E334" t="s">
        <v>5762</v>
      </c>
      <c r="F334" t="s">
        <v>166</v>
      </c>
      <c r="G334" t="s">
        <v>38</v>
      </c>
      <c r="H334" t="s">
        <v>66</v>
      </c>
      <c r="I334">
        <v>32</v>
      </c>
      <c r="J334">
        <v>5</v>
      </c>
      <c r="L334" s="5" t="s">
        <v>7470</v>
      </c>
      <c r="M334" t="s">
        <v>7450</v>
      </c>
      <c r="N334">
        <v>7</v>
      </c>
      <c r="O334">
        <v>36.533333333333303</v>
      </c>
      <c r="P334">
        <v>140.566666666667</v>
      </c>
      <c r="T334">
        <v>240</v>
      </c>
      <c r="U334" t="s">
        <v>6883</v>
      </c>
      <c r="W334" t="s">
        <v>7471</v>
      </c>
      <c r="Z334" t="s">
        <v>7472</v>
      </c>
    </row>
    <row r="335" spans="1:26" x14ac:dyDescent="0.3">
      <c r="A335">
        <v>51</v>
      </c>
      <c r="B335" t="s">
        <v>7479</v>
      </c>
      <c r="C335" t="s">
        <v>5759</v>
      </c>
      <c r="D335" t="s">
        <v>5760</v>
      </c>
      <c r="E335" t="s">
        <v>5762</v>
      </c>
      <c r="F335" t="s">
        <v>166</v>
      </c>
      <c r="G335" t="s">
        <v>38</v>
      </c>
      <c r="H335" t="s">
        <v>66</v>
      </c>
      <c r="I335">
        <v>32</v>
      </c>
      <c r="J335">
        <v>5</v>
      </c>
      <c r="L335" s="5" t="s">
        <v>7470</v>
      </c>
      <c r="M335" t="s">
        <v>7450</v>
      </c>
      <c r="N335">
        <v>8</v>
      </c>
      <c r="O335">
        <v>36.25</v>
      </c>
      <c r="P335">
        <v>137.98333333333301</v>
      </c>
      <c r="T335">
        <v>240</v>
      </c>
      <c r="U335" t="s">
        <v>6883</v>
      </c>
      <c r="W335" t="s">
        <v>7471</v>
      </c>
      <c r="Z335" t="s">
        <v>7472</v>
      </c>
    </row>
    <row r="336" spans="1:26" x14ac:dyDescent="0.3">
      <c r="A336">
        <v>51</v>
      </c>
      <c r="B336" t="s">
        <v>7480</v>
      </c>
      <c r="C336" t="s">
        <v>5759</v>
      </c>
      <c r="D336" t="s">
        <v>5760</v>
      </c>
      <c r="E336" t="s">
        <v>5762</v>
      </c>
      <c r="F336" t="s">
        <v>166</v>
      </c>
      <c r="G336" t="s">
        <v>38</v>
      </c>
      <c r="H336" t="s">
        <v>66</v>
      </c>
      <c r="I336">
        <v>32</v>
      </c>
      <c r="J336">
        <v>5</v>
      </c>
      <c r="L336" s="5" t="s">
        <v>7470</v>
      </c>
      <c r="M336" t="s">
        <v>7450</v>
      </c>
      <c r="N336">
        <v>9</v>
      </c>
      <c r="O336">
        <v>36.716666666666697</v>
      </c>
      <c r="P336">
        <v>137.25</v>
      </c>
      <c r="T336">
        <v>240</v>
      </c>
      <c r="U336" t="s">
        <v>6883</v>
      </c>
      <c r="W336" t="s">
        <v>7471</v>
      </c>
      <c r="Z336" t="s">
        <v>7472</v>
      </c>
    </row>
    <row r="337" spans="1:26" x14ac:dyDescent="0.3">
      <c r="A337">
        <v>51</v>
      </c>
      <c r="B337" t="s">
        <v>7481</v>
      </c>
      <c r="C337" t="s">
        <v>5759</v>
      </c>
      <c r="D337" t="s">
        <v>5760</v>
      </c>
      <c r="E337" t="s">
        <v>5762</v>
      </c>
      <c r="F337" t="s">
        <v>166</v>
      </c>
      <c r="G337" t="s">
        <v>38</v>
      </c>
      <c r="H337" t="s">
        <v>66</v>
      </c>
      <c r="I337">
        <v>32</v>
      </c>
      <c r="J337">
        <v>5</v>
      </c>
      <c r="L337" s="5" t="s">
        <v>7470</v>
      </c>
      <c r="M337" t="s">
        <v>7450</v>
      </c>
      <c r="N337">
        <v>10</v>
      </c>
      <c r="O337">
        <v>34.8333333333333</v>
      </c>
      <c r="P337">
        <v>138.166666666667</v>
      </c>
      <c r="T337">
        <v>240</v>
      </c>
      <c r="U337" t="s">
        <v>6883</v>
      </c>
      <c r="W337" t="s">
        <v>7471</v>
      </c>
      <c r="Z337" t="s">
        <v>7472</v>
      </c>
    </row>
    <row r="338" spans="1:26" x14ac:dyDescent="0.3">
      <c r="A338">
        <v>51</v>
      </c>
      <c r="B338" t="s">
        <v>7482</v>
      </c>
      <c r="C338" t="s">
        <v>5759</v>
      </c>
      <c r="D338" t="s">
        <v>5760</v>
      </c>
      <c r="E338" t="s">
        <v>5762</v>
      </c>
      <c r="F338" t="s">
        <v>166</v>
      </c>
      <c r="G338" t="s">
        <v>38</v>
      </c>
      <c r="H338" t="s">
        <v>66</v>
      </c>
      <c r="I338">
        <v>32</v>
      </c>
      <c r="J338">
        <v>5</v>
      </c>
      <c r="L338" s="5" t="s">
        <v>7470</v>
      </c>
      <c r="M338" t="s">
        <v>7450</v>
      </c>
      <c r="N338">
        <v>11</v>
      </c>
      <c r="O338">
        <v>34.6</v>
      </c>
      <c r="P338">
        <v>135.73333333333301</v>
      </c>
      <c r="T338">
        <v>240</v>
      </c>
      <c r="U338" t="s">
        <v>6883</v>
      </c>
      <c r="W338" t="s">
        <v>7471</v>
      </c>
      <c r="Z338" t="s">
        <v>7472</v>
      </c>
    </row>
    <row r="339" spans="1:26" x14ac:dyDescent="0.3">
      <c r="A339">
        <v>51</v>
      </c>
      <c r="B339" t="s">
        <v>7483</v>
      </c>
      <c r="C339" t="s">
        <v>5759</v>
      </c>
      <c r="D339" t="s">
        <v>5760</v>
      </c>
      <c r="E339" t="s">
        <v>5762</v>
      </c>
      <c r="F339" t="s">
        <v>166</v>
      </c>
      <c r="G339" t="s">
        <v>38</v>
      </c>
      <c r="H339" t="s">
        <v>66</v>
      </c>
      <c r="I339">
        <v>32</v>
      </c>
      <c r="J339">
        <v>5</v>
      </c>
      <c r="L339" s="5" t="s">
        <v>7470</v>
      </c>
      <c r="M339" t="s">
        <v>7450</v>
      </c>
      <c r="N339">
        <v>12</v>
      </c>
      <c r="O339">
        <v>34.616666666666703</v>
      </c>
      <c r="P339">
        <v>135.69999999999999</v>
      </c>
      <c r="T339">
        <v>240</v>
      </c>
      <c r="U339" t="s">
        <v>6883</v>
      </c>
      <c r="W339" t="s">
        <v>7471</v>
      </c>
      <c r="Z339" t="s">
        <v>7472</v>
      </c>
    </row>
    <row r="340" spans="1:26" x14ac:dyDescent="0.3">
      <c r="A340">
        <v>51</v>
      </c>
      <c r="B340" t="s">
        <v>7484</v>
      </c>
      <c r="C340" t="s">
        <v>5759</v>
      </c>
      <c r="D340" t="s">
        <v>5760</v>
      </c>
      <c r="E340" t="s">
        <v>5762</v>
      </c>
      <c r="F340" t="s">
        <v>166</v>
      </c>
      <c r="G340" t="s">
        <v>38</v>
      </c>
      <c r="H340" t="s">
        <v>66</v>
      </c>
      <c r="I340">
        <v>32</v>
      </c>
      <c r="J340">
        <v>5</v>
      </c>
      <c r="L340" s="5" t="s">
        <v>7470</v>
      </c>
      <c r="M340" t="s">
        <v>7450</v>
      </c>
      <c r="N340">
        <v>13</v>
      </c>
      <c r="O340">
        <v>34.65</v>
      </c>
      <c r="P340">
        <v>133.916666666667</v>
      </c>
      <c r="T340">
        <v>240</v>
      </c>
      <c r="U340" t="s">
        <v>6883</v>
      </c>
      <c r="W340" t="s">
        <v>7471</v>
      </c>
      <c r="Z340" t="s">
        <v>7472</v>
      </c>
    </row>
    <row r="341" spans="1:26" x14ac:dyDescent="0.3">
      <c r="A341">
        <v>51</v>
      </c>
      <c r="B341" t="s">
        <v>7485</v>
      </c>
      <c r="C341" t="s">
        <v>5759</v>
      </c>
      <c r="D341" t="s">
        <v>5760</v>
      </c>
      <c r="E341" t="s">
        <v>5762</v>
      </c>
      <c r="F341" t="s">
        <v>166</v>
      </c>
      <c r="G341" t="s">
        <v>38</v>
      </c>
      <c r="H341" t="s">
        <v>66</v>
      </c>
      <c r="I341">
        <v>32</v>
      </c>
      <c r="J341">
        <v>5</v>
      </c>
      <c r="L341" s="5" t="s">
        <v>7470</v>
      </c>
      <c r="M341" t="s">
        <v>7450</v>
      </c>
      <c r="N341">
        <v>14</v>
      </c>
      <c r="O341">
        <v>34.516666666666701</v>
      </c>
      <c r="P341">
        <v>133.51666666666699</v>
      </c>
      <c r="T341">
        <v>240</v>
      </c>
      <c r="U341" t="s">
        <v>6883</v>
      </c>
      <c r="W341" t="s">
        <v>7471</v>
      </c>
      <c r="Z341" t="s">
        <v>7472</v>
      </c>
    </row>
    <row r="342" spans="1:26" x14ac:dyDescent="0.3">
      <c r="A342">
        <v>51</v>
      </c>
      <c r="B342" t="s">
        <v>7486</v>
      </c>
      <c r="C342" t="s">
        <v>5759</v>
      </c>
      <c r="D342" t="s">
        <v>5760</v>
      </c>
      <c r="E342" t="s">
        <v>5762</v>
      </c>
      <c r="F342" t="s">
        <v>166</v>
      </c>
      <c r="G342" t="s">
        <v>38</v>
      </c>
      <c r="H342" t="s">
        <v>66</v>
      </c>
      <c r="I342">
        <v>32</v>
      </c>
      <c r="J342">
        <v>5</v>
      </c>
      <c r="L342" s="5" t="s">
        <v>7470</v>
      </c>
      <c r="M342" t="s">
        <v>7450</v>
      </c>
      <c r="N342">
        <v>15</v>
      </c>
      <c r="O342">
        <v>34.4</v>
      </c>
      <c r="P342">
        <v>133.19999999999999</v>
      </c>
      <c r="T342">
        <v>240</v>
      </c>
      <c r="U342" t="s">
        <v>6883</v>
      </c>
      <c r="W342" t="s">
        <v>7471</v>
      </c>
      <c r="Z342" t="s">
        <v>7472</v>
      </c>
    </row>
    <row r="343" spans="1:26" x14ac:dyDescent="0.3">
      <c r="A343">
        <v>51</v>
      </c>
      <c r="B343" t="s">
        <v>7487</v>
      </c>
      <c r="C343" t="s">
        <v>5759</v>
      </c>
      <c r="D343" t="s">
        <v>5760</v>
      </c>
      <c r="E343" t="s">
        <v>5762</v>
      </c>
      <c r="F343" t="s">
        <v>166</v>
      </c>
      <c r="G343" t="s">
        <v>38</v>
      </c>
      <c r="H343" t="s">
        <v>66</v>
      </c>
      <c r="I343">
        <v>32</v>
      </c>
      <c r="J343">
        <v>5</v>
      </c>
      <c r="L343" s="5" t="s">
        <v>7470</v>
      </c>
      <c r="M343" t="s">
        <v>7450</v>
      </c>
      <c r="N343">
        <v>16</v>
      </c>
      <c r="O343">
        <v>34.4166666666667</v>
      </c>
      <c r="P343">
        <v>132.73333333333301</v>
      </c>
      <c r="T343">
        <v>240</v>
      </c>
      <c r="U343" t="s">
        <v>6883</v>
      </c>
      <c r="W343" t="s">
        <v>7471</v>
      </c>
      <c r="Z343" t="s">
        <v>7472</v>
      </c>
    </row>
    <row r="344" spans="1:26" x14ac:dyDescent="0.3">
      <c r="A344">
        <v>51</v>
      </c>
      <c r="B344" t="s">
        <v>7488</v>
      </c>
      <c r="C344" t="s">
        <v>5759</v>
      </c>
      <c r="D344" t="s">
        <v>5760</v>
      </c>
      <c r="E344" t="s">
        <v>5762</v>
      </c>
      <c r="F344" t="s">
        <v>166</v>
      </c>
      <c r="G344" t="s">
        <v>38</v>
      </c>
      <c r="H344" t="s">
        <v>66</v>
      </c>
      <c r="I344">
        <v>32</v>
      </c>
      <c r="J344">
        <v>5</v>
      </c>
      <c r="L344" s="5" t="s">
        <v>7470</v>
      </c>
      <c r="M344" t="s">
        <v>7450</v>
      </c>
      <c r="N344">
        <v>17</v>
      </c>
      <c r="O344">
        <v>34.366666666666703</v>
      </c>
      <c r="P344">
        <v>132.51666666666699</v>
      </c>
      <c r="T344">
        <v>240</v>
      </c>
      <c r="U344" t="s">
        <v>6883</v>
      </c>
      <c r="W344" t="s">
        <v>7471</v>
      </c>
      <c r="Z344" t="s">
        <v>7472</v>
      </c>
    </row>
    <row r="345" spans="1:26" x14ac:dyDescent="0.3">
      <c r="A345">
        <v>51</v>
      </c>
      <c r="B345" t="s">
        <v>7489</v>
      </c>
      <c r="C345" t="s">
        <v>5759</v>
      </c>
      <c r="D345" t="s">
        <v>5760</v>
      </c>
      <c r="E345" t="s">
        <v>5762</v>
      </c>
      <c r="F345" t="s">
        <v>166</v>
      </c>
      <c r="G345" t="s">
        <v>38</v>
      </c>
      <c r="H345" t="s">
        <v>66</v>
      </c>
      <c r="I345">
        <v>32</v>
      </c>
      <c r="J345">
        <v>5</v>
      </c>
      <c r="L345" s="5" t="s">
        <v>7470</v>
      </c>
      <c r="M345" t="s">
        <v>7450</v>
      </c>
      <c r="N345">
        <v>18</v>
      </c>
      <c r="O345">
        <v>33.933333333333302</v>
      </c>
      <c r="P345">
        <v>133.28333333333299</v>
      </c>
      <c r="T345">
        <v>240</v>
      </c>
      <c r="U345" t="s">
        <v>6883</v>
      </c>
      <c r="W345" t="s">
        <v>7471</v>
      </c>
      <c r="Z345" t="s">
        <v>7472</v>
      </c>
    </row>
    <row r="346" spans="1:26" x14ac:dyDescent="0.3">
      <c r="A346">
        <v>51</v>
      </c>
      <c r="B346" t="s">
        <v>7490</v>
      </c>
      <c r="C346" t="s">
        <v>5759</v>
      </c>
      <c r="D346" t="s">
        <v>5760</v>
      </c>
      <c r="E346" t="s">
        <v>5762</v>
      </c>
      <c r="F346" t="s">
        <v>166</v>
      </c>
      <c r="G346" t="s">
        <v>38</v>
      </c>
      <c r="H346" t="s">
        <v>66</v>
      </c>
      <c r="I346">
        <v>32</v>
      </c>
      <c r="J346">
        <v>5</v>
      </c>
      <c r="L346" s="5" t="s">
        <v>7470</v>
      </c>
      <c r="M346" t="s">
        <v>7450</v>
      </c>
      <c r="N346">
        <v>19</v>
      </c>
      <c r="O346">
        <v>33.816666666666698</v>
      </c>
      <c r="P346">
        <v>134.48333333333301</v>
      </c>
      <c r="T346">
        <v>240</v>
      </c>
      <c r="U346" t="s">
        <v>6883</v>
      </c>
      <c r="W346" t="s">
        <v>7471</v>
      </c>
      <c r="Z346" t="s">
        <v>7472</v>
      </c>
    </row>
    <row r="347" spans="1:26" x14ac:dyDescent="0.3">
      <c r="A347">
        <v>51</v>
      </c>
      <c r="B347" t="s">
        <v>7491</v>
      </c>
      <c r="C347" t="s">
        <v>5759</v>
      </c>
      <c r="D347" t="s">
        <v>5760</v>
      </c>
      <c r="E347" t="s">
        <v>5762</v>
      </c>
      <c r="F347" t="s">
        <v>166</v>
      </c>
      <c r="G347" t="s">
        <v>38</v>
      </c>
      <c r="H347" t="s">
        <v>66</v>
      </c>
      <c r="I347">
        <v>32</v>
      </c>
      <c r="J347">
        <v>5</v>
      </c>
      <c r="L347" s="5" t="s">
        <v>7470</v>
      </c>
      <c r="M347" t="s">
        <v>7450</v>
      </c>
      <c r="N347">
        <v>20</v>
      </c>
      <c r="O347">
        <v>33.700000000000003</v>
      </c>
      <c r="P347">
        <v>133.88333333333301</v>
      </c>
      <c r="T347">
        <v>240</v>
      </c>
      <c r="U347" t="s">
        <v>6883</v>
      </c>
      <c r="W347" t="s">
        <v>7471</v>
      </c>
      <c r="Z347" t="s">
        <v>7472</v>
      </c>
    </row>
    <row r="348" spans="1:26" x14ac:dyDescent="0.3">
      <c r="A348">
        <v>51</v>
      </c>
      <c r="B348" t="s">
        <v>7492</v>
      </c>
      <c r="C348" t="s">
        <v>5759</v>
      </c>
      <c r="D348" t="s">
        <v>5760</v>
      </c>
      <c r="E348" t="s">
        <v>5762</v>
      </c>
      <c r="F348" t="s">
        <v>166</v>
      </c>
      <c r="G348" t="s">
        <v>38</v>
      </c>
      <c r="H348" t="s">
        <v>66</v>
      </c>
      <c r="I348">
        <v>32</v>
      </c>
      <c r="J348">
        <v>5</v>
      </c>
      <c r="L348" s="5" t="s">
        <v>7470</v>
      </c>
      <c r="M348" t="s">
        <v>7450</v>
      </c>
      <c r="N348">
        <v>21</v>
      </c>
      <c r="O348">
        <v>33.633333333333297</v>
      </c>
      <c r="P348">
        <v>133.78333333333299</v>
      </c>
      <c r="T348">
        <v>240</v>
      </c>
      <c r="U348" t="s">
        <v>6883</v>
      </c>
      <c r="W348" t="s">
        <v>7471</v>
      </c>
      <c r="Z348" t="s">
        <v>7472</v>
      </c>
    </row>
    <row r="349" spans="1:26" x14ac:dyDescent="0.3">
      <c r="A349">
        <v>51</v>
      </c>
      <c r="B349" t="s">
        <v>7493</v>
      </c>
      <c r="C349" t="s">
        <v>5759</v>
      </c>
      <c r="D349" t="s">
        <v>5760</v>
      </c>
      <c r="E349" t="s">
        <v>5762</v>
      </c>
      <c r="F349" t="s">
        <v>166</v>
      </c>
      <c r="G349" t="s">
        <v>38</v>
      </c>
      <c r="H349" t="s">
        <v>66</v>
      </c>
      <c r="I349">
        <v>32</v>
      </c>
      <c r="J349">
        <v>5</v>
      </c>
      <c r="L349" s="5" t="s">
        <v>7470</v>
      </c>
      <c r="M349" t="s">
        <v>7450</v>
      </c>
      <c r="N349">
        <v>22</v>
      </c>
      <c r="O349">
        <v>33.200000000000003</v>
      </c>
      <c r="P349">
        <v>133.13333333333301</v>
      </c>
      <c r="T349">
        <v>240</v>
      </c>
      <c r="U349" t="s">
        <v>6883</v>
      </c>
      <c r="W349" t="s">
        <v>7471</v>
      </c>
      <c r="Z349" t="s">
        <v>7472</v>
      </c>
    </row>
    <row r="350" spans="1:26" x14ac:dyDescent="0.3">
      <c r="A350">
        <v>51</v>
      </c>
      <c r="B350" t="s">
        <v>7494</v>
      </c>
      <c r="C350" t="s">
        <v>5759</v>
      </c>
      <c r="D350" t="s">
        <v>5760</v>
      </c>
      <c r="E350" t="s">
        <v>5762</v>
      </c>
      <c r="F350" t="s">
        <v>166</v>
      </c>
      <c r="G350" t="s">
        <v>38</v>
      </c>
      <c r="H350" t="s">
        <v>66</v>
      </c>
      <c r="I350">
        <v>32</v>
      </c>
      <c r="J350">
        <v>5</v>
      </c>
      <c r="L350" s="5" t="s">
        <v>7470</v>
      </c>
      <c r="M350" t="s">
        <v>7450</v>
      </c>
      <c r="N350">
        <v>23</v>
      </c>
      <c r="O350">
        <v>33.9</v>
      </c>
      <c r="P350">
        <v>133.05000000000001</v>
      </c>
      <c r="T350">
        <v>240</v>
      </c>
      <c r="U350" t="s">
        <v>6883</v>
      </c>
      <c r="W350" t="s">
        <v>7471</v>
      </c>
      <c r="Z350" t="s">
        <v>7472</v>
      </c>
    </row>
    <row r="351" spans="1:26" x14ac:dyDescent="0.3">
      <c r="A351">
        <v>51</v>
      </c>
      <c r="B351" t="s">
        <v>7495</v>
      </c>
      <c r="C351" t="s">
        <v>5759</v>
      </c>
      <c r="D351" t="s">
        <v>5760</v>
      </c>
      <c r="E351" t="s">
        <v>5762</v>
      </c>
      <c r="F351" t="s">
        <v>166</v>
      </c>
      <c r="G351" t="s">
        <v>38</v>
      </c>
      <c r="H351" t="s">
        <v>66</v>
      </c>
      <c r="I351">
        <v>32</v>
      </c>
      <c r="J351">
        <v>5</v>
      </c>
      <c r="L351" s="5" t="s">
        <v>7470</v>
      </c>
      <c r="M351" t="s">
        <v>7450</v>
      </c>
      <c r="N351">
        <v>24</v>
      </c>
      <c r="O351">
        <v>33.216666666666697</v>
      </c>
      <c r="P351">
        <v>132.566666666667</v>
      </c>
      <c r="T351">
        <v>240</v>
      </c>
      <c r="U351" t="s">
        <v>6883</v>
      </c>
      <c r="W351" t="s">
        <v>7471</v>
      </c>
      <c r="Z351" t="s">
        <v>7472</v>
      </c>
    </row>
    <row r="352" spans="1:26" x14ac:dyDescent="0.3">
      <c r="A352">
        <v>51</v>
      </c>
      <c r="B352" t="s">
        <v>7496</v>
      </c>
      <c r="C352" t="s">
        <v>5759</v>
      </c>
      <c r="D352" t="s">
        <v>5760</v>
      </c>
      <c r="E352" t="s">
        <v>5762</v>
      </c>
      <c r="F352" t="s">
        <v>166</v>
      </c>
      <c r="G352" t="s">
        <v>38</v>
      </c>
      <c r="H352" t="s">
        <v>66</v>
      </c>
      <c r="I352">
        <v>32</v>
      </c>
      <c r="J352">
        <v>5</v>
      </c>
      <c r="L352" s="5" t="s">
        <v>7470</v>
      </c>
      <c r="M352" t="s">
        <v>7450</v>
      </c>
      <c r="N352">
        <v>25</v>
      </c>
      <c r="O352">
        <v>33.299999999999997</v>
      </c>
      <c r="P352">
        <v>130.36666666666699</v>
      </c>
      <c r="T352">
        <v>240</v>
      </c>
      <c r="U352" t="s">
        <v>6883</v>
      </c>
      <c r="W352" t="s">
        <v>7471</v>
      </c>
      <c r="Z352" t="s">
        <v>7472</v>
      </c>
    </row>
    <row r="353" spans="1:26" x14ac:dyDescent="0.3">
      <c r="A353">
        <v>51</v>
      </c>
      <c r="B353" t="s">
        <v>7497</v>
      </c>
      <c r="C353" t="s">
        <v>5759</v>
      </c>
      <c r="D353" t="s">
        <v>5760</v>
      </c>
      <c r="E353" t="s">
        <v>5762</v>
      </c>
      <c r="F353" t="s">
        <v>166</v>
      </c>
      <c r="G353" t="s">
        <v>38</v>
      </c>
      <c r="H353" t="s">
        <v>66</v>
      </c>
      <c r="I353">
        <v>32</v>
      </c>
      <c r="J353">
        <v>5</v>
      </c>
      <c r="L353" s="5" t="s">
        <v>7470</v>
      </c>
      <c r="M353" t="s">
        <v>7450</v>
      </c>
      <c r="N353">
        <v>26</v>
      </c>
      <c r="O353">
        <v>33.1666666666667</v>
      </c>
      <c r="P353">
        <v>129.71666666666701</v>
      </c>
      <c r="T353">
        <v>240</v>
      </c>
      <c r="U353" t="s">
        <v>6883</v>
      </c>
      <c r="W353" t="s">
        <v>7471</v>
      </c>
      <c r="Z353" t="s">
        <v>7472</v>
      </c>
    </row>
    <row r="354" spans="1:26" x14ac:dyDescent="0.3">
      <c r="A354">
        <v>51</v>
      </c>
      <c r="B354" t="s">
        <v>7498</v>
      </c>
      <c r="C354" t="s">
        <v>5759</v>
      </c>
      <c r="D354" t="s">
        <v>5760</v>
      </c>
      <c r="E354" t="s">
        <v>5762</v>
      </c>
      <c r="F354" t="s">
        <v>166</v>
      </c>
      <c r="G354" t="s">
        <v>38</v>
      </c>
      <c r="H354" t="s">
        <v>66</v>
      </c>
      <c r="I354">
        <v>32</v>
      </c>
      <c r="J354">
        <v>5</v>
      </c>
      <c r="L354" s="5" t="s">
        <v>7470</v>
      </c>
      <c r="M354" t="s">
        <v>7450</v>
      </c>
      <c r="N354">
        <v>27</v>
      </c>
      <c r="O354">
        <v>32.85</v>
      </c>
      <c r="P354">
        <v>130.78333333333299</v>
      </c>
      <c r="T354">
        <v>240</v>
      </c>
      <c r="U354" t="s">
        <v>6883</v>
      </c>
      <c r="W354" t="s">
        <v>7471</v>
      </c>
      <c r="Z354" t="s">
        <v>7472</v>
      </c>
    </row>
    <row r="355" spans="1:26" x14ac:dyDescent="0.3">
      <c r="A355">
        <v>51</v>
      </c>
      <c r="B355" t="s">
        <v>7499</v>
      </c>
      <c r="C355" t="s">
        <v>5759</v>
      </c>
      <c r="D355" t="s">
        <v>5760</v>
      </c>
      <c r="E355" t="s">
        <v>5762</v>
      </c>
      <c r="F355" t="s">
        <v>166</v>
      </c>
      <c r="G355" t="s">
        <v>38</v>
      </c>
      <c r="H355" t="s">
        <v>66</v>
      </c>
      <c r="I355">
        <v>32</v>
      </c>
      <c r="J355">
        <v>5</v>
      </c>
      <c r="L355" s="5" t="s">
        <v>7470</v>
      </c>
      <c r="M355" t="s">
        <v>7450</v>
      </c>
      <c r="N355">
        <v>28</v>
      </c>
      <c r="O355">
        <v>32.799999999999997</v>
      </c>
      <c r="P355">
        <v>130.916666666667</v>
      </c>
      <c r="T355">
        <v>240</v>
      </c>
      <c r="U355" t="s">
        <v>6883</v>
      </c>
      <c r="W355" t="s">
        <v>7471</v>
      </c>
      <c r="Z355" t="s">
        <v>7472</v>
      </c>
    </row>
    <row r="356" spans="1:26" x14ac:dyDescent="0.3">
      <c r="A356">
        <v>51</v>
      </c>
      <c r="B356" t="s">
        <v>7500</v>
      </c>
      <c r="C356" t="s">
        <v>5759</v>
      </c>
      <c r="D356" t="s">
        <v>5760</v>
      </c>
      <c r="E356" t="s">
        <v>5762</v>
      </c>
      <c r="F356" t="s">
        <v>166</v>
      </c>
      <c r="G356" t="s">
        <v>38</v>
      </c>
      <c r="H356" t="s">
        <v>66</v>
      </c>
      <c r="I356">
        <v>32</v>
      </c>
      <c r="J356">
        <v>5</v>
      </c>
      <c r="L356" s="5" t="s">
        <v>7470</v>
      </c>
      <c r="M356" t="s">
        <v>7450</v>
      </c>
      <c r="N356">
        <v>29</v>
      </c>
      <c r="O356">
        <v>32.683333333333302</v>
      </c>
      <c r="P356">
        <v>130.98333333333301</v>
      </c>
      <c r="T356">
        <v>240</v>
      </c>
      <c r="U356" t="s">
        <v>6883</v>
      </c>
      <c r="W356" t="s">
        <v>7471</v>
      </c>
      <c r="Z356" t="s">
        <v>7472</v>
      </c>
    </row>
    <row r="357" spans="1:26" x14ac:dyDescent="0.3">
      <c r="A357">
        <v>51</v>
      </c>
      <c r="B357" t="s">
        <v>7501</v>
      </c>
      <c r="C357" t="s">
        <v>5759</v>
      </c>
      <c r="D357" t="s">
        <v>5760</v>
      </c>
      <c r="E357" t="s">
        <v>5762</v>
      </c>
      <c r="F357" t="s">
        <v>166</v>
      </c>
      <c r="G357" t="s">
        <v>38</v>
      </c>
      <c r="H357" t="s">
        <v>66</v>
      </c>
      <c r="I357">
        <v>32</v>
      </c>
      <c r="J357">
        <v>5</v>
      </c>
      <c r="L357" s="5" t="s">
        <v>7470</v>
      </c>
      <c r="M357" t="s">
        <v>7450</v>
      </c>
      <c r="N357">
        <v>30</v>
      </c>
      <c r="O357">
        <v>30.716666666666701</v>
      </c>
      <c r="P357">
        <v>131</v>
      </c>
      <c r="T357">
        <v>240</v>
      </c>
      <c r="U357" t="s">
        <v>6883</v>
      </c>
      <c r="W357" t="s">
        <v>7471</v>
      </c>
      <c r="Z357" t="s">
        <v>7472</v>
      </c>
    </row>
    <row r="358" spans="1:26" x14ac:dyDescent="0.3">
      <c r="A358">
        <v>51</v>
      </c>
      <c r="B358" t="s">
        <v>7502</v>
      </c>
      <c r="C358" t="s">
        <v>5759</v>
      </c>
      <c r="D358" t="s">
        <v>5760</v>
      </c>
      <c r="E358" t="s">
        <v>5762</v>
      </c>
      <c r="F358" t="s">
        <v>166</v>
      </c>
      <c r="G358" t="s">
        <v>38</v>
      </c>
      <c r="H358" t="s">
        <v>66</v>
      </c>
      <c r="I358">
        <v>32</v>
      </c>
      <c r="J358">
        <v>5</v>
      </c>
      <c r="L358" s="5" t="s">
        <v>7470</v>
      </c>
      <c r="M358" t="s">
        <v>7450</v>
      </c>
      <c r="N358">
        <v>31</v>
      </c>
      <c r="O358">
        <v>30.4166666666667</v>
      </c>
      <c r="P358">
        <v>130.566666666667</v>
      </c>
      <c r="T358">
        <v>240</v>
      </c>
      <c r="U358" t="s">
        <v>6883</v>
      </c>
      <c r="W358" t="s">
        <v>7471</v>
      </c>
      <c r="Z358" t="s">
        <v>7472</v>
      </c>
    </row>
    <row r="359" spans="1:26" x14ac:dyDescent="0.3">
      <c r="A359">
        <v>51</v>
      </c>
      <c r="B359" t="s">
        <v>7503</v>
      </c>
      <c r="C359" t="s">
        <v>5759</v>
      </c>
      <c r="D359" t="s">
        <v>5760</v>
      </c>
      <c r="E359" t="s">
        <v>5762</v>
      </c>
      <c r="F359" t="s">
        <v>166</v>
      </c>
      <c r="G359" t="s">
        <v>38</v>
      </c>
      <c r="H359" t="s">
        <v>66</v>
      </c>
      <c r="I359">
        <v>32</v>
      </c>
      <c r="J359">
        <v>5</v>
      </c>
      <c r="L359" s="5" t="s">
        <v>7470</v>
      </c>
      <c r="M359" t="s">
        <v>7450</v>
      </c>
      <c r="N359">
        <v>32</v>
      </c>
      <c r="O359">
        <v>30.383333333333301</v>
      </c>
      <c r="P359">
        <v>130.416666666667</v>
      </c>
      <c r="T359">
        <v>240</v>
      </c>
      <c r="U359" t="s">
        <v>6883</v>
      </c>
      <c r="W359" t="s">
        <v>7471</v>
      </c>
      <c r="Z359" t="s">
        <v>7472</v>
      </c>
    </row>
    <row r="360" spans="1:26" x14ac:dyDescent="0.3">
      <c r="A360">
        <v>52</v>
      </c>
      <c r="B360" t="s">
        <v>7504</v>
      </c>
      <c r="C360" t="s">
        <v>5850</v>
      </c>
      <c r="D360" t="s">
        <v>5854</v>
      </c>
      <c r="E360" t="s">
        <v>5856</v>
      </c>
      <c r="F360" t="s">
        <v>166</v>
      </c>
      <c r="G360" t="s">
        <v>38</v>
      </c>
      <c r="H360" t="s">
        <v>66</v>
      </c>
      <c r="I360">
        <v>7</v>
      </c>
      <c r="J360">
        <v>3</v>
      </c>
      <c r="L360" t="s">
        <v>7505</v>
      </c>
      <c r="M360" t="s">
        <v>7013</v>
      </c>
      <c r="N360" t="s">
        <v>7506</v>
      </c>
      <c r="O360">
        <v>42.6666666666667</v>
      </c>
      <c r="P360">
        <v>141.65</v>
      </c>
      <c r="R360">
        <v>12</v>
      </c>
      <c r="T360">
        <v>53.6</v>
      </c>
      <c r="U360" t="s">
        <v>6865</v>
      </c>
      <c r="W360" t="s">
        <v>7507</v>
      </c>
    </row>
    <row r="361" spans="1:26" x14ac:dyDescent="0.3">
      <c r="A361">
        <v>52</v>
      </c>
      <c r="B361" t="s">
        <v>7508</v>
      </c>
      <c r="C361" t="s">
        <v>5850</v>
      </c>
      <c r="D361" t="s">
        <v>5854</v>
      </c>
      <c r="E361" t="s">
        <v>5856</v>
      </c>
      <c r="F361" t="s">
        <v>166</v>
      </c>
      <c r="G361" t="s">
        <v>38</v>
      </c>
      <c r="H361" t="s">
        <v>66</v>
      </c>
      <c r="I361">
        <v>7</v>
      </c>
      <c r="J361">
        <v>3</v>
      </c>
      <c r="L361" t="s">
        <v>7505</v>
      </c>
      <c r="M361" t="s">
        <v>7013</v>
      </c>
      <c r="N361" t="s">
        <v>7509</v>
      </c>
      <c r="O361">
        <v>36.549999999999997</v>
      </c>
      <c r="P361">
        <v>136.65</v>
      </c>
      <c r="R361">
        <v>11</v>
      </c>
      <c r="T361">
        <v>48.3</v>
      </c>
      <c r="U361" t="s">
        <v>6865</v>
      </c>
      <c r="W361" t="s">
        <v>7507</v>
      </c>
    </row>
    <row r="362" spans="1:26" x14ac:dyDescent="0.3">
      <c r="A362">
        <v>52</v>
      </c>
      <c r="B362" t="s">
        <v>7510</v>
      </c>
      <c r="C362" t="s">
        <v>5850</v>
      </c>
      <c r="D362" t="s">
        <v>5854</v>
      </c>
      <c r="E362" t="s">
        <v>5856</v>
      </c>
      <c r="F362" t="s">
        <v>166</v>
      </c>
      <c r="G362" t="s">
        <v>38</v>
      </c>
      <c r="H362" t="s">
        <v>66</v>
      </c>
      <c r="I362">
        <v>7</v>
      </c>
      <c r="J362">
        <v>3</v>
      </c>
      <c r="L362" t="s">
        <v>7505</v>
      </c>
      <c r="M362" t="s">
        <v>7013</v>
      </c>
      <c r="N362" t="s">
        <v>7511</v>
      </c>
      <c r="O362">
        <v>36.4</v>
      </c>
      <c r="P362">
        <v>138.19999999999999</v>
      </c>
      <c r="R362">
        <v>419</v>
      </c>
      <c r="T362">
        <v>50.6</v>
      </c>
      <c r="U362" t="s">
        <v>6865</v>
      </c>
      <c r="W362" t="s">
        <v>7507</v>
      </c>
    </row>
    <row r="363" spans="1:26" x14ac:dyDescent="0.3">
      <c r="A363">
        <v>52</v>
      </c>
      <c r="B363" t="s">
        <v>7512</v>
      </c>
      <c r="C363" t="s">
        <v>5850</v>
      </c>
      <c r="D363" t="s">
        <v>5854</v>
      </c>
      <c r="E363" t="s">
        <v>5856</v>
      </c>
      <c r="F363" t="s">
        <v>166</v>
      </c>
      <c r="G363" t="s">
        <v>38</v>
      </c>
      <c r="H363" t="s">
        <v>66</v>
      </c>
      <c r="I363">
        <v>7</v>
      </c>
      <c r="J363">
        <v>3</v>
      </c>
      <c r="L363" t="s">
        <v>7505</v>
      </c>
      <c r="M363" t="s">
        <v>7013</v>
      </c>
      <c r="N363" t="s">
        <v>7269</v>
      </c>
      <c r="O363">
        <v>36.033333333333303</v>
      </c>
      <c r="P363">
        <v>140.11666666666699</v>
      </c>
      <c r="R363">
        <v>25</v>
      </c>
      <c r="T363">
        <v>49.66</v>
      </c>
      <c r="U363" t="s">
        <v>6865</v>
      </c>
      <c r="W363" t="s">
        <v>7507</v>
      </c>
    </row>
    <row r="364" spans="1:26" x14ac:dyDescent="0.3">
      <c r="A364">
        <v>52</v>
      </c>
      <c r="B364" t="s">
        <v>7513</v>
      </c>
      <c r="C364" t="s">
        <v>5850</v>
      </c>
      <c r="D364" t="s">
        <v>5854</v>
      </c>
      <c r="E364" t="s">
        <v>5856</v>
      </c>
      <c r="F364" t="s">
        <v>166</v>
      </c>
      <c r="G364" t="s">
        <v>38</v>
      </c>
      <c r="H364" t="s">
        <v>66</v>
      </c>
      <c r="I364">
        <v>7</v>
      </c>
      <c r="J364">
        <v>4</v>
      </c>
      <c r="L364" t="s">
        <v>7505</v>
      </c>
      <c r="M364" t="s">
        <v>7013</v>
      </c>
      <c r="N364" t="s">
        <v>7514</v>
      </c>
      <c r="O364">
        <v>33.25</v>
      </c>
      <c r="P364">
        <v>130.166666666667</v>
      </c>
      <c r="R364">
        <v>8</v>
      </c>
      <c r="T364">
        <v>58</v>
      </c>
      <c r="U364" t="s">
        <v>6865</v>
      </c>
      <c r="W364" t="s">
        <v>7507</v>
      </c>
    </row>
    <row r="365" spans="1:26" x14ac:dyDescent="0.3">
      <c r="A365">
        <v>52</v>
      </c>
      <c r="B365" t="s">
        <v>7515</v>
      </c>
      <c r="C365" t="s">
        <v>5850</v>
      </c>
      <c r="D365" t="s">
        <v>5854</v>
      </c>
      <c r="E365" t="s">
        <v>5856</v>
      </c>
      <c r="F365" t="s">
        <v>166</v>
      </c>
      <c r="G365" t="s">
        <v>38</v>
      </c>
      <c r="H365" t="s">
        <v>66</v>
      </c>
      <c r="I365">
        <v>7</v>
      </c>
      <c r="J365">
        <v>3</v>
      </c>
      <c r="L365" t="s">
        <v>7505</v>
      </c>
      <c r="M365" t="s">
        <v>7013</v>
      </c>
      <c r="N365" t="s">
        <v>7516</v>
      </c>
      <c r="O365">
        <v>31.183333333333302</v>
      </c>
      <c r="P365">
        <v>130.55000000000001</v>
      </c>
      <c r="R365">
        <v>28</v>
      </c>
      <c r="T365">
        <v>59.66</v>
      </c>
      <c r="U365" t="s">
        <v>6865</v>
      </c>
      <c r="W365" t="s">
        <v>7507</v>
      </c>
    </row>
    <row r="366" spans="1:26" x14ac:dyDescent="0.3">
      <c r="A366">
        <v>52</v>
      </c>
      <c r="B366" t="s">
        <v>7517</v>
      </c>
      <c r="C366" t="s">
        <v>5850</v>
      </c>
      <c r="D366" t="s">
        <v>5854</v>
      </c>
      <c r="E366" t="s">
        <v>5856</v>
      </c>
      <c r="F366" t="s">
        <v>166</v>
      </c>
      <c r="G366" t="s">
        <v>38</v>
      </c>
      <c r="H366" t="s">
        <v>66</v>
      </c>
      <c r="I366">
        <v>7</v>
      </c>
      <c r="J366">
        <v>3</v>
      </c>
      <c r="L366" t="s">
        <v>7505</v>
      </c>
      <c r="M366" t="s">
        <v>7013</v>
      </c>
      <c r="N366" t="s">
        <v>7518</v>
      </c>
      <c r="O366">
        <v>40.6</v>
      </c>
      <c r="P366">
        <v>140.44999999999999</v>
      </c>
      <c r="R366">
        <v>25</v>
      </c>
      <c r="T366">
        <v>51</v>
      </c>
      <c r="U366" t="s">
        <v>6865</v>
      </c>
      <c r="W366" t="s">
        <v>7507</v>
      </c>
    </row>
    <row r="367" spans="1:26" x14ac:dyDescent="0.3">
      <c r="A367">
        <v>53</v>
      </c>
      <c r="B367" t="s">
        <v>7519</v>
      </c>
      <c r="C367" t="s">
        <v>6090</v>
      </c>
      <c r="D367" t="s">
        <v>6091</v>
      </c>
      <c r="E367" t="s">
        <v>6093</v>
      </c>
      <c r="F367" t="s">
        <v>166</v>
      </c>
      <c r="G367" t="s">
        <v>38</v>
      </c>
      <c r="H367" t="s">
        <v>66</v>
      </c>
      <c r="I367">
        <v>6</v>
      </c>
      <c r="J367">
        <v>4</v>
      </c>
      <c r="L367" t="s">
        <v>7520</v>
      </c>
      <c r="M367" t="s">
        <v>6860</v>
      </c>
      <c r="N367" t="s">
        <v>7521</v>
      </c>
      <c r="O367">
        <f>67+6/60</f>
        <v>67.099999999999994</v>
      </c>
      <c r="P367">
        <f>27+30/60</f>
        <v>27.5</v>
      </c>
      <c r="T367">
        <v>115</v>
      </c>
      <c r="U367" t="s">
        <v>6883</v>
      </c>
      <c r="W367" t="s">
        <v>7522</v>
      </c>
      <c r="Y367" t="s">
        <v>7112</v>
      </c>
    </row>
    <row r="368" spans="1:26" x14ac:dyDescent="0.3">
      <c r="A368">
        <v>53</v>
      </c>
      <c r="B368" t="s">
        <v>7523</v>
      </c>
      <c r="C368" t="s">
        <v>6090</v>
      </c>
      <c r="D368" t="s">
        <v>6091</v>
      </c>
      <c r="E368" t="s">
        <v>6093</v>
      </c>
      <c r="F368" t="s">
        <v>166</v>
      </c>
      <c r="G368" t="s">
        <v>38</v>
      </c>
      <c r="H368" t="s">
        <v>66</v>
      </c>
      <c r="I368">
        <v>6</v>
      </c>
      <c r="J368">
        <v>4</v>
      </c>
      <c r="L368" t="s">
        <v>7520</v>
      </c>
      <c r="M368" t="s">
        <v>6860</v>
      </c>
      <c r="N368" t="s">
        <v>7524</v>
      </c>
      <c r="O368">
        <f>67+6/60</f>
        <v>67.099999999999994</v>
      </c>
      <c r="P368">
        <f>27+30/60</f>
        <v>27.5</v>
      </c>
      <c r="T368">
        <v>115</v>
      </c>
      <c r="U368" t="s">
        <v>6883</v>
      </c>
      <c r="W368" t="s">
        <v>7522</v>
      </c>
      <c r="Y368" t="s">
        <v>7112</v>
      </c>
    </row>
    <row r="369" spans="1:25" x14ac:dyDescent="0.3">
      <c r="A369">
        <v>53</v>
      </c>
      <c r="B369" t="s">
        <v>7525</v>
      </c>
      <c r="C369" t="s">
        <v>6090</v>
      </c>
      <c r="D369" t="s">
        <v>6091</v>
      </c>
      <c r="E369" t="s">
        <v>6093</v>
      </c>
      <c r="F369" t="s">
        <v>166</v>
      </c>
      <c r="G369" t="s">
        <v>38</v>
      </c>
      <c r="H369" t="s">
        <v>66</v>
      </c>
      <c r="I369">
        <v>6</v>
      </c>
      <c r="J369">
        <v>4</v>
      </c>
      <c r="L369" t="s">
        <v>7520</v>
      </c>
      <c r="M369" t="s">
        <v>6860</v>
      </c>
      <c r="N369" t="s">
        <v>7526</v>
      </c>
      <c r="O369">
        <f>67+6/60</f>
        <v>67.099999999999994</v>
      </c>
      <c r="P369">
        <f>27+30/60</f>
        <v>27.5</v>
      </c>
      <c r="T369">
        <v>115</v>
      </c>
      <c r="U369" t="s">
        <v>6883</v>
      </c>
      <c r="W369" t="s">
        <v>7522</v>
      </c>
      <c r="Y369" t="s">
        <v>7112</v>
      </c>
    </row>
    <row r="370" spans="1:25" x14ac:dyDescent="0.3">
      <c r="A370">
        <v>53</v>
      </c>
      <c r="B370" t="s">
        <v>7527</v>
      </c>
      <c r="C370" t="s">
        <v>6090</v>
      </c>
      <c r="D370" t="s">
        <v>6091</v>
      </c>
      <c r="E370" t="s">
        <v>6093</v>
      </c>
      <c r="F370" t="s">
        <v>166</v>
      </c>
      <c r="G370" t="s">
        <v>38</v>
      </c>
      <c r="H370" t="s">
        <v>66</v>
      </c>
      <c r="I370">
        <v>6</v>
      </c>
      <c r="J370">
        <v>4</v>
      </c>
      <c r="L370" t="s">
        <v>7520</v>
      </c>
      <c r="M370" t="s">
        <v>6860</v>
      </c>
      <c r="N370" t="s">
        <v>7528</v>
      </c>
      <c r="O370">
        <f>67+6/60</f>
        <v>67.099999999999994</v>
      </c>
      <c r="P370">
        <f>27+30/60</f>
        <v>27.5</v>
      </c>
      <c r="T370">
        <v>115</v>
      </c>
      <c r="U370" t="s">
        <v>6883</v>
      </c>
      <c r="W370" t="s">
        <v>7522</v>
      </c>
      <c r="Y370" t="s">
        <v>7112</v>
      </c>
    </row>
    <row r="371" spans="1:25" x14ac:dyDescent="0.3">
      <c r="A371">
        <v>53</v>
      </c>
      <c r="B371" t="s">
        <v>7529</v>
      </c>
      <c r="C371" t="s">
        <v>6090</v>
      </c>
      <c r="D371" t="s">
        <v>6091</v>
      </c>
      <c r="E371" t="s">
        <v>6093</v>
      </c>
      <c r="F371" t="s">
        <v>166</v>
      </c>
      <c r="G371" t="s">
        <v>38</v>
      </c>
      <c r="H371" t="s">
        <v>66</v>
      </c>
      <c r="I371">
        <v>6</v>
      </c>
      <c r="J371">
        <v>4</v>
      </c>
      <c r="L371" t="s">
        <v>7520</v>
      </c>
      <c r="M371" t="s">
        <v>6860</v>
      </c>
      <c r="N371" t="s">
        <v>7530</v>
      </c>
      <c r="O371">
        <f>66+22/60</f>
        <v>66.36666666666666</v>
      </c>
      <c r="P371">
        <f>29+20/60</f>
        <v>29.333333333333332</v>
      </c>
      <c r="T371">
        <v>115</v>
      </c>
      <c r="U371" t="s">
        <v>6883</v>
      </c>
      <c r="W371" t="s">
        <v>7522</v>
      </c>
      <c r="Y371" t="s">
        <v>7112</v>
      </c>
    </row>
    <row r="372" spans="1:25" x14ac:dyDescent="0.3">
      <c r="A372">
        <v>53</v>
      </c>
      <c r="B372" t="s">
        <v>7531</v>
      </c>
      <c r="C372" t="s">
        <v>6090</v>
      </c>
      <c r="D372" t="s">
        <v>6091</v>
      </c>
      <c r="E372" t="s">
        <v>6093</v>
      </c>
      <c r="F372" t="s">
        <v>166</v>
      </c>
      <c r="G372" t="s">
        <v>38</v>
      </c>
      <c r="H372" t="s">
        <v>66</v>
      </c>
      <c r="I372">
        <v>6</v>
      </c>
      <c r="J372">
        <v>4</v>
      </c>
      <c r="L372" t="s">
        <v>7520</v>
      </c>
      <c r="M372" t="s">
        <v>6860</v>
      </c>
      <c r="N372" t="s">
        <v>7532</v>
      </c>
      <c r="O372">
        <f>66+22/60</f>
        <v>66.36666666666666</v>
      </c>
      <c r="P372">
        <f>29+20/60</f>
        <v>29.333333333333332</v>
      </c>
      <c r="T372">
        <v>115</v>
      </c>
      <c r="U372" t="s">
        <v>6883</v>
      </c>
      <c r="W372" t="s">
        <v>7522</v>
      </c>
      <c r="Y372" t="s">
        <v>7112</v>
      </c>
    </row>
    <row r="373" spans="1:25" x14ac:dyDescent="0.3">
      <c r="A373">
        <v>53</v>
      </c>
      <c r="B373" t="s">
        <v>7533</v>
      </c>
      <c r="C373" t="s">
        <v>6090</v>
      </c>
      <c r="D373" t="s">
        <v>6091</v>
      </c>
      <c r="E373" t="s">
        <v>6093</v>
      </c>
      <c r="F373" t="s">
        <v>166</v>
      </c>
      <c r="G373" t="s">
        <v>38</v>
      </c>
      <c r="H373" t="s">
        <v>66</v>
      </c>
      <c r="I373">
        <v>6</v>
      </c>
      <c r="J373">
        <v>4</v>
      </c>
      <c r="L373" t="s">
        <v>7520</v>
      </c>
      <c r="M373" t="s">
        <v>6860</v>
      </c>
      <c r="N373" s="10" t="s">
        <v>7534</v>
      </c>
      <c r="O373">
        <f>66+22/60</f>
        <v>66.36666666666666</v>
      </c>
      <c r="P373">
        <f>29+20/60</f>
        <v>29.333333333333332</v>
      </c>
      <c r="T373">
        <v>115</v>
      </c>
      <c r="U373" t="s">
        <v>6883</v>
      </c>
      <c r="W373" t="s">
        <v>7522</v>
      </c>
      <c r="Y373" t="s">
        <v>7112</v>
      </c>
    </row>
    <row r="374" spans="1:25" x14ac:dyDescent="0.3">
      <c r="A374">
        <v>53</v>
      </c>
      <c r="B374" t="s">
        <v>7535</v>
      </c>
      <c r="C374" t="s">
        <v>6090</v>
      </c>
      <c r="D374" t="s">
        <v>6091</v>
      </c>
      <c r="E374" t="s">
        <v>6093</v>
      </c>
      <c r="F374" t="s">
        <v>166</v>
      </c>
      <c r="G374" t="s">
        <v>38</v>
      </c>
      <c r="H374" t="s">
        <v>66</v>
      </c>
      <c r="I374">
        <v>6</v>
      </c>
      <c r="J374">
        <v>4</v>
      </c>
      <c r="L374" t="s">
        <v>7520</v>
      </c>
      <c r="M374" t="s">
        <v>6860</v>
      </c>
      <c r="N374" t="s">
        <v>7536</v>
      </c>
      <c r="O374">
        <f>66+22/60</f>
        <v>66.36666666666666</v>
      </c>
      <c r="P374">
        <f>29+20/60</f>
        <v>29.333333333333332</v>
      </c>
      <c r="T374">
        <v>115</v>
      </c>
      <c r="U374" t="s">
        <v>6883</v>
      </c>
      <c r="W374" t="s">
        <v>7522</v>
      </c>
      <c r="Y374" t="s">
        <v>7112</v>
      </c>
    </row>
    <row r="375" spans="1:25" x14ac:dyDescent="0.3">
      <c r="A375">
        <v>53</v>
      </c>
      <c r="B375" t="s">
        <v>7537</v>
      </c>
      <c r="C375" t="s">
        <v>6090</v>
      </c>
      <c r="D375" t="s">
        <v>6091</v>
      </c>
      <c r="E375" t="s">
        <v>6093</v>
      </c>
      <c r="F375" t="s">
        <v>166</v>
      </c>
      <c r="G375" t="s">
        <v>38</v>
      </c>
      <c r="H375" t="s">
        <v>66</v>
      </c>
      <c r="I375">
        <v>6</v>
      </c>
      <c r="J375">
        <v>4</v>
      </c>
      <c r="L375" t="s">
        <v>7520</v>
      </c>
      <c r="M375" t="s">
        <v>6860</v>
      </c>
      <c r="N375" t="s">
        <v>7538</v>
      </c>
      <c r="O375">
        <f>65+21/60</f>
        <v>65.349999999999994</v>
      </c>
      <c r="P375">
        <f>26+59/60</f>
        <v>26.983333333333334</v>
      </c>
      <c r="T375">
        <v>115</v>
      </c>
      <c r="U375" t="s">
        <v>6883</v>
      </c>
      <c r="W375" t="s">
        <v>7539</v>
      </c>
      <c r="Y375" t="s">
        <v>7112</v>
      </c>
    </row>
    <row r="376" spans="1:25" x14ac:dyDescent="0.3">
      <c r="A376">
        <v>53</v>
      </c>
      <c r="B376" t="s">
        <v>7540</v>
      </c>
      <c r="C376" t="s">
        <v>6090</v>
      </c>
      <c r="D376" t="s">
        <v>6091</v>
      </c>
      <c r="E376" t="s">
        <v>6093</v>
      </c>
      <c r="F376" t="s">
        <v>166</v>
      </c>
      <c r="G376" t="s">
        <v>38</v>
      </c>
      <c r="H376" t="s">
        <v>66</v>
      </c>
      <c r="I376">
        <v>6</v>
      </c>
      <c r="J376">
        <v>4</v>
      </c>
      <c r="L376" t="s">
        <v>7520</v>
      </c>
      <c r="M376" t="s">
        <v>6860</v>
      </c>
      <c r="N376" t="s">
        <v>7541</v>
      </c>
      <c r="O376">
        <f>65+21/60</f>
        <v>65.349999999999994</v>
      </c>
      <c r="P376">
        <f>26+59/60</f>
        <v>26.983333333333334</v>
      </c>
      <c r="T376">
        <v>115</v>
      </c>
      <c r="U376" t="s">
        <v>6883</v>
      </c>
      <c r="W376" t="s">
        <v>7539</v>
      </c>
      <c r="Y376" t="s">
        <v>7112</v>
      </c>
    </row>
    <row r="377" spans="1:25" x14ac:dyDescent="0.3">
      <c r="A377">
        <v>53</v>
      </c>
      <c r="B377" t="s">
        <v>7542</v>
      </c>
      <c r="C377" t="s">
        <v>6090</v>
      </c>
      <c r="D377" t="s">
        <v>6091</v>
      </c>
      <c r="E377" t="s">
        <v>6093</v>
      </c>
      <c r="F377" t="s">
        <v>166</v>
      </c>
      <c r="G377" t="s">
        <v>38</v>
      </c>
      <c r="H377" t="s">
        <v>66</v>
      </c>
      <c r="I377">
        <v>6</v>
      </c>
      <c r="J377">
        <v>4</v>
      </c>
      <c r="L377" t="s">
        <v>7520</v>
      </c>
      <c r="M377" t="s">
        <v>6860</v>
      </c>
      <c r="N377" t="s">
        <v>7543</v>
      </c>
      <c r="O377">
        <f>65+21/60</f>
        <v>65.349999999999994</v>
      </c>
      <c r="P377">
        <f>26+59/60</f>
        <v>26.983333333333334</v>
      </c>
      <c r="T377">
        <v>115</v>
      </c>
      <c r="U377" t="s">
        <v>6883</v>
      </c>
      <c r="W377" t="s">
        <v>7539</v>
      </c>
      <c r="Y377" t="s">
        <v>7112</v>
      </c>
    </row>
    <row r="378" spans="1:25" x14ac:dyDescent="0.3">
      <c r="A378">
        <v>53</v>
      </c>
      <c r="B378" t="s">
        <v>7544</v>
      </c>
      <c r="C378" t="s">
        <v>6090</v>
      </c>
      <c r="D378" t="s">
        <v>6091</v>
      </c>
      <c r="E378" t="s">
        <v>6093</v>
      </c>
      <c r="F378" t="s">
        <v>166</v>
      </c>
      <c r="G378" t="s">
        <v>38</v>
      </c>
      <c r="H378" t="s">
        <v>66</v>
      </c>
      <c r="I378">
        <v>6</v>
      </c>
      <c r="J378">
        <v>4</v>
      </c>
      <c r="L378" t="s">
        <v>7520</v>
      </c>
      <c r="M378" t="s">
        <v>6860</v>
      </c>
      <c r="N378" t="s">
        <v>7545</v>
      </c>
      <c r="O378">
        <f>65+21/60</f>
        <v>65.349999999999994</v>
      </c>
      <c r="P378">
        <f>26+59/60</f>
        <v>26.983333333333334</v>
      </c>
      <c r="T378">
        <v>115</v>
      </c>
      <c r="U378" t="s">
        <v>6883</v>
      </c>
      <c r="W378" t="s">
        <v>7539</v>
      </c>
      <c r="Y378" t="s">
        <v>7112</v>
      </c>
    </row>
    <row r="379" spans="1:25" x14ac:dyDescent="0.3">
      <c r="A379">
        <v>53</v>
      </c>
      <c r="B379" t="s">
        <v>7546</v>
      </c>
      <c r="C379" t="s">
        <v>6090</v>
      </c>
      <c r="D379" t="s">
        <v>6091</v>
      </c>
      <c r="E379" t="s">
        <v>6093</v>
      </c>
      <c r="F379" t="s">
        <v>166</v>
      </c>
      <c r="G379" t="s">
        <v>38</v>
      </c>
      <c r="H379" t="s">
        <v>66</v>
      </c>
      <c r="I379">
        <v>6</v>
      </c>
      <c r="J379">
        <v>4</v>
      </c>
      <c r="L379" t="s">
        <v>7520</v>
      </c>
      <c r="M379" t="s">
        <v>6860</v>
      </c>
      <c r="N379" t="s">
        <v>7547</v>
      </c>
      <c r="O379">
        <f>64+24/60</f>
        <v>64.400000000000006</v>
      </c>
      <c r="P379">
        <f>27+50/60</f>
        <v>27.833333333333332</v>
      </c>
      <c r="T379">
        <v>115</v>
      </c>
      <c r="U379" t="s">
        <v>6883</v>
      </c>
      <c r="W379" t="s">
        <v>7539</v>
      </c>
      <c r="Y379" t="s">
        <v>7112</v>
      </c>
    </row>
    <row r="380" spans="1:25" x14ac:dyDescent="0.3">
      <c r="A380">
        <v>53</v>
      </c>
      <c r="B380" t="s">
        <v>7548</v>
      </c>
      <c r="C380" t="s">
        <v>6090</v>
      </c>
      <c r="D380" t="s">
        <v>6091</v>
      </c>
      <c r="E380" t="s">
        <v>6093</v>
      </c>
      <c r="F380" t="s">
        <v>166</v>
      </c>
      <c r="G380" t="s">
        <v>38</v>
      </c>
      <c r="H380" t="s">
        <v>66</v>
      </c>
      <c r="I380">
        <v>6</v>
      </c>
      <c r="J380">
        <v>4</v>
      </c>
      <c r="L380" t="s">
        <v>7520</v>
      </c>
      <c r="M380" t="s">
        <v>6860</v>
      </c>
      <c r="N380" t="s">
        <v>7549</v>
      </c>
      <c r="O380">
        <f>64+24/60</f>
        <v>64.400000000000006</v>
      </c>
      <c r="P380">
        <f>27+50/60</f>
        <v>27.833333333333332</v>
      </c>
      <c r="T380">
        <v>115</v>
      </c>
      <c r="U380" t="s">
        <v>6883</v>
      </c>
      <c r="W380" t="s">
        <v>7539</v>
      </c>
      <c r="Y380" t="s">
        <v>7112</v>
      </c>
    </row>
    <row r="381" spans="1:25" x14ac:dyDescent="0.3">
      <c r="A381">
        <v>53</v>
      </c>
      <c r="B381" t="s">
        <v>7550</v>
      </c>
      <c r="C381" t="s">
        <v>6090</v>
      </c>
      <c r="D381" t="s">
        <v>6091</v>
      </c>
      <c r="E381" t="s">
        <v>6093</v>
      </c>
      <c r="F381" t="s">
        <v>166</v>
      </c>
      <c r="G381" t="s">
        <v>38</v>
      </c>
      <c r="H381" t="s">
        <v>66</v>
      </c>
      <c r="I381">
        <v>6</v>
      </c>
      <c r="J381">
        <v>4</v>
      </c>
      <c r="L381" t="s">
        <v>7520</v>
      </c>
      <c r="M381" t="s">
        <v>6860</v>
      </c>
      <c r="N381" t="s">
        <v>7551</v>
      </c>
      <c r="O381">
        <f>64+24/60</f>
        <v>64.400000000000006</v>
      </c>
      <c r="P381">
        <f>27+50/60</f>
        <v>27.833333333333332</v>
      </c>
      <c r="T381">
        <v>115</v>
      </c>
      <c r="U381" t="s">
        <v>6883</v>
      </c>
      <c r="W381" t="s">
        <v>7539</v>
      </c>
      <c r="Y381" t="s">
        <v>7112</v>
      </c>
    </row>
    <row r="382" spans="1:25" x14ac:dyDescent="0.3">
      <c r="A382">
        <v>53</v>
      </c>
      <c r="B382" t="s">
        <v>7552</v>
      </c>
      <c r="C382" t="s">
        <v>6090</v>
      </c>
      <c r="D382" t="s">
        <v>6091</v>
      </c>
      <c r="E382" t="s">
        <v>6093</v>
      </c>
      <c r="F382" t="s">
        <v>166</v>
      </c>
      <c r="G382" t="s">
        <v>38</v>
      </c>
      <c r="H382" t="s">
        <v>66</v>
      </c>
      <c r="I382">
        <v>6</v>
      </c>
      <c r="J382">
        <v>4</v>
      </c>
      <c r="L382" t="s">
        <v>7520</v>
      </c>
      <c r="M382" t="s">
        <v>6860</v>
      </c>
      <c r="N382" t="s">
        <v>7553</v>
      </c>
      <c r="O382">
        <f>64+24/60</f>
        <v>64.400000000000006</v>
      </c>
      <c r="P382">
        <f>27+50/60</f>
        <v>27.833333333333332</v>
      </c>
      <c r="T382">
        <v>115</v>
      </c>
      <c r="U382" t="s">
        <v>6883</v>
      </c>
      <c r="W382" t="s">
        <v>7539</v>
      </c>
      <c r="Y382" t="s">
        <v>7112</v>
      </c>
    </row>
    <row r="383" spans="1:25" x14ac:dyDescent="0.3">
      <c r="A383">
        <v>53</v>
      </c>
      <c r="B383" t="s">
        <v>7554</v>
      </c>
      <c r="C383" t="s">
        <v>6090</v>
      </c>
      <c r="D383" t="s">
        <v>6091</v>
      </c>
      <c r="E383" t="s">
        <v>6093</v>
      </c>
      <c r="F383" t="s">
        <v>166</v>
      </c>
      <c r="G383" t="s">
        <v>38</v>
      </c>
      <c r="H383" t="s">
        <v>66</v>
      </c>
      <c r="I383">
        <v>6</v>
      </c>
      <c r="J383">
        <v>4</v>
      </c>
      <c r="L383" t="s">
        <v>7520</v>
      </c>
      <c r="M383" t="s">
        <v>6860</v>
      </c>
      <c r="N383" t="s">
        <v>7555</v>
      </c>
      <c r="O383">
        <f>61+14/60</f>
        <v>61.233333333333334</v>
      </c>
      <c r="P383">
        <f>25+44/60</f>
        <v>25.733333333333334</v>
      </c>
      <c r="T383">
        <v>115</v>
      </c>
      <c r="U383" t="s">
        <v>6883</v>
      </c>
      <c r="W383" t="s">
        <v>7556</v>
      </c>
      <c r="Y383" t="s">
        <v>7112</v>
      </c>
    </row>
    <row r="384" spans="1:25" x14ac:dyDescent="0.3">
      <c r="A384">
        <v>53</v>
      </c>
      <c r="B384" t="s">
        <v>7557</v>
      </c>
      <c r="C384" t="s">
        <v>6090</v>
      </c>
      <c r="D384" t="s">
        <v>6091</v>
      </c>
      <c r="E384" t="s">
        <v>6093</v>
      </c>
      <c r="F384" t="s">
        <v>166</v>
      </c>
      <c r="G384" t="s">
        <v>38</v>
      </c>
      <c r="H384" t="s">
        <v>66</v>
      </c>
      <c r="I384">
        <v>6</v>
      </c>
      <c r="J384">
        <v>4</v>
      </c>
      <c r="L384" t="s">
        <v>7520</v>
      </c>
      <c r="M384" t="s">
        <v>6860</v>
      </c>
      <c r="N384" t="s">
        <v>7558</v>
      </c>
      <c r="O384">
        <f>61+14/60</f>
        <v>61.233333333333334</v>
      </c>
      <c r="P384">
        <f>25+44/60</f>
        <v>25.733333333333334</v>
      </c>
      <c r="T384">
        <v>115</v>
      </c>
      <c r="U384" t="s">
        <v>6883</v>
      </c>
      <c r="W384" t="s">
        <v>7556</v>
      </c>
      <c r="Y384" t="s">
        <v>7112</v>
      </c>
    </row>
    <row r="385" spans="1:25" x14ac:dyDescent="0.3">
      <c r="A385">
        <v>53</v>
      </c>
      <c r="B385" t="s">
        <v>7559</v>
      </c>
      <c r="C385" t="s">
        <v>6090</v>
      </c>
      <c r="D385" t="s">
        <v>6091</v>
      </c>
      <c r="E385" t="s">
        <v>6093</v>
      </c>
      <c r="F385" t="s">
        <v>166</v>
      </c>
      <c r="G385" t="s">
        <v>38</v>
      </c>
      <c r="H385" t="s">
        <v>66</v>
      </c>
      <c r="I385">
        <v>6</v>
      </c>
      <c r="J385">
        <v>4</v>
      </c>
      <c r="L385" t="s">
        <v>7520</v>
      </c>
      <c r="M385" t="s">
        <v>6860</v>
      </c>
      <c r="N385" t="s">
        <v>7560</v>
      </c>
      <c r="O385">
        <f>61+14/60</f>
        <v>61.233333333333334</v>
      </c>
      <c r="P385">
        <f>25+44/60</f>
        <v>25.733333333333334</v>
      </c>
      <c r="T385">
        <v>115</v>
      </c>
      <c r="U385" t="s">
        <v>6883</v>
      </c>
      <c r="W385" t="s">
        <v>7556</v>
      </c>
      <c r="Y385" t="s">
        <v>7112</v>
      </c>
    </row>
    <row r="386" spans="1:25" x14ac:dyDescent="0.3">
      <c r="A386">
        <v>53</v>
      </c>
      <c r="B386" t="s">
        <v>7561</v>
      </c>
      <c r="C386" t="s">
        <v>6090</v>
      </c>
      <c r="D386" t="s">
        <v>6091</v>
      </c>
      <c r="E386" t="s">
        <v>6093</v>
      </c>
      <c r="F386" t="s">
        <v>166</v>
      </c>
      <c r="G386" t="s">
        <v>38</v>
      </c>
      <c r="H386" t="s">
        <v>66</v>
      </c>
      <c r="I386">
        <v>6</v>
      </c>
      <c r="J386">
        <v>4</v>
      </c>
      <c r="L386" t="s">
        <v>7520</v>
      </c>
      <c r="M386" t="s">
        <v>6860</v>
      </c>
      <c r="N386" t="s">
        <v>7562</v>
      </c>
      <c r="O386">
        <f>61+14/60</f>
        <v>61.233333333333334</v>
      </c>
      <c r="P386">
        <f>25+44/60</f>
        <v>25.733333333333334</v>
      </c>
      <c r="T386">
        <v>115</v>
      </c>
      <c r="U386" t="s">
        <v>6883</v>
      </c>
      <c r="W386" t="s">
        <v>7556</v>
      </c>
      <c r="Y386" t="s">
        <v>7112</v>
      </c>
    </row>
    <row r="387" spans="1:25" x14ac:dyDescent="0.3">
      <c r="A387">
        <v>53</v>
      </c>
      <c r="B387" t="s">
        <v>7563</v>
      </c>
      <c r="C387" t="s">
        <v>6090</v>
      </c>
      <c r="D387" t="s">
        <v>6091</v>
      </c>
      <c r="E387" t="s">
        <v>6093</v>
      </c>
      <c r="F387" t="s">
        <v>166</v>
      </c>
      <c r="G387" t="s">
        <v>38</v>
      </c>
      <c r="H387" t="s">
        <v>66</v>
      </c>
      <c r="I387">
        <v>6</v>
      </c>
      <c r="J387">
        <v>5</v>
      </c>
      <c r="L387" t="s">
        <v>7520</v>
      </c>
      <c r="M387" t="s">
        <v>6860</v>
      </c>
      <c r="N387" t="s">
        <v>7564</v>
      </c>
      <c r="O387">
        <f>60+59/60</f>
        <v>60.983333333333334</v>
      </c>
      <c r="P387">
        <f>25+39/60</f>
        <v>25.65</v>
      </c>
      <c r="T387">
        <v>115</v>
      </c>
      <c r="U387" t="s">
        <v>6883</v>
      </c>
      <c r="W387" t="s">
        <v>7556</v>
      </c>
      <c r="Y387" t="s">
        <v>7112</v>
      </c>
    </row>
    <row r="388" spans="1:25" x14ac:dyDescent="0.3">
      <c r="A388">
        <v>53</v>
      </c>
      <c r="B388" t="s">
        <v>7565</v>
      </c>
      <c r="C388" t="s">
        <v>6090</v>
      </c>
      <c r="D388" t="s">
        <v>6091</v>
      </c>
      <c r="E388" t="s">
        <v>6093</v>
      </c>
      <c r="F388" t="s">
        <v>166</v>
      </c>
      <c r="G388" t="s">
        <v>38</v>
      </c>
      <c r="H388" t="s">
        <v>66</v>
      </c>
      <c r="I388">
        <v>6</v>
      </c>
      <c r="J388">
        <v>5</v>
      </c>
      <c r="L388" t="s">
        <v>7520</v>
      </c>
      <c r="M388" t="s">
        <v>6860</v>
      </c>
      <c r="N388" t="s">
        <v>7566</v>
      </c>
      <c r="O388">
        <f>60+59/60</f>
        <v>60.983333333333334</v>
      </c>
      <c r="P388">
        <f>25+39/60</f>
        <v>25.65</v>
      </c>
      <c r="T388">
        <v>115</v>
      </c>
      <c r="U388" t="s">
        <v>6883</v>
      </c>
      <c r="W388" t="s">
        <v>7556</v>
      </c>
      <c r="Y388" t="s">
        <v>7112</v>
      </c>
    </row>
    <row r="389" spans="1:25" x14ac:dyDescent="0.3">
      <c r="A389">
        <v>53</v>
      </c>
      <c r="B389" t="s">
        <v>7567</v>
      </c>
      <c r="C389" t="s">
        <v>6090</v>
      </c>
      <c r="D389" t="s">
        <v>6091</v>
      </c>
      <c r="E389" t="s">
        <v>6093</v>
      </c>
      <c r="F389" t="s">
        <v>166</v>
      </c>
      <c r="G389" t="s">
        <v>38</v>
      </c>
      <c r="H389" t="s">
        <v>66</v>
      </c>
      <c r="I389">
        <v>6</v>
      </c>
      <c r="J389">
        <v>4</v>
      </c>
      <c r="L389" t="s">
        <v>7520</v>
      </c>
      <c r="M389" t="s">
        <v>6860</v>
      </c>
      <c r="N389" t="s">
        <v>7568</v>
      </c>
      <c r="O389">
        <f>60+59/60</f>
        <v>60.983333333333334</v>
      </c>
      <c r="P389">
        <f>25+39/60</f>
        <v>25.65</v>
      </c>
      <c r="T389">
        <v>115</v>
      </c>
      <c r="U389" t="s">
        <v>6883</v>
      </c>
      <c r="W389" t="s">
        <v>7556</v>
      </c>
      <c r="Y389" t="s">
        <v>7112</v>
      </c>
    </row>
    <row r="390" spans="1:25" x14ac:dyDescent="0.3">
      <c r="A390">
        <v>53</v>
      </c>
      <c r="B390" t="s">
        <v>7569</v>
      </c>
      <c r="C390" t="s">
        <v>6090</v>
      </c>
      <c r="D390" t="s">
        <v>6091</v>
      </c>
      <c r="E390" t="s">
        <v>6093</v>
      </c>
      <c r="F390" t="s">
        <v>166</v>
      </c>
      <c r="G390" t="s">
        <v>38</v>
      </c>
      <c r="H390" t="s">
        <v>66</v>
      </c>
      <c r="I390">
        <v>6</v>
      </c>
      <c r="J390">
        <v>5</v>
      </c>
      <c r="L390" t="s">
        <v>7520</v>
      </c>
      <c r="M390" t="s">
        <v>6860</v>
      </c>
      <c r="N390" t="s">
        <v>7570</v>
      </c>
      <c r="O390">
        <f>60+59/60</f>
        <v>60.983333333333334</v>
      </c>
      <c r="P390">
        <f>25+39/60</f>
        <v>25.65</v>
      </c>
      <c r="T390">
        <v>115</v>
      </c>
      <c r="U390" t="s">
        <v>6883</v>
      </c>
      <c r="W390" t="s">
        <v>7556</v>
      </c>
      <c r="Y390" t="s">
        <v>7112</v>
      </c>
    </row>
    <row r="391" spans="1:25" x14ac:dyDescent="0.3">
      <c r="A391">
        <v>54</v>
      </c>
      <c r="B391" t="s">
        <v>7571</v>
      </c>
      <c r="C391" t="s">
        <v>6110</v>
      </c>
      <c r="D391" t="s">
        <v>6111</v>
      </c>
      <c r="F391" t="s">
        <v>166</v>
      </c>
      <c r="G391" t="s">
        <v>38</v>
      </c>
      <c r="H391" t="s">
        <v>66</v>
      </c>
      <c r="I391">
        <v>5</v>
      </c>
      <c r="J391">
        <v>4</v>
      </c>
      <c r="L391" t="s">
        <v>7572</v>
      </c>
      <c r="M391" t="s">
        <v>6847</v>
      </c>
      <c r="N391" t="s">
        <v>7573</v>
      </c>
      <c r="O391">
        <v>43.770819000000003</v>
      </c>
      <c r="P391">
        <v>142.364969</v>
      </c>
      <c r="T391">
        <v>1</v>
      </c>
      <c r="U391" t="s">
        <v>7574</v>
      </c>
      <c r="W391">
        <v>54</v>
      </c>
    </row>
    <row r="392" spans="1:25" x14ac:dyDescent="0.3">
      <c r="A392">
        <v>54</v>
      </c>
      <c r="B392" t="s">
        <v>7575</v>
      </c>
      <c r="C392" t="s">
        <v>6110</v>
      </c>
      <c r="D392" t="s">
        <v>6111</v>
      </c>
      <c r="F392" t="s">
        <v>166</v>
      </c>
      <c r="G392" t="s">
        <v>38</v>
      </c>
      <c r="H392" t="s">
        <v>66</v>
      </c>
      <c r="I392">
        <v>5</v>
      </c>
      <c r="J392">
        <v>4</v>
      </c>
      <c r="L392" t="s">
        <v>7572</v>
      </c>
      <c r="M392" t="s">
        <v>6847</v>
      </c>
      <c r="N392" t="s">
        <v>7576</v>
      </c>
      <c r="O392">
        <v>36.647778000000002</v>
      </c>
      <c r="P392">
        <v>138.30972199999999</v>
      </c>
      <c r="T392">
        <v>1</v>
      </c>
      <c r="U392" t="s">
        <v>7574</v>
      </c>
      <c r="W392">
        <v>54</v>
      </c>
    </row>
    <row r="393" spans="1:25" x14ac:dyDescent="0.3">
      <c r="A393">
        <v>54</v>
      </c>
      <c r="B393" t="s">
        <v>7577</v>
      </c>
      <c r="C393" t="s">
        <v>6110</v>
      </c>
      <c r="D393" t="s">
        <v>6111</v>
      </c>
      <c r="F393" t="s">
        <v>166</v>
      </c>
      <c r="G393" t="s">
        <v>38</v>
      </c>
      <c r="H393" t="s">
        <v>66</v>
      </c>
      <c r="I393">
        <v>5</v>
      </c>
      <c r="J393">
        <v>4</v>
      </c>
      <c r="L393" t="s">
        <v>7572</v>
      </c>
      <c r="M393" t="s">
        <v>6847</v>
      </c>
      <c r="N393" t="s">
        <v>7578</v>
      </c>
      <c r="O393">
        <v>34.710892000000001</v>
      </c>
      <c r="P393">
        <v>137.72608600000001</v>
      </c>
      <c r="T393">
        <v>1</v>
      </c>
      <c r="U393" t="s">
        <v>7574</v>
      </c>
      <c r="W393">
        <v>54</v>
      </c>
    </row>
    <row r="394" spans="1:25" x14ac:dyDescent="0.3">
      <c r="A394">
        <v>54</v>
      </c>
      <c r="B394" t="s">
        <v>7579</v>
      </c>
      <c r="C394" t="s">
        <v>6110</v>
      </c>
      <c r="D394" t="s">
        <v>6111</v>
      </c>
      <c r="F394" t="s">
        <v>166</v>
      </c>
      <c r="G394" t="s">
        <v>38</v>
      </c>
      <c r="H394" t="s">
        <v>66</v>
      </c>
      <c r="I394">
        <v>5</v>
      </c>
      <c r="J394">
        <v>4</v>
      </c>
      <c r="L394" t="s">
        <v>7572</v>
      </c>
      <c r="M394" t="s">
        <v>6847</v>
      </c>
      <c r="N394" t="s">
        <v>7580</v>
      </c>
      <c r="O394">
        <v>34.973880000000001</v>
      </c>
      <c r="P394">
        <v>133.47305</v>
      </c>
      <c r="R394">
        <v>400</v>
      </c>
      <c r="T394">
        <v>1</v>
      </c>
      <c r="U394" t="s">
        <v>7574</v>
      </c>
      <c r="W394">
        <v>54</v>
      </c>
    </row>
    <row r="395" spans="1:25" x14ac:dyDescent="0.3">
      <c r="A395">
        <v>54</v>
      </c>
      <c r="B395" t="s">
        <v>7581</v>
      </c>
      <c r="C395" t="s">
        <v>6110</v>
      </c>
      <c r="D395" t="s">
        <v>6111</v>
      </c>
      <c r="F395" t="s">
        <v>166</v>
      </c>
      <c r="G395" t="s">
        <v>38</v>
      </c>
      <c r="H395" t="s">
        <v>66</v>
      </c>
      <c r="I395">
        <v>5</v>
      </c>
      <c r="J395">
        <v>4</v>
      </c>
      <c r="L395" t="s">
        <v>7572</v>
      </c>
      <c r="M395" t="s">
        <v>6847</v>
      </c>
      <c r="N395" t="s">
        <v>7582</v>
      </c>
      <c r="O395">
        <v>33.423411000000002</v>
      </c>
      <c r="P395">
        <v>130.665569</v>
      </c>
      <c r="T395">
        <v>1</v>
      </c>
      <c r="U395" t="s">
        <v>7574</v>
      </c>
      <c r="W395">
        <v>54</v>
      </c>
    </row>
    <row r="396" spans="1:25" x14ac:dyDescent="0.3">
      <c r="A396">
        <v>55</v>
      </c>
      <c r="B396" t="s">
        <v>7583</v>
      </c>
      <c r="C396" t="s">
        <v>6124</v>
      </c>
      <c r="D396" t="s">
        <v>6125</v>
      </c>
      <c r="E396" t="s">
        <v>6127</v>
      </c>
      <c r="F396" t="s">
        <v>166</v>
      </c>
      <c r="G396" t="s">
        <v>38</v>
      </c>
      <c r="H396" t="s">
        <v>66</v>
      </c>
      <c r="I396">
        <v>21</v>
      </c>
      <c r="J396">
        <v>12</v>
      </c>
      <c r="L396" s="5" t="s">
        <v>7584</v>
      </c>
      <c r="M396" t="s">
        <v>6860</v>
      </c>
      <c r="N396" s="13" t="s">
        <v>7585</v>
      </c>
      <c r="O396">
        <v>31.116666666666699</v>
      </c>
      <c r="P396">
        <v>-81.466666666666697</v>
      </c>
      <c r="T396">
        <v>386.5</v>
      </c>
      <c r="U396" t="s">
        <v>6865</v>
      </c>
      <c r="W396" t="s">
        <v>7586</v>
      </c>
    </row>
    <row r="397" spans="1:25" x14ac:dyDescent="0.3">
      <c r="A397">
        <v>55</v>
      </c>
      <c r="B397" t="s">
        <v>7587</v>
      </c>
      <c r="C397" t="s">
        <v>6124</v>
      </c>
      <c r="D397" t="s">
        <v>6125</v>
      </c>
      <c r="E397" t="s">
        <v>6127</v>
      </c>
      <c r="F397" t="s">
        <v>166</v>
      </c>
      <c r="G397" t="s">
        <v>38</v>
      </c>
      <c r="H397" t="s">
        <v>66</v>
      </c>
      <c r="I397">
        <v>21</v>
      </c>
      <c r="J397">
        <v>12</v>
      </c>
      <c r="L397" s="5" t="s">
        <v>7584</v>
      </c>
      <c r="M397" t="s">
        <v>6860</v>
      </c>
      <c r="N397" t="s">
        <v>7588</v>
      </c>
      <c r="O397">
        <v>34.383333333333297</v>
      </c>
      <c r="P397">
        <v>132.46666666666701</v>
      </c>
      <c r="T397">
        <v>398.5</v>
      </c>
      <c r="U397" t="s">
        <v>6865</v>
      </c>
      <c r="W397" t="s">
        <v>7589</v>
      </c>
    </row>
    <row r="398" spans="1:25" x14ac:dyDescent="0.3">
      <c r="A398">
        <v>55</v>
      </c>
      <c r="B398" t="s">
        <v>7590</v>
      </c>
      <c r="C398" t="s">
        <v>6124</v>
      </c>
      <c r="D398" t="s">
        <v>6125</v>
      </c>
      <c r="E398" t="s">
        <v>6127</v>
      </c>
      <c r="F398" t="s">
        <v>166</v>
      </c>
      <c r="G398" t="s">
        <v>38</v>
      </c>
      <c r="H398" t="s">
        <v>66</v>
      </c>
      <c r="I398">
        <v>21</v>
      </c>
      <c r="J398">
        <v>12</v>
      </c>
      <c r="L398" s="5" t="s">
        <v>7584</v>
      </c>
      <c r="M398" t="s">
        <v>6860</v>
      </c>
      <c r="N398" t="s">
        <v>7591</v>
      </c>
      <c r="O398">
        <v>30.316666666666698</v>
      </c>
      <c r="P398">
        <v>-81.783333333333303</v>
      </c>
      <c r="T398">
        <v>410.5</v>
      </c>
      <c r="U398" t="s">
        <v>6865</v>
      </c>
      <c r="W398" t="s">
        <v>7592</v>
      </c>
    </row>
    <row r="399" spans="1:25" x14ac:dyDescent="0.3">
      <c r="A399">
        <v>55</v>
      </c>
      <c r="B399" t="s">
        <v>7593</v>
      </c>
      <c r="C399" t="s">
        <v>6124</v>
      </c>
      <c r="D399" t="s">
        <v>6125</v>
      </c>
      <c r="E399" t="s">
        <v>6127</v>
      </c>
      <c r="F399" t="s">
        <v>166</v>
      </c>
      <c r="G399" t="s">
        <v>38</v>
      </c>
      <c r="H399" t="s">
        <v>66</v>
      </c>
      <c r="I399">
        <v>21</v>
      </c>
      <c r="J399">
        <v>12</v>
      </c>
      <c r="L399" s="5" t="s">
        <v>7584</v>
      </c>
      <c r="M399" t="s">
        <v>6860</v>
      </c>
      <c r="N399" t="s">
        <v>7594</v>
      </c>
      <c r="O399">
        <v>37.366666666666703</v>
      </c>
      <c r="P399">
        <v>140.36666666666699</v>
      </c>
      <c r="T399">
        <v>422.5</v>
      </c>
      <c r="U399" t="s">
        <v>6865</v>
      </c>
      <c r="W399" t="s">
        <v>7595</v>
      </c>
    </row>
    <row r="400" spans="1:25" x14ac:dyDescent="0.3">
      <c r="A400">
        <v>55</v>
      </c>
      <c r="B400" t="s">
        <v>7596</v>
      </c>
      <c r="C400" t="s">
        <v>6124</v>
      </c>
      <c r="D400" t="s">
        <v>6125</v>
      </c>
      <c r="E400" t="s">
        <v>6127</v>
      </c>
      <c r="F400" t="s">
        <v>166</v>
      </c>
      <c r="G400" t="s">
        <v>38</v>
      </c>
      <c r="H400" t="s">
        <v>66</v>
      </c>
      <c r="I400">
        <v>21</v>
      </c>
      <c r="J400">
        <v>12</v>
      </c>
      <c r="L400" s="5" t="s">
        <v>7584</v>
      </c>
      <c r="M400" t="s">
        <v>6860</v>
      </c>
      <c r="N400" t="s">
        <v>7597</v>
      </c>
      <c r="O400">
        <v>38.616666666666703</v>
      </c>
      <c r="P400">
        <v>-77.4166666666667</v>
      </c>
      <c r="T400">
        <v>434.5</v>
      </c>
      <c r="U400" t="s">
        <v>6865</v>
      </c>
      <c r="W400" t="s">
        <v>7598</v>
      </c>
    </row>
    <row r="401" spans="1:23" x14ac:dyDescent="0.3">
      <c r="A401">
        <v>55</v>
      </c>
      <c r="B401" t="s">
        <v>7599</v>
      </c>
      <c r="C401" t="s">
        <v>6124</v>
      </c>
      <c r="D401" t="s">
        <v>6125</v>
      </c>
      <c r="E401" t="s">
        <v>6127</v>
      </c>
      <c r="F401" t="s">
        <v>166</v>
      </c>
      <c r="G401" t="s">
        <v>38</v>
      </c>
      <c r="H401" t="s">
        <v>66</v>
      </c>
      <c r="I401">
        <v>21</v>
      </c>
      <c r="J401">
        <v>12</v>
      </c>
      <c r="L401" s="5" t="s">
        <v>7584</v>
      </c>
      <c r="M401" t="s">
        <v>6860</v>
      </c>
      <c r="N401" t="s">
        <v>7600</v>
      </c>
      <c r="O401">
        <v>27.566666666666698</v>
      </c>
      <c r="P401">
        <v>-80.366666666666703</v>
      </c>
      <c r="T401">
        <v>446.5</v>
      </c>
      <c r="U401" t="s">
        <v>6865</v>
      </c>
      <c r="W401" t="s">
        <v>7601</v>
      </c>
    </row>
    <row r="402" spans="1:23" x14ac:dyDescent="0.3">
      <c r="A402">
        <v>55</v>
      </c>
      <c r="B402" t="s">
        <v>7602</v>
      </c>
      <c r="C402" t="s">
        <v>6124</v>
      </c>
      <c r="D402" t="s">
        <v>6125</v>
      </c>
      <c r="E402" t="s">
        <v>6127</v>
      </c>
      <c r="F402" t="s">
        <v>166</v>
      </c>
      <c r="G402" t="s">
        <v>38</v>
      </c>
      <c r="H402" t="s">
        <v>66</v>
      </c>
      <c r="I402">
        <v>21</v>
      </c>
      <c r="J402">
        <v>12</v>
      </c>
      <c r="L402" s="5" t="s">
        <v>7584</v>
      </c>
      <c r="M402" t="s">
        <v>6860</v>
      </c>
      <c r="N402" t="s">
        <v>7603</v>
      </c>
      <c r="O402">
        <v>40.716666666666697</v>
      </c>
      <c r="P402">
        <v>-74.066666666666706</v>
      </c>
      <c r="T402">
        <v>458.5</v>
      </c>
      <c r="U402" t="s">
        <v>6865</v>
      </c>
      <c r="W402" t="s">
        <v>7604</v>
      </c>
    </row>
    <row r="403" spans="1:23" x14ac:dyDescent="0.3">
      <c r="A403">
        <v>55</v>
      </c>
      <c r="B403" t="s">
        <v>7605</v>
      </c>
      <c r="C403" t="s">
        <v>6124</v>
      </c>
      <c r="D403" t="s">
        <v>6125</v>
      </c>
      <c r="E403" t="s">
        <v>6127</v>
      </c>
      <c r="F403" t="s">
        <v>166</v>
      </c>
      <c r="G403" t="s">
        <v>38</v>
      </c>
      <c r="H403" t="s">
        <v>66</v>
      </c>
      <c r="I403">
        <v>21</v>
      </c>
      <c r="J403">
        <v>12</v>
      </c>
      <c r="L403" s="5" t="s">
        <v>7584</v>
      </c>
      <c r="M403" t="s">
        <v>6860</v>
      </c>
      <c r="N403" t="s">
        <v>7606</v>
      </c>
      <c r="O403">
        <v>36.35</v>
      </c>
      <c r="P403">
        <v>-78.366666666666703</v>
      </c>
      <c r="T403">
        <v>470.5</v>
      </c>
      <c r="U403" t="s">
        <v>6865</v>
      </c>
      <c r="W403" t="s">
        <v>7607</v>
      </c>
    </row>
    <row r="404" spans="1:23" x14ac:dyDescent="0.3">
      <c r="A404">
        <v>55</v>
      </c>
      <c r="B404" t="s">
        <v>7608</v>
      </c>
      <c r="C404" t="s">
        <v>6124</v>
      </c>
      <c r="D404" t="s">
        <v>6125</v>
      </c>
      <c r="E404" t="s">
        <v>6127</v>
      </c>
      <c r="F404" t="s">
        <v>166</v>
      </c>
      <c r="G404" t="s">
        <v>38</v>
      </c>
      <c r="H404" t="s">
        <v>66</v>
      </c>
      <c r="I404">
        <v>21</v>
      </c>
      <c r="J404">
        <v>12</v>
      </c>
      <c r="L404" s="5" t="s">
        <v>7584</v>
      </c>
      <c r="M404" t="s">
        <v>6860</v>
      </c>
      <c r="N404" t="s">
        <v>7609</v>
      </c>
      <c r="O404">
        <v>26.216666666666701</v>
      </c>
      <c r="P404">
        <v>127.916666666667</v>
      </c>
      <c r="T404">
        <v>482.5</v>
      </c>
      <c r="U404" t="s">
        <v>6865</v>
      </c>
      <c r="W404" t="s">
        <v>7610</v>
      </c>
    </row>
    <row r="405" spans="1:23" x14ac:dyDescent="0.3">
      <c r="A405">
        <v>55</v>
      </c>
      <c r="B405" t="s">
        <v>7611</v>
      </c>
      <c r="C405" t="s">
        <v>6124</v>
      </c>
      <c r="D405" t="s">
        <v>6125</v>
      </c>
      <c r="E405" t="s">
        <v>6127</v>
      </c>
      <c r="F405" t="s">
        <v>166</v>
      </c>
      <c r="G405" t="s">
        <v>38</v>
      </c>
      <c r="H405" t="s">
        <v>66</v>
      </c>
      <c r="I405">
        <v>21</v>
      </c>
      <c r="J405">
        <v>12</v>
      </c>
      <c r="L405" s="5" t="s">
        <v>7584</v>
      </c>
      <c r="M405" t="s">
        <v>6860</v>
      </c>
      <c r="N405" t="s">
        <v>7612</v>
      </c>
      <c r="O405">
        <v>34.016666666666701</v>
      </c>
      <c r="P405">
        <v>130.933333333333</v>
      </c>
      <c r="T405">
        <v>494.5</v>
      </c>
      <c r="U405" t="s">
        <v>6865</v>
      </c>
      <c r="W405" t="s">
        <v>7613</v>
      </c>
    </row>
    <row r="406" spans="1:23" x14ac:dyDescent="0.3">
      <c r="A406">
        <v>55</v>
      </c>
      <c r="B406" t="s">
        <v>7614</v>
      </c>
      <c r="C406" t="s">
        <v>6124</v>
      </c>
      <c r="D406" t="s">
        <v>6125</v>
      </c>
      <c r="E406" t="s">
        <v>6127</v>
      </c>
      <c r="F406" t="s">
        <v>166</v>
      </c>
      <c r="G406" t="s">
        <v>38</v>
      </c>
      <c r="H406" t="s">
        <v>66</v>
      </c>
      <c r="I406">
        <v>21</v>
      </c>
      <c r="J406">
        <v>12</v>
      </c>
      <c r="L406" s="5" t="s">
        <v>7584</v>
      </c>
      <c r="M406" t="s">
        <v>6860</v>
      </c>
      <c r="N406" t="s">
        <v>7615</v>
      </c>
      <c r="O406">
        <v>36.533333333333303</v>
      </c>
      <c r="P406">
        <v>139.86666666666699</v>
      </c>
      <c r="T406">
        <v>506.5</v>
      </c>
      <c r="U406" t="s">
        <v>6865</v>
      </c>
      <c r="W406" t="s">
        <v>7616</v>
      </c>
    </row>
    <row r="407" spans="1:23" x14ac:dyDescent="0.3">
      <c r="A407">
        <v>55</v>
      </c>
      <c r="B407" t="s">
        <v>7617</v>
      </c>
      <c r="C407" t="s">
        <v>6124</v>
      </c>
      <c r="D407" t="s">
        <v>6125</v>
      </c>
      <c r="E407" t="s">
        <v>6127</v>
      </c>
      <c r="F407" t="s">
        <v>166</v>
      </c>
      <c r="G407" t="s">
        <v>38</v>
      </c>
      <c r="H407" t="s">
        <v>66</v>
      </c>
      <c r="I407">
        <v>21</v>
      </c>
      <c r="J407">
        <v>12</v>
      </c>
      <c r="L407" s="5" t="s">
        <v>7584</v>
      </c>
      <c r="M407" t="s">
        <v>6860</v>
      </c>
      <c r="N407" t="s">
        <v>7618</v>
      </c>
      <c r="O407">
        <v>37.466666666666697</v>
      </c>
      <c r="P407">
        <v>139.933333333333</v>
      </c>
      <c r="T407">
        <v>518.5</v>
      </c>
      <c r="U407" t="s">
        <v>6865</v>
      </c>
      <c r="W407" t="s">
        <v>7619</v>
      </c>
    </row>
    <row r="408" spans="1:23" x14ac:dyDescent="0.3">
      <c r="A408">
        <v>55</v>
      </c>
      <c r="B408" t="s">
        <v>7620</v>
      </c>
      <c r="C408" t="s">
        <v>6124</v>
      </c>
      <c r="D408" t="s">
        <v>6125</v>
      </c>
      <c r="E408" t="s">
        <v>6127</v>
      </c>
      <c r="F408" t="s">
        <v>166</v>
      </c>
      <c r="G408" t="s">
        <v>38</v>
      </c>
      <c r="H408" t="s">
        <v>66</v>
      </c>
      <c r="I408">
        <v>21</v>
      </c>
      <c r="J408">
        <v>14</v>
      </c>
      <c r="L408" s="5" t="s">
        <v>7584</v>
      </c>
      <c r="M408" t="s">
        <v>6860</v>
      </c>
      <c r="N408" t="s">
        <v>7621</v>
      </c>
      <c r="O408">
        <v>39.766666666666701</v>
      </c>
      <c r="P408">
        <v>-74.983333333333306</v>
      </c>
      <c r="T408">
        <v>530.5</v>
      </c>
      <c r="U408" t="s">
        <v>6865</v>
      </c>
      <c r="W408" t="s">
        <v>7622</v>
      </c>
    </row>
    <row r="409" spans="1:23" x14ac:dyDescent="0.3">
      <c r="A409">
        <v>55</v>
      </c>
      <c r="B409" t="s">
        <v>7623</v>
      </c>
      <c r="C409" t="s">
        <v>6124</v>
      </c>
      <c r="D409" t="s">
        <v>6125</v>
      </c>
      <c r="E409" t="s">
        <v>6127</v>
      </c>
      <c r="F409" t="s">
        <v>166</v>
      </c>
      <c r="G409" t="s">
        <v>38</v>
      </c>
      <c r="H409" t="s">
        <v>66</v>
      </c>
      <c r="I409">
        <v>21</v>
      </c>
      <c r="J409">
        <v>12</v>
      </c>
      <c r="L409" s="5" t="s">
        <v>7584</v>
      </c>
      <c r="M409" t="s">
        <v>6860</v>
      </c>
      <c r="N409" t="s">
        <v>7624</v>
      </c>
      <c r="O409">
        <v>35.016666666666701</v>
      </c>
      <c r="P409">
        <v>-78.0833333333333</v>
      </c>
      <c r="T409">
        <v>542.5</v>
      </c>
      <c r="U409" t="s">
        <v>6865</v>
      </c>
      <c r="W409" t="s">
        <v>7625</v>
      </c>
    </row>
    <row r="410" spans="1:23" x14ac:dyDescent="0.3">
      <c r="A410">
        <v>55</v>
      </c>
      <c r="B410" t="s">
        <v>7626</v>
      </c>
      <c r="C410" t="s">
        <v>6124</v>
      </c>
      <c r="D410" t="s">
        <v>6125</v>
      </c>
      <c r="E410" t="s">
        <v>6127</v>
      </c>
      <c r="F410" t="s">
        <v>166</v>
      </c>
      <c r="G410" t="s">
        <v>38</v>
      </c>
      <c r="H410" t="s">
        <v>66</v>
      </c>
      <c r="I410">
        <v>21</v>
      </c>
      <c r="J410">
        <v>12</v>
      </c>
      <c r="L410" s="5" t="s">
        <v>7584</v>
      </c>
      <c r="M410" t="s">
        <v>6860</v>
      </c>
      <c r="N410" t="s">
        <v>7627</v>
      </c>
      <c r="O410">
        <v>31.55</v>
      </c>
      <c r="P410">
        <v>130.55000000000001</v>
      </c>
      <c r="T410">
        <v>554.5</v>
      </c>
      <c r="U410" t="s">
        <v>6865</v>
      </c>
      <c r="W410" t="s">
        <v>7628</v>
      </c>
    </row>
    <row r="411" spans="1:23" x14ac:dyDescent="0.3">
      <c r="A411">
        <v>55</v>
      </c>
      <c r="B411" t="s">
        <v>7629</v>
      </c>
      <c r="C411" t="s">
        <v>6124</v>
      </c>
      <c r="D411" t="s">
        <v>6125</v>
      </c>
      <c r="E411" t="s">
        <v>6127</v>
      </c>
      <c r="F411" t="s">
        <v>166</v>
      </c>
      <c r="G411" t="s">
        <v>38</v>
      </c>
      <c r="H411" t="s">
        <v>66</v>
      </c>
      <c r="I411">
        <v>21</v>
      </c>
      <c r="J411">
        <v>12</v>
      </c>
      <c r="L411" s="5" t="s">
        <v>7584</v>
      </c>
      <c r="M411" t="s">
        <v>6860</v>
      </c>
      <c r="N411" t="s">
        <v>7630</v>
      </c>
      <c r="O411">
        <v>28.85</v>
      </c>
      <c r="P411">
        <v>-80.849999999999994</v>
      </c>
      <c r="T411">
        <v>566.5</v>
      </c>
      <c r="U411" t="s">
        <v>6865</v>
      </c>
      <c r="W411" t="s">
        <v>7631</v>
      </c>
    </row>
    <row r="412" spans="1:23" x14ac:dyDescent="0.3">
      <c r="A412">
        <v>55</v>
      </c>
      <c r="B412" t="s">
        <v>7632</v>
      </c>
      <c r="C412" t="s">
        <v>6124</v>
      </c>
      <c r="D412" t="s">
        <v>6125</v>
      </c>
      <c r="E412" t="s">
        <v>6127</v>
      </c>
      <c r="F412" t="s">
        <v>166</v>
      </c>
      <c r="G412" t="s">
        <v>38</v>
      </c>
      <c r="H412" t="s">
        <v>66</v>
      </c>
      <c r="I412">
        <v>21</v>
      </c>
      <c r="J412">
        <v>12</v>
      </c>
      <c r="L412" s="5" t="s">
        <v>7584</v>
      </c>
      <c r="M412" t="s">
        <v>6860</v>
      </c>
      <c r="N412" t="s">
        <v>7633</v>
      </c>
      <c r="O412">
        <v>38.9166666666667</v>
      </c>
      <c r="P412">
        <v>139.00833333333301</v>
      </c>
      <c r="T412">
        <v>578.5</v>
      </c>
      <c r="U412" t="s">
        <v>6865</v>
      </c>
      <c r="W412" t="s">
        <v>7634</v>
      </c>
    </row>
    <row r="413" spans="1:23" x14ac:dyDescent="0.3">
      <c r="A413">
        <v>55</v>
      </c>
      <c r="B413" t="s">
        <v>7635</v>
      </c>
      <c r="C413" t="s">
        <v>6124</v>
      </c>
      <c r="D413" t="s">
        <v>6125</v>
      </c>
      <c r="E413" t="s">
        <v>6127</v>
      </c>
      <c r="F413" t="s">
        <v>166</v>
      </c>
      <c r="G413" t="s">
        <v>38</v>
      </c>
      <c r="H413" t="s">
        <v>66</v>
      </c>
      <c r="I413">
        <v>21</v>
      </c>
      <c r="J413">
        <v>12</v>
      </c>
      <c r="L413" s="5" t="s">
        <v>7584</v>
      </c>
      <c r="M413" t="s">
        <v>6860</v>
      </c>
      <c r="N413" t="s">
        <v>7636</v>
      </c>
      <c r="O413">
        <v>30.716666666666701</v>
      </c>
      <c r="P413">
        <v>130.96666666666701</v>
      </c>
      <c r="T413">
        <v>590.5</v>
      </c>
      <c r="U413" t="s">
        <v>6865</v>
      </c>
      <c r="W413" t="s">
        <v>7637</v>
      </c>
    </row>
    <row r="414" spans="1:23" x14ac:dyDescent="0.3">
      <c r="A414">
        <v>55</v>
      </c>
      <c r="B414" t="s">
        <v>7638</v>
      </c>
      <c r="C414" t="s">
        <v>6124</v>
      </c>
      <c r="D414" t="s">
        <v>6125</v>
      </c>
      <c r="E414" t="s">
        <v>6127</v>
      </c>
      <c r="F414" t="s">
        <v>166</v>
      </c>
      <c r="G414" t="s">
        <v>38</v>
      </c>
      <c r="H414" t="s">
        <v>66</v>
      </c>
      <c r="I414">
        <v>21</v>
      </c>
      <c r="J414">
        <v>12</v>
      </c>
      <c r="L414" s="5" t="s">
        <v>7584</v>
      </c>
      <c r="M414" t="s">
        <v>6860</v>
      </c>
      <c r="N414" t="s">
        <v>7639</v>
      </c>
      <c r="O414">
        <v>35.633333333333297</v>
      </c>
      <c r="P414">
        <v>139.63333333333301</v>
      </c>
      <c r="T414">
        <v>602.5</v>
      </c>
      <c r="U414" t="s">
        <v>6865</v>
      </c>
      <c r="W414" t="s">
        <v>7640</v>
      </c>
    </row>
    <row r="415" spans="1:23" x14ac:dyDescent="0.3">
      <c r="A415">
        <v>55</v>
      </c>
      <c r="B415" t="s">
        <v>7641</v>
      </c>
      <c r="C415" t="s">
        <v>6124</v>
      </c>
      <c r="D415" t="s">
        <v>6125</v>
      </c>
      <c r="E415" t="s">
        <v>6127</v>
      </c>
      <c r="F415" t="s">
        <v>166</v>
      </c>
      <c r="G415" t="s">
        <v>38</v>
      </c>
      <c r="H415" t="s">
        <v>66</v>
      </c>
      <c r="I415">
        <v>21</v>
      </c>
      <c r="J415">
        <v>12</v>
      </c>
      <c r="L415" s="5" t="s">
        <v>7584</v>
      </c>
      <c r="M415" t="s">
        <v>6860</v>
      </c>
      <c r="N415" t="s">
        <v>7642</v>
      </c>
      <c r="O415">
        <v>37.033333333333303</v>
      </c>
      <c r="P415">
        <v>-77.116666666666703</v>
      </c>
      <c r="T415">
        <v>614.5</v>
      </c>
      <c r="U415" t="s">
        <v>6865</v>
      </c>
      <c r="W415" t="s">
        <v>7643</v>
      </c>
    </row>
    <row r="416" spans="1:23" x14ac:dyDescent="0.3">
      <c r="A416">
        <v>55</v>
      </c>
      <c r="B416" t="s">
        <v>7644</v>
      </c>
      <c r="C416" t="s">
        <v>6124</v>
      </c>
      <c r="D416" t="s">
        <v>6125</v>
      </c>
      <c r="E416" t="s">
        <v>6127</v>
      </c>
      <c r="F416" t="s">
        <v>166</v>
      </c>
      <c r="G416" t="s">
        <v>38</v>
      </c>
      <c r="H416" t="s">
        <v>66</v>
      </c>
      <c r="I416">
        <v>21</v>
      </c>
      <c r="J416">
        <v>12</v>
      </c>
      <c r="L416" s="5" t="s">
        <v>7584</v>
      </c>
      <c r="M416" t="s">
        <v>6860</v>
      </c>
      <c r="N416" t="s">
        <v>7645</v>
      </c>
      <c r="O416">
        <v>33.75</v>
      </c>
      <c r="P416">
        <v>-80.033333333333303</v>
      </c>
      <c r="T416">
        <v>626.5</v>
      </c>
      <c r="U416" t="s">
        <v>6865</v>
      </c>
      <c r="W416" t="s">
        <v>7646</v>
      </c>
    </row>
    <row r="417" spans="1:23" x14ac:dyDescent="0.3">
      <c r="A417">
        <v>56</v>
      </c>
      <c r="B417" t="s">
        <v>7647</v>
      </c>
      <c r="C417" t="s">
        <v>6218</v>
      </c>
      <c r="D417" t="s">
        <v>6219</v>
      </c>
      <c r="E417" t="s">
        <v>6220</v>
      </c>
      <c r="F417" t="s">
        <v>166</v>
      </c>
      <c r="G417" t="s">
        <v>38</v>
      </c>
      <c r="H417" t="s">
        <v>66</v>
      </c>
      <c r="I417">
        <v>10</v>
      </c>
      <c r="J417">
        <v>9</v>
      </c>
      <c r="L417" t="s">
        <v>7076</v>
      </c>
      <c r="M417" t="s">
        <v>7450</v>
      </c>
      <c r="N417" t="s">
        <v>7648</v>
      </c>
      <c r="O417">
        <v>59.933332999999998</v>
      </c>
      <c r="P417">
        <v>30.266667000000002</v>
      </c>
      <c r="T417">
        <v>200</v>
      </c>
      <c r="U417" t="s">
        <v>6883</v>
      </c>
      <c r="W417" t="s">
        <v>7649</v>
      </c>
    </row>
    <row r="418" spans="1:23" x14ac:dyDescent="0.3">
      <c r="A418">
        <v>56</v>
      </c>
      <c r="B418" t="s">
        <v>7650</v>
      </c>
      <c r="C418" t="s">
        <v>6218</v>
      </c>
      <c r="D418" t="s">
        <v>6219</v>
      </c>
      <c r="E418" t="s">
        <v>6220</v>
      </c>
      <c r="F418" t="s">
        <v>166</v>
      </c>
      <c r="G418" t="s">
        <v>38</v>
      </c>
      <c r="H418" t="s">
        <v>66</v>
      </c>
      <c r="I418">
        <v>10</v>
      </c>
      <c r="J418">
        <v>8</v>
      </c>
      <c r="L418" t="s">
        <v>7076</v>
      </c>
      <c r="M418" t="s">
        <v>7450</v>
      </c>
      <c r="N418" t="s">
        <v>7651</v>
      </c>
      <c r="O418">
        <v>52.233330000000002</v>
      </c>
      <c r="P418">
        <v>21.016667000000002</v>
      </c>
      <c r="T418">
        <v>200</v>
      </c>
      <c r="U418" t="s">
        <v>6883</v>
      </c>
      <c r="W418" t="s">
        <v>7649</v>
      </c>
    </row>
    <row r="419" spans="1:23" x14ac:dyDescent="0.3">
      <c r="A419">
        <v>56</v>
      </c>
      <c r="B419" t="s">
        <v>7652</v>
      </c>
      <c r="C419" t="s">
        <v>6218</v>
      </c>
      <c r="D419" t="s">
        <v>6219</v>
      </c>
      <c r="E419" t="s">
        <v>6220</v>
      </c>
      <c r="F419" t="s">
        <v>166</v>
      </c>
      <c r="G419" t="s">
        <v>38</v>
      </c>
      <c r="H419" t="s">
        <v>66</v>
      </c>
      <c r="I419">
        <v>10</v>
      </c>
      <c r="J419">
        <v>9</v>
      </c>
      <c r="L419" t="s">
        <v>7076</v>
      </c>
      <c r="M419" t="s">
        <v>7450</v>
      </c>
      <c r="N419" t="s">
        <v>7653</v>
      </c>
      <c r="O419">
        <v>51.866667</v>
      </c>
      <c r="P419">
        <v>4.1666670000000003</v>
      </c>
      <c r="T419">
        <v>200</v>
      </c>
      <c r="U419" t="s">
        <v>6883</v>
      </c>
      <c r="W419" t="s">
        <v>7654</v>
      </c>
    </row>
    <row r="420" spans="1:23" x14ac:dyDescent="0.3">
      <c r="A420">
        <v>56</v>
      </c>
      <c r="B420" t="s">
        <v>7655</v>
      </c>
      <c r="C420" t="s">
        <v>6218</v>
      </c>
      <c r="D420" t="s">
        <v>6219</v>
      </c>
      <c r="E420" t="s">
        <v>6220</v>
      </c>
      <c r="F420" t="s">
        <v>166</v>
      </c>
      <c r="G420" t="s">
        <v>38</v>
      </c>
      <c r="H420" t="s">
        <v>66</v>
      </c>
      <c r="I420">
        <v>10</v>
      </c>
      <c r="J420">
        <v>7</v>
      </c>
      <c r="L420" t="s">
        <v>7076</v>
      </c>
      <c r="M420" t="s">
        <v>7450</v>
      </c>
      <c r="N420" t="s">
        <v>7656</v>
      </c>
      <c r="O420">
        <v>51.103332999999999</v>
      </c>
      <c r="P420">
        <v>2.654722</v>
      </c>
      <c r="T420">
        <v>200</v>
      </c>
      <c r="U420" t="s">
        <v>6883</v>
      </c>
      <c r="W420" t="s">
        <v>7654</v>
      </c>
    </row>
    <row r="421" spans="1:23" x14ac:dyDescent="0.3">
      <c r="A421">
        <v>56</v>
      </c>
      <c r="B421" t="s">
        <v>7657</v>
      </c>
      <c r="C421" t="s">
        <v>6218</v>
      </c>
      <c r="D421" t="s">
        <v>6219</v>
      </c>
      <c r="E421" t="s">
        <v>6220</v>
      </c>
      <c r="F421" t="s">
        <v>166</v>
      </c>
      <c r="G421" t="s">
        <v>38</v>
      </c>
      <c r="H421" t="s">
        <v>66</v>
      </c>
      <c r="I421">
        <v>10</v>
      </c>
      <c r="J421">
        <v>7</v>
      </c>
      <c r="L421" t="s">
        <v>7076</v>
      </c>
      <c r="M421" t="s">
        <v>7450</v>
      </c>
      <c r="N421" t="s">
        <v>7658</v>
      </c>
      <c r="O421">
        <v>46.749994999999998</v>
      </c>
      <c r="P421">
        <v>10.066666</v>
      </c>
      <c r="R421">
        <v>1450</v>
      </c>
      <c r="T421">
        <v>200</v>
      </c>
      <c r="U421" t="s">
        <v>6883</v>
      </c>
      <c r="W421" t="s">
        <v>7659</v>
      </c>
    </row>
    <row r="422" spans="1:23" x14ac:dyDescent="0.3">
      <c r="A422">
        <v>56</v>
      </c>
      <c r="B422" t="s">
        <v>7660</v>
      </c>
      <c r="C422" t="s">
        <v>6218</v>
      </c>
      <c r="D422" t="s">
        <v>6219</v>
      </c>
      <c r="E422" t="s">
        <v>6220</v>
      </c>
      <c r="F422" t="s">
        <v>166</v>
      </c>
      <c r="G422" t="s">
        <v>38</v>
      </c>
      <c r="H422" t="s">
        <v>66</v>
      </c>
      <c r="I422">
        <v>10</v>
      </c>
      <c r="J422">
        <v>7</v>
      </c>
      <c r="L422" t="s">
        <v>7076</v>
      </c>
      <c r="M422" t="s">
        <v>7450</v>
      </c>
      <c r="N422" t="s">
        <v>7661</v>
      </c>
      <c r="O422">
        <v>46.749994999999998</v>
      </c>
      <c r="P422">
        <v>10.066666</v>
      </c>
      <c r="R422">
        <v>1450</v>
      </c>
      <c r="T422">
        <v>200</v>
      </c>
      <c r="U422" t="s">
        <v>6883</v>
      </c>
      <c r="W422" t="s">
        <v>7649</v>
      </c>
    </row>
    <row r="423" spans="1:23" x14ac:dyDescent="0.3">
      <c r="A423">
        <v>56</v>
      </c>
      <c r="B423" t="s">
        <v>7662</v>
      </c>
      <c r="C423" t="s">
        <v>6218</v>
      </c>
      <c r="D423" t="s">
        <v>6219</v>
      </c>
      <c r="E423" t="s">
        <v>6220</v>
      </c>
      <c r="F423" t="s">
        <v>166</v>
      </c>
      <c r="G423" t="s">
        <v>38</v>
      </c>
      <c r="H423" t="s">
        <v>66</v>
      </c>
      <c r="I423">
        <v>10</v>
      </c>
      <c r="J423">
        <v>8</v>
      </c>
      <c r="L423" t="s">
        <v>7076</v>
      </c>
      <c r="M423" t="s">
        <v>7450</v>
      </c>
      <c r="N423" t="s">
        <v>7201</v>
      </c>
      <c r="O423">
        <v>45.408056000000002</v>
      </c>
      <c r="P423">
        <v>11.872222000000001</v>
      </c>
      <c r="T423">
        <v>200</v>
      </c>
      <c r="U423" t="s">
        <v>6883</v>
      </c>
      <c r="W423" t="s">
        <v>7649</v>
      </c>
    </row>
    <row r="424" spans="1:23" x14ac:dyDescent="0.3">
      <c r="A424">
        <v>56</v>
      </c>
      <c r="B424" t="s">
        <v>7663</v>
      </c>
      <c r="C424" t="s">
        <v>6218</v>
      </c>
      <c r="D424" t="s">
        <v>6219</v>
      </c>
      <c r="E424" t="s">
        <v>6220</v>
      </c>
      <c r="F424" t="s">
        <v>166</v>
      </c>
      <c r="G424" t="s">
        <v>38</v>
      </c>
      <c r="H424" t="s">
        <v>66</v>
      </c>
      <c r="I424">
        <v>10</v>
      </c>
      <c r="J424">
        <v>9</v>
      </c>
      <c r="L424" t="s">
        <v>7076</v>
      </c>
      <c r="M424" t="s">
        <v>7450</v>
      </c>
      <c r="N424" t="s">
        <v>7664</v>
      </c>
      <c r="O424">
        <v>44.884999999999998</v>
      </c>
      <c r="P424">
        <v>6.3561110000000003</v>
      </c>
      <c r="R424">
        <v>1515</v>
      </c>
      <c r="T424">
        <v>200</v>
      </c>
      <c r="U424" t="s">
        <v>6883</v>
      </c>
      <c r="W424" t="s">
        <v>7654</v>
      </c>
    </row>
    <row r="425" spans="1:23" x14ac:dyDescent="0.3">
      <c r="A425">
        <v>56</v>
      </c>
      <c r="B425" t="s">
        <v>7665</v>
      </c>
      <c r="C425" t="s">
        <v>6218</v>
      </c>
      <c r="D425" t="s">
        <v>6219</v>
      </c>
      <c r="E425" t="s">
        <v>6220</v>
      </c>
      <c r="F425" t="s">
        <v>166</v>
      </c>
      <c r="G425" t="s">
        <v>38</v>
      </c>
      <c r="H425" t="s">
        <v>66</v>
      </c>
      <c r="I425">
        <v>10</v>
      </c>
      <c r="J425">
        <v>8</v>
      </c>
      <c r="L425" t="s">
        <v>7076</v>
      </c>
      <c r="M425" t="s">
        <v>7450</v>
      </c>
      <c r="N425" t="s">
        <v>7666</v>
      </c>
      <c r="O425">
        <v>40.647221999999999</v>
      </c>
      <c r="P425">
        <v>22.963889000000002</v>
      </c>
      <c r="T425">
        <v>200</v>
      </c>
      <c r="U425" t="s">
        <v>6883</v>
      </c>
      <c r="W425" t="s">
        <v>7654</v>
      </c>
    </row>
    <row r="426" spans="1:23" x14ac:dyDescent="0.3">
      <c r="A426">
        <v>56</v>
      </c>
      <c r="B426" t="s">
        <v>7667</v>
      </c>
      <c r="C426" t="s">
        <v>6218</v>
      </c>
      <c r="D426" t="s">
        <v>6219</v>
      </c>
      <c r="E426" t="s">
        <v>6220</v>
      </c>
      <c r="F426" t="s">
        <v>166</v>
      </c>
      <c r="G426" t="s">
        <v>38</v>
      </c>
      <c r="H426" t="s">
        <v>66</v>
      </c>
      <c r="I426">
        <v>10</v>
      </c>
      <c r="J426">
        <v>7</v>
      </c>
      <c r="L426" t="s">
        <v>7076</v>
      </c>
      <c r="M426" t="s">
        <v>7450</v>
      </c>
      <c r="N426" t="s">
        <v>7668</v>
      </c>
      <c r="O426">
        <v>40.647221999999999</v>
      </c>
      <c r="P426">
        <v>22.963889000000002</v>
      </c>
      <c r="T426">
        <v>200</v>
      </c>
      <c r="U426" t="s">
        <v>6883</v>
      </c>
      <c r="W426" t="s">
        <v>7659</v>
      </c>
    </row>
    <row r="427" spans="1:23" x14ac:dyDescent="0.3">
      <c r="A427">
        <v>57</v>
      </c>
      <c r="B427" t="s">
        <v>7669</v>
      </c>
      <c r="C427" t="s">
        <v>6351</v>
      </c>
      <c r="D427" t="s">
        <v>6352</v>
      </c>
      <c r="E427" t="s">
        <v>6354</v>
      </c>
      <c r="F427" t="s">
        <v>166</v>
      </c>
      <c r="G427" t="s">
        <v>38</v>
      </c>
      <c r="H427" t="s">
        <v>66</v>
      </c>
      <c r="I427">
        <v>6</v>
      </c>
      <c r="J427">
        <v>7</v>
      </c>
      <c r="L427" t="s">
        <v>7670</v>
      </c>
      <c r="M427" t="s">
        <v>6847</v>
      </c>
      <c r="N427" t="s">
        <v>7671</v>
      </c>
      <c r="O427">
        <f>46+37/60</f>
        <v>46.616666666666667</v>
      </c>
      <c r="P427">
        <f>132+29/60</f>
        <v>132.48333333333332</v>
      </c>
      <c r="T427">
        <v>75</v>
      </c>
      <c r="U427" t="s">
        <v>6883</v>
      </c>
      <c r="W427">
        <v>57</v>
      </c>
    </row>
    <row r="428" spans="1:23" x14ac:dyDescent="0.3">
      <c r="A428">
        <v>57</v>
      </c>
      <c r="B428" t="s">
        <v>7672</v>
      </c>
      <c r="C428" t="s">
        <v>6351</v>
      </c>
      <c r="D428" t="s">
        <v>6352</v>
      </c>
      <c r="E428" t="s">
        <v>6354</v>
      </c>
      <c r="F428" t="s">
        <v>166</v>
      </c>
      <c r="G428" t="s">
        <v>38</v>
      </c>
      <c r="H428" t="s">
        <v>66</v>
      </c>
      <c r="I428">
        <v>6</v>
      </c>
      <c r="J428">
        <v>8</v>
      </c>
      <c r="L428" t="s">
        <v>7670</v>
      </c>
      <c r="M428" t="s">
        <v>6847</v>
      </c>
      <c r="N428" t="s">
        <v>7673</v>
      </c>
      <c r="O428">
        <f>40+15/60</f>
        <v>40.25</v>
      </c>
      <c r="P428">
        <f>115+5/60</f>
        <v>115.08333333333333</v>
      </c>
      <c r="T428">
        <v>75</v>
      </c>
      <c r="U428" t="s">
        <v>6883</v>
      </c>
      <c r="W428">
        <v>57</v>
      </c>
    </row>
    <row r="429" spans="1:23" x14ac:dyDescent="0.3">
      <c r="A429">
        <v>57</v>
      </c>
      <c r="B429" t="s">
        <v>7674</v>
      </c>
      <c r="C429" t="s">
        <v>6351</v>
      </c>
      <c r="D429" t="s">
        <v>6352</v>
      </c>
      <c r="E429" t="s">
        <v>6354</v>
      </c>
      <c r="F429" t="s">
        <v>166</v>
      </c>
      <c r="G429" t="s">
        <v>38</v>
      </c>
      <c r="H429" t="s">
        <v>66</v>
      </c>
      <c r="I429">
        <v>6</v>
      </c>
      <c r="J429">
        <v>8</v>
      </c>
      <c r="L429" t="s">
        <v>7670</v>
      </c>
      <c r="M429" t="s">
        <v>6847</v>
      </c>
      <c r="N429" t="s">
        <v>7675</v>
      </c>
      <c r="O429">
        <f>36+48/60</f>
        <v>36.799999999999997</v>
      </c>
      <c r="P429">
        <f>118+3/60</f>
        <v>118.05</v>
      </c>
      <c r="T429">
        <v>75</v>
      </c>
      <c r="U429" t="s">
        <v>6883</v>
      </c>
      <c r="W429">
        <v>57</v>
      </c>
    </row>
    <row r="430" spans="1:23" x14ac:dyDescent="0.3">
      <c r="A430">
        <v>57</v>
      </c>
      <c r="B430" t="s">
        <v>7676</v>
      </c>
      <c r="C430" t="s">
        <v>6351</v>
      </c>
      <c r="D430" t="s">
        <v>6352</v>
      </c>
      <c r="E430" t="s">
        <v>6354</v>
      </c>
      <c r="F430" t="s">
        <v>166</v>
      </c>
      <c r="G430" t="s">
        <v>38</v>
      </c>
      <c r="H430" t="s">
        <v>66</v>
      </c>
      <c r="I430">
        <v>6</v>
      </c>
      <c r="J430">
        <v>7</v>
      </c>
      <c r="L430" t="s">
        <v>7670</v>
      </c>
      <c r="M430" t="s">
        <v>6847</v>
      </c>
      <c r="N430" t="s">
        <v>7677</v>
      </c>
      <c r="O430">
        <f>32+36/60</f>
        <v>32.6</v>
      </c>
      <c r="P430">
        <f>110+42/60</f>
        <v>110.7</v>
      </c>
      <c r="T430">
        <v>75</v>
      </c>
      <c r="U430" t="s">
        <v>6883</v>
      </c>
      <c r="W430">
        <v>57</v>
      </c>
    </row>
    <row r="431" spans="1:23" x14ac:dyDescent="0.3">
      <c r="A431">
        <v>57</v>
      </c>
      <c r="B431" t="s">
        <v>7678</v>
      </c>
      <c r="C431" t="s">
        <v>6351</v>
      </c>
      <c r="D431" t="s">
        <v>6352</v>
      </c>
      <c r="E431" t="s">
        <v>6354</v>
      </c>
      <c r="F431" t="s">
        <v>166</v>
      </c>
      <c r="G431" t="s">
        <v>38</v>
      </c>
      <c r="H431" t="s">
        <v>66</v>
      </c>
      <c r="I431">
        <v>6</v>
      </c>
      <c r="J431">
        <v>7</v>
      </c>
      <c r="L431" t="s">
        <v>7670</v>
      </c>
      <c r="M431" t="s">
        <v>6847</v>
      </c>
      <c r="N431" t="s">
        <v>7679</v>
      </c>
      <c r="O431">
        <f>30+33/60</f>
        <v>30.55</v>
      </c>
      <c r="P431">
        <f>114+19/60</f>
        <v>114.31666666666666</v>
      </c>
      <c r="T431">
        <v>75</v>
      </c>
      <c r="U431" t="s">
        <v>6883</v>
      </c>
      <c r="W431">
        <v>57</v>
      </c>
    </row>
    <row r="432" spans="1:23" x14ac:dyDescent="0.3">
      <c r="A432">
        <v>57</v>
      </c>
      <c r="B432" t="s">
        <v>7680</v>
      </c>
      <c r="C432" t="s">
        <v>6351</v>
      </c>
      <c r="D432" t="s">
        <v>6352</v>
      </c>
      <c r="E432" t="s">
        <v>6354</v>
      </c>
      <c r="F432" t="s">
        <v>166</v>
      </c>
      <c r="G432" t="s">
        <v>38</v>
      </c>
      <c r="H432" t="s">
        <v>66</v>
      </c>
      <c r="I432">
        <v>6</v>
      </c>
      <c r="J432">
        <v>7</v>
      </c>
      <c r="L432" t="s">
        <v>7670</v>
      </c>
      <c r="M432" t="s">
        <v>6847</v>
      </c>
      <c r="N432" t="s">
        <v>7681</v>
      </c>
      <c r="O432">
        <f>27+33/60</f>
        <v>27.55</v>
      </c>
      <c r="P432">
        <f>109+58/60</f>
        <v>109.96666666666667</v>
      </c>
      <c r="T432">
        <v>75</v>
      </c>
      <c r="U432" t="s">
        <v>6883</v>
      </c>
      <c r="W432">
        <v>57</v>
      </c>
    </row>
    <row r="433" spans="1:26" x14ac:dyDescent="0.3">
      <c r="A433">
        <v>58</v>
      </c>
      <c r="B433" t="s">
        <v>7682</v>
      </c>
      <c r="C433" t="s">
        <v>6396</v>
      </c>
      <c r="D433" t="s">
        <v>6397</v>
      </c>
      <c r="E433" t="s">
        <v>6399</v>
      </c>
      <c r="F433" t="s">
        <v>7683</v>
      </c>
      <c r="G433" t="s">
        <v>38</v>
      </c>
      <c r="H433" t="s">
        <v>66</v>
      </c>
      <c r="I433">
        <v>6</v>
      </c>
    </row>
    <row r="434" spans="1:26" x14ac:dyDescent="0.3">
      <c r="A434">
        <v>59</v>
      </c>
      <c r="B434" t="s">
        <v>7684</v>
      </c>
      <c r="C434" t="s">
        <v>6626</v>
      </c>
      <c r="D434" t="s">
        <v>6627</v>
      </c>
      <c r="E434" t="s">
        <v>6629</v>
      </c>
      <c r="F434" t="s">
        <v>65</v>
      </c>
      <c r="G434" t="s">
        <v>38</v>
      </c>
      <c r="H434" t="s">
        <v>66</v>
      </c>
      <c r="I434">
        <v>4</v>
      </c>
      <c r="L434" s="5"/>
    </row>
    <row r="435" spans="1:26" x14ac:dyDescent="0.3">
      <c r="A435">
        <v>60</v>
      </c>
      <c r="B435" t="s">
        <v>7685</v>
      </c>
      <c r="C435" t="s">
        <v>6636</v>
      </c>
      <c r="D435" t="s">
        <v>6637</v>
      </c>
      <c r="E435" t="s">
        <v>6639</v>
      </c>
      <c r="F435" t="s">
        <v>2115</v>
      </c>
      <c r="G435" t="s">
        <v>38</v>
      </c>
      <c r="H435" t="s">
        <v>66</v>
      </c>
      <c r="I435">
        <v>3</v>
      </c>
      <c r="J435">
        <v>11</v>
      </c>
      <c r="L435" t="s">
        <v>6916</v>
      </c>
      <c r="M435" t="s">
        <v>6860</v>
      </c>
      <c r="N435" t="s">
        <v>7686</v>
      </c>
      <c r="O435">
        <v>41.972000000000001</v>
      </c>
      <c r="P435">
        <v>140.66909999999999</v>
      </c>
      <c r="T435">
        <v>50</v>
      </c>
      <c r="U435" t="s">
        <v>6883</v>
      </c>
      <c r="W435">
        <v>60</v>
      </c>
      <c r="Y435" t="s">
        <v>7112</v>
      </c>
    </row>
    <row r="436" spans="1:26" x14ac:dyDescent="0.3">
      <c r="A436">
        <v>60</v>
      </c>
      <c r="B436" t="s">
        <v>7687</v>
      </c>
      <c r="C436" t="s">
        <v>6636</v>
      </c>
      <c r="D436" t="s">
        <v>6637</v>
      </c>
      <c r="E436" t="s">
        <v>6639</v>
      </c>
      <c r="F436" t="s">
        <v>2115</v>
      </c>
      <c r="G436" t="s">
        <v>38</v>
      </c>
      <c r="H436" t="s">
        <v>66</v>
      </c>
      <c r="I436">
        <v>3</v>
      </c>
      <c r="J436">
        <v>7</v>
      </c>
      <c r="L436" t="s">
        <v>6916</v>
      </c>
      <c r="M436" t="s">
        <v>6860</v>
      </c>
      <c r="N436" t="s">
        <v>7688</v>
      </c>
      <c r="O436">
        <v>33.239443999999999</v>
      </c>
      <c r="P436">
        <v>131.60916700000001</v>
      </c>
      <c r="T436">
        <v>50</v>
      </c>
      <c r="U436" t="s">
        <v>6883</v>
      </c>
      <c r="W436">
        <v>60</v>
      </c>
      <c r="Y436" t="s">
        <v>7112</v>
      </c>
    </row>
    <row r="437" spans="1:26" x14ac:dyDescent="0.3">
      <c r="A437">
        <v>60</v>
      </c>
      <c r="B437" t="s">
        <v>7689</v>
      </c>
      <c r="C437" t="s">
        <v>6636</v>
      </c>
      <c r="D437" t="s">
        <v>6637</v>
      </c>
      <c r="E437" t="s">
        <v>6639</v>
      </c>
      <c r="F437" t="s">
        <v>2115</v>
      </c>
      <c r="G437" t="s">
        <v>38</v>
      </c>
      <c r="H437" t="s">
        <v>66</v>
      </c>
      <c r="I437">
        <v>3</v>
      </c>
      <c r="J437">
        <v>9</v>
      </c>
      <c r="L437" t="s">
        <v>6916</v>
      </c>
      <c r="M437" t="s">
        <v>6860</v>
      </c>
      <c r="N437" t="s">
        <v>7690</v>
      </c>
      <c r="O437">
        <v>30.340287</v>
      </c>
      <c r="P437">
        <v>130.52238500000001</v>
      </c>
      <c r="T437">
        <v>50</v>
      </c>
      <c r="U437" t="s">
        <v>6883</v>
      </c>
      <c r="W437">
        <v>60</v>
      </c>
      <c r="Y437" t="s">
        <v>7112</v>
      </c>
    </row>
    <row r="438" spans="1:26" x14ac:dyDescent="0.3">
      <c r="A438">
        <v>61</v>
      </c>
      <c r="B438" t="s">
        <v>7691</v>
      </c>
      <c r="C438" t="s">
        <v>6791</v>
      </c>
      <c r="D438" t="s">
        <v>6792</v>
      </c>
      <c r="E438" t="s">
        <v>7692</v>
      </c>
      <c r="F438" t="s">
        <v>2115</v>
      </c>
      <c r="G438" t="s">
        <v>38</v>
      </c>
      <c r="H438" t="s">
        <v>66</v>
      </c>
      <c r="I438">
        <v>13</v>
      </c>
      <c r="J438">
        <v>7</v>
      </c>
      <c r="L438" s="5" t="s">
        <v>7693</v>
      </c>
      <c r="M438" t="s">
        <v>6860</v>
      </c>
      <c r="N438" t="s">
        <v>7694</v>
      </c>
      <c r="O438">
        <v>45.397500000000001</v>
      </c>
      <c r="P438">
        <v>141.70088100000001</v>
      </c>
      <c r="R438">
        <v>40</v>
      </c>
      <c r="T438">
        <v>60</v>
      </c>
      <c r="U438" t="s">
        <v>6883</v>
      </c>
    </row>
    <row r="439" spans="1:26" x14ac:dyDescent="0.3">
      <c r="A439">
        <v>61</v>
      </c>
      <c r="B439" t="s">
        <v>7695</v>
      </c>
      <c r="C439" t="s">
        <v>6791</v>
      </c>
      <c r="D439" t="s">
        <v>6792</v>
      </c>
      <c r="E439" t="s">
        <v>7692</v>
      </c>
      <c r="F439" t="s">
        <v>2115</v>
      </c>
      <c r="G439" t="s">
        <v>38</v>
      </c>
      <c r="H439" t="s">
        <v>66</v>
      </c>
      <c r="I439">
        <v>13</v>
      </c>
      <c r="J439">
        <v>7</v>
      </c>
      <c r="L439" s="5" t="s">
        <v>7693</v>
      </c>
      <c r="M439" t="s">
        <v>6860</v>
      </c>
      <c r="N439" t="s">
        <v>7696</v>
      </c>
      <c r="O439">
        <f>44+10/60</f>
        <v>44.166666666666664</v>
      </c>
      <c r="P439">
        <v>141.662758</v>
      </c>
      <c r="R439">
        <v>30</v>
      </c>
      <c r="T439">
        <v>60</v>
      </c>
      <c r="U439" t="s">
        <v>6883</v>
      </c>
      <c r="Z439" t="s">
        <v>7697</v>
      </c>
    </row>
    <row r="440" spans="1:26" x14ac:dyDescent="0.3">
      <c r="A440">
        <v>61</v>
      </c>
      <c r="B440" t="s">
        <v>7698</v>
      </c>
      <c r="C440" t="s">
        <v>6791</v>
      </c>
      <c r="D440" t="s">
        <v>6792</v>
      </c>
      <c r="E440" t="s">
        <v>7692</v>
      </c>
      <c r="F440" t="s">
        <v>2115</v>
      </c>
      <c r="G440" t="s">
        <v>38</v>
      </c>
      <c r="H440" t="s">
        <v>66</v>
      </c>
      <c r="I440">
        <v>13</v>
      </c>
      <c r="J440">
        <v>7</v>
      </c>
      <c r="L440" s="5" t="s">
        <v>7693</v>
      </c>
      <c r="M440" t="s">
        <v>6860</v>
      </c>
      <c r="N440" t="s">
        <v>7699</v>
      </c>
      <c r="O440">
        <v>43.061943999999997</v>
      </c>
      <c r="P440">
        <v>141.35416699999999</v>
      </c>
      <c r="R440">
        <v>30</v>
      </c>
      <c r="T440">
        <v>60</v>
      </c>
      <c r="U440" t="s">
        <v>6883</v>
      </c>
    </row>
    <row r="441" spans="1:26" x14ac:dyDescent="0.3">
      <c r="A441">
        <v>61</v>
      </c>
      <c r="B441" t="s">
        <v>7700</v>
      </c>
      <c r="C441" t="s">
        <v>6791</v>
      </c>
      <c r="D441" t="s">
        <v>6792</v>
      </c>
      <c r="E441" t="s">
        <v>7692</v>
      </c>
      <c r="F441" t="s">
        <v>2115</v>
      </c>
      <c r="G441" t="s">
        <v>38</v>
      </c>
      <c r="H441" t="s">
        <v>66</v>
      </c>
      <c r="I441">
        <v>13</v>
      </c>
      <c r="J441">
        <v>7</v>
      </c>
      <c r="L441" s="5" t="s">
        <v>7693</v>
      </c>
      <c r="M441" t="s">
        <v>6860</v>
      </c>
      <c r="N441" t="s">
        <v>7701</v>
      </c>
      <c r="O441">
        <v>42.25</v>
      </c>
      <c r="P441">
        <v>140.26666700000001</v>
      </c>
      <c r="R441">
        <v>20</v>
      </c>
      <c r="T441">
        <v>60</v>
      </c>
      <c r="U441" t="s">
        <v>6883</v>
      </c>
    </row>
    <row r="442" spans="1:26" x14ac:dyDescent="0.3">
      <c r="A442">
        <v>61</v>
      </c>
      <c r="B442" t="s">
        <v>7702</v>
      </c>
      <c r="C442" t="s">
        <v>6791</v>
      </c>
      <c r="D442" t="s">
        <v>6792</v>
      </c>
      <c r="E442" t="s">
        <v>7692</v>
      </c>
      <c r="F442" t="s">
        <v>2115</v>
      </c>
      <c r="G442" t="s">
        <v>38</v>
      </c>
      <c r="H442" t="s">
        <v>66</v>
      </c>
      <c r="I442">
        <v>13</v>
      </c>
      <c r="J442">
        <v>7</v>
      </c>
      <c r="L442" s="5" t="s">
        <v>7693</v>
      </c>
      <c r="M442" t="s">
        <v>6860</v>
      </c>
      <c r="N442" t="s">
        <v>7703</v>
      </c>
      <c r="O442">
        <v>41.768819000000001</v>
      </c>
      <c r="P442">
        <v>140.72883100000001</v>
      </c>
      <c r="R442">
        <v>30</v>
      </c>
      <c r="T442">
        <v>60</v>
      </c>
      <c r="U442" t="s">
        <v>6883</v>
      </c>
    </row>
    <row r="443" spans="1:26" x14ac:dyDescent="0.3">
      <c r="A443">
        <v>61</v>
      </c>
      <c r="B443" t="s">
        <v>7704</v>
      </c>
      <c r="C443" t="s">
        <v>6791</v>
      </c>
      <c r="D443" t="s">
        <v>6792</v>
      </c>
      <c r="E443" t="s">
        <v>7692</v>
      </c>
      <c r="F443" t="s">
        <v>2115</v>
      </c>
      <c r="G443" t="s">
        <v>38</v>
      </c>
      <c r="H443" t="s">
        <v>66</v>
      </c>
      <c r="I443">
        <v>13</v>
      </c>
      <c r="J443">
        <v>7</v>
      </c>
      <c r="L443" s="5" t="s">
        <v>7693</v>
      </c>
      <c r="M443" t="s">
        <v>6860</v>
      </c>
      <c r="N443" t="s">
        <v>7705</v>
      </c>
      <c r="O443">
        <v>41.683332999999998</v>
      </c>
      <c r="P443">
        <v>140.433333</v>
      </c>
      <c r="R443">
        <v>40</v>
      </c>
      <c r="T443">
        <v>60</v>
      </c>
      <c r="U443" t="s">
        <v>6883</v>
      </c>
    </row>
    <row r="444" spans="1:26" x14ac:dyDescent="0.3">
      <c r="A444">
        <v>61</v>
      </c>
      <c r="B444" t="s">
        <v>7706</v>
      </c>
      <c r="C444" t="s">
        <v>6791</v>
      </c>
      <c r="D444" t="s">
        <v>6792</v>
      </c>
      <c r="E444" t="s">
        <v>7692</v>
      </c>
      <c r="F444" t="s">
        <v>2115</v>
      </c>
      <c r="G444" t="s">
        <v>38</v>
      </c>
      <c r="H444" t="s">
        <v>66</v>
      </c>
      <c r="I444">
        <v>13</v>
      </c>
      <c r="J444">
        <v>7</v>
      </c>
      <c r="L444" s="5" t="s">
        <v>7693</v>
      </c>
      <c r="M444" t="s">
        <v>6860</v>
      </c>
      <c r="N444" t="s">
        <v>7707</v>
      </c>
      <c r="O444">
        <v>41.429167</v>
      </c>
      <c r="P444">
        <v>140.11111099999999</v>
      </c>
      <c r="R444">
        <v>20</v>
      </c>
      <c r="T444">
        <v>60</v>
      </c>
      <c r="U444" t="s">
        <v>6883</v>
      </c>
    </row>
    <row r="445" spans="1:26" x14ac:dyDescent="0.3">
      <c r="A445">
        <v>61</v>
      </c>
      <c r="B445" t="s">
        <v>7708</v>
      </c>
      <c r="C445" t="s">
        <v>6791</v>
      </c>
      <c r="D445" t="s">
        <v>6792</v>
      </c>
      <c r="E445" t="s">
        <v>7692</v>
      </c>
      <c r="F445" t="s">
        <v>2115</v>
      </c>
      <c r="G445" t="s">
        <v>38</v>
      </c>
      <c r="H445" t="s">
        <v>66</v>
      </c>
      <c r="I445">
        <v>13</v>
      </c>
      <c r="J445">
        <v>7</v>
      </c>
      <c r="L445" s="5" t="s">
        <v>7693</v>
      </c>
      <c r="M445" t="s">
        <v>6860</v>
      </c>
      <c r="N445" t="s">
        <v>7709</v>
      </c>
      <c r="O445">
        <v>41.52675</v>
      </c>
      <c r="P445">
        <v>140.90733299999999</v>
      </c>
      <c r="R445">
        <v>30</v>
      </c>
      <c r="T445">
        <v>60</v>
      </c>
      <c r="U445" t="s">
        <v>6883</v>
      </c>
    </row>
    <row r="446" spans="1:26" x14ac:dyDescent="0.3">
      <c r="A446">
        <v>61</v>
      </c>
      <c r="B446" t="s">
        <v>7710</v>
      </c>
      <c r="C446" t="s">
        <v>6791</v>
      </c>
      <c r="D446" t="s">
        <v>6792</v>
      </c>
      <c r="E446" t="s">
        <v>7692</v>
      </c>
      <c r="F446" t="s">
        <v>2115</v>
      </c>
      <c r="G446" t="s">
        <v>38</v>
      </c>
      <c r="H446" t="s">
        <v>66</v>
      </c>
      <c r="I446">
        <v>13</v>
      </c>
      <c r="J446">
        <v>7</v>
      </c>
      <c r="L446" s="5" t="s">
        <v>7693</v>
      </c>
      <c r="M446" t="s">
        <v>6860</v>
      </c>
      <c r="N446" t="s">
        <v>7711</v>
      </c>
      <c r="O446">
        <v>41.197028000000003</v>
      </c>
      <c r="P446">
        <v>140.429889</v>
      </c>
      <c r="R446">
        <v>20</v>
      </c>
      <c r="T446">
        <v>60</v>
      </c>
      <c r="U446" t="s">
        <v>6883</v>
      </c>
    </row>
    <row r="447" spans="1:26" x14ac:dyDescent="0.3">
      <c r="A447">
        <v>61</v>
      </c>
      <c r="B447" t="s">
        <v>7712</v>
      </c>
      <c r="C447" t="s">
        <v>6791</v>
      </c>
      <c r="D447" t="s">
        <v>6792</v>
      </c>
      <c r="E447" t="s">
        <v>7692</v>
      </c>
      <c r="F447" t="s">
        <v>2115</v>
      </c>
      <c r="G447" t="s">
        <v>38</v>
      </c>
      <c r="H447" t="s">
        <v>66</v>
      </c>
      <c r="I447">
        <v>13</v>
      </c>
      <c r="J447">
        <v>7</v>
      </c>
      <c r="L447" s="5" t="s">
        <v>7693</v>
      </c>
      <c r="M447" t="s">
        <v>6860</v>
      </c>
      <c r="N447" t="s">
        <v>7713</v>
      </c>
      <c r="O447">
        <v>40.304900000000004</v>
      </c>
      <c r="P447">
        <v>141.7877</v>
      </c>
      <c r="R447">
        <v>10</v>
      </c>
      <c r="T447">
        <v>60</v>
      </c>
      <c r="U447" t="s">
        <v>6883</v>
      </c>
    </row>
    <row r="448" spans="1:26" x14ac:dyDescent="0.3">
      <c r="A448">
        <v>61</v>
      </c>
      <c r="B448" t="s">
        <v>7714</v>
      </c>
      <c r="C448" t="s">
        <v>6791</v>
      </c>
      <c r="D448" t="s">
        <v>6792</v>
      </c>
      <c r="E448" t="s">
        <v>7692</v>
      </c>
      <c r="F448" t="s">
        <v>2115</v>
      </c>
      <c r="G448" t="s">
        <v>38</v>
      </c>
      <c r="H448" t="s">
        <v>66</v>
      </c>
      <c r="I448">
        <v>13</v>
      </c>
      <c r="J448">
        <v>7</v>
      </c>
      <c r="L448" s="5" t="s">
        <v>7693</v>
      </c>
      <c r="M448" t="s">
        <v>6860</v>
      </c>
      <c r="N448" t="s">
        <v>7715</v>
      </c>
      <c r="O448">
        <v>39.641388999999997</v>
      </c>
      <c r="P448">
        <v>141.957222</v>
      </c>
      <c r="R448">
        <v>120</v>
      </c>
      <c r="T448">
        <v>60</v>
      </c>
      <c r="U448" t="s">
        <v>6883</v>
      </c>
    </row>
    <row r="449" spans="1:26" x14ac:dyDescent="0.3">
      <c r="A449">
        <v>61</v>
      </c>
      <c r="B449" t="s">
        <v>7716</v>
      </c>
      <c r="C449" t="s">
        <v>6791</v>
      </c>
      <c r="D449" t="s">
        <v>6792</v>
      </c>
      <c r="E449" t="s">
        <v>7692</v>
      </c>
      <c r="F449" t="s">
        <v>2115</v>
      </c>
      <c r="G449" t="s">
        <v>38</v>
      </c>
      <c r="H449" t="s">
        <v>66</v>
      </c>
      <c r="I449">
        <v>13</v>
      </c>
      <c r="J449">
        <v>7</v>
      </c>
      <c r="L449" s="5" t="s">
        <v>7693</v>
      </c>
      <c r="M449" t="s">
        <v>6860</v>
      </c>
      <c r="N449" t="s">
        <v>7717</v>
      </c>
      <c r="O449">
        <f>38+7/60+27/3200</f>
        <v>38.125104166666667</v>
      </c>
      <c r="P449">
        <f>140+34/60+20/3600</f>
        <v>140.57222222222222</v>
      </c>
      <c r="R449">
        <v>300</v>
      </c>
      <c r="T449">
        <v>60</v>
      </c>
      <c r="U449" t="s">
        <v>6883</v>
      </c>
    </row>
    <row r="450" spans="1:26" x14ac:dyDescent="0.3">
      <c r="A450">
        <v>61</v>
      </c>
      <c r="B450" t="s">
        <v>7718</v>
      </c>
      <c r="C450" t="s">
        <v>6791</v>
      </c>
      <c r="D450" t="s">
        <v>6792</v>
      </c>
      <c r="E450" t="s">
        <v>7692</v>
      </c>
      <c r="F450" t="s">
        <v>2115</v>
      </c>
      <c r="G450" t="s">
        <v>38</v>
      </c>
      <c r="H450" t="s">
        <v>66</v>
      </c>
      <c r="I450">
        <v>13</v>
      </c>
      <c r="J450">
        <v>7</v>
      </c>
      <c r="L450" s="5" t="s">
        <v>7693</v>
      </c>
      <c r="M450" t="s">
        <v>6860</v>
      </c>
      <c r="N450" t="s">
        <v>7719</v>
      </c>
      <c r="O450">
        <f>34+53/60+35/3600</f>
        <v>34.893055555555556</v>
      </c>
      <c r="P450">
        <f>138+55/60+50/3600</f>
        <v>138.93055555555554</v>
      </c>
      <c r="R450">
        <v>230</v>
      </c>
      <c r="T450">
        <v>60</v>
      </c>
      <c r="U450" t="s">
        <v>6883</v>
      </c>
    </row>
    <row r="451" spans="1:26" x14ac:dyDescent="0.3">
      <c r="A451">
        <v>62</v>
      </c>
      <c r="B451" t="s">
        <v>7720</v>
      </c>
      <c r="C451" t="s">
        <v>6781</v>
      </c>
      <c r="D451" t="s">
        <v>6782</v>
      </c>
      <c r="E451" t="s">
        <v>6783</v>
      </c>
      <c r="F451" t="s">
        <v>2115</v>
      </c>
      <c r="G451" t="s">
        <v>38</v>
      </c>
      <c r="H451" t="s">
        <v>66</v>
      </c>
      <c r="I451">
        <v>15</v>
      </c>
      <c r="J451">
        <v>12</v>
      </c>
      <c r="L451" t="s">
        <v>7721</v>
      </c>
      <c r="M451" t="s">
        <v>7722</v>
      </c>
      <c r="N451" t="s">
        <v>7723</v>
      </c>
      <c r="O451" t="s">
        <v>6864</v>
      </c>
      <c r="P451" t="s">
        <v>6864</v>
      </c>
      <c r="R451">
        <v>300</v>
      </c>
      <c r="Z451" t="s">
        <v>7724</v>
      </c>
    </row>
    <row r="452" spans="1:26" x14ac:dyDescent="0.3">
      <c r="A452">
        <v>62</v>
      </c>
      <c r="B452" t="s">
        <v>7725</v>
      </c>
      <c r="C452" t="s">
        <v>6781</v>
      </c>
      <c r="D452" t="s">
        <v>6782</v>
      </c>
      <c r="E452" t="s">
        <v>6783</v>
      </c>
      <c r="F452" t="s">
        <v>2115</v>
      </c>
      <c r="G452" t="s">
        <v>38</v>
      </c>
      <c r="H452" t="s">
        <v>66</v>
      </c>
      <c r="I452">
        <v>15</v>
      </c>
      <c r="J452">
        <v>12</v>
      </c>
      <c r="L452" t="s">
        <v>7721</v>
      </c>
      <c r="M452" t="s">
        <v>7722</v>
      </c>
      <c r="N452" t="s">
        <v>7726</v>
      </c>
      <c r="O452">
        <v>45.54</v>
      </c>
      <c r="P452">
        <v>-64.973056</v>
      </c>
      <c r="R452">
        <v>275</v>
      </c>
      <c r="Z452" t="s">
        <v>7727</v>
      </c>
    </row>
    <row r="453" spans="1:26" x14ac:dyDescent="0.3">
      <c r="A453">
        <v>62</v>
      </c>
      <c r="B453" t="s">
        <v>7728</v>
      </c>
      <c r="C453" t="s">
        <v>6781</v>
      </c>
      <c r="D453" t="s">
        <v>6782</v>
      </c>
      <c r="E453" t="s">
        <v>6783</v>
      </c>
      <c r="F453" t="s">
        <v>2115</v>
      </c>
      <c r="G453" t="s">
        <v>38</v>
      </c>
      <c r="H453" t="s">
        <v>66</v>
      </c>
      <c r="I453">
        <v>15</v>
      </c>
      <c r="J453">
        <v>12</v>
      </c>
      <c r="L453" t="s">
        <v>7721</v>
      </c>
      <c r="M453" t="s">
        <v>7722</v>
      </c>
      <c r="N453" t="s">
        <v>7729</v>
      </c>
      <c r="O453">
        <f>54+10/60</f>
        <v>54.166666666666664</v>
      </c>
      <c r="P453">
        <v>-67.283332999999999</v>
      </c>
      <c r="R453">
        <v>60</v>
      </c>
      <c r="Z453" t="s">
        <v>7730</v>
      </c>
    </row>
    <row r="454" spans="1:26" x14ac:dyDescent="0.3">
      <c r="A454">
        <v>62</v>
      </c>
      <c r="B454" t="s">
        <v>7731</v>
      </c>
      <c r="C454" t="s">
        <v>6781</v>
      </c>
      <c r="D454" t="s">
        <v>6782</v>
      </c>
      <c r="E454" t="s">
        <v>6783</v>
      </c>
      <c r="F454" t="s">
        <v>2115</v>
      </c>
      <c r="G454" t="s">
        <v>38</v>
      </c>
      <c r="H454" t="s">
        <v>66</v>
      </c>
      <c r="I454">
        <v>15</v>
      </c>
      <c r="J454">
        <v>12</v>
      </c>
      <c r="L454" t="s">
        <v>7721</v>
      </c>
      <c r="M454" t="s">
        <v>7722</v>
      </c>
      <c r="N454" t="s">
        <v>7732</v>
      </c>
      <c r="O454">
        <f>44+32/60</f>
        <v>44.533333333333331</v>
      </c>
      <c r="P454">
        <v>-68.038332999999994</v>
      </c>
      <c r="R454">
        <v>9</v>
      </c>
    </row>
    <row r="455" spans="1:26" x14ac:dyDescent="0.3">
      <c r="A455">
        <v>62</v>
      </c>
      <c r="B455" t="s">
        <v>7733</v>
      </c>
      <c r="C455" t="s">
        <v>6781</v>
      </c>
      <c r="D455" t="s">
        <v>6782</v>
      </c>
      <c r="E455" t="s">
        <v>6783</v>
      </c>
      <c r="F455" t="s">
        <v>2115</v>
      </c>
      <c r="G455" t="s">
        <v>38</v>
      </c>
      <c r="H455" t="s">
        <v>66</v>
      </c>
      <c r="I455">
        <v>15</v>
      </c>
      <c r="J455">
        <v>12</v>
      </c>
      <c r="L455" t="s">
        <v>7721</v>
      </c>
      <c r="M455" t="s">
        <v>7722</v>
      </c>
      <c r="N455" t="s">
        <v>7734</v>
      </c>
      <c r="O455">
        <f>44+32/60</f>
        <v>44.533333333333331</v>
      </c>
      <c r="P455">
        <v>-68.476111000000003</v>
      </c>
      <c r="R455">
        <v>34</v>
      </c>
    </row>
    <row r="456" spans="1:26" x14ac:dyDescent="0.3">
      <c r="A456">
        <v>62</v>
      </c>
      <c r="B456" t="s">
        <v>7735</v>
      </c>
      <c r="C456" t="s">
        <v>6781</v>
      </c>
      <c r="D456" t="s">
        <v>6782</v>
      </c>
      <c r="E456" t="s">
        <v>6783</v>
      </c>
      <c r="F456" t="s">
        <v>2115</v>
      </c>
      <c r="G456" t="s">
        <v>38</v>
      </c>
      <c r="H456" t="s">
        <v>66</v>
      </c>
      <c r="I456">
        <v>15</v>
      </c>
      <c r="J456">
        <v>12</v>
      </c>
      <c r="L456" t="s">
        <v>7721</v>
      </c>
      <c r="M456" t="s">
        <v>7722</v>
      </c>
      <c r="N456" t="s">
        <v>7736</v>
      </c>
      <c r="O456">
        <f>34+56/60</f>
        <v>34.93333333333333</v>
      </c>
      <c r="P456">
        <v>-71.891666999999998</v>
      </c>
      <c r="R456">
        <v>227</v>
      </c>
    </row>
    <row r="457" spans="1:26" x14ac:dyDescent="0.3">
      <c r="A457">
        <v>62</v>
      </c>
      <c r="B457" t="s">
        <v>7737</v>
      </c>
      <c r="C457" t="s">
        <v>6781</v>
      </c>
      <c r="D457" t="s">
        <v>6782</v>
      </c>
      <c r="E457" t="s">
        <v>6783</v>
      </c>
      <c r="F457" t="s">
        <v>2115</v>
      </c>
      <c r="G457" t="s">
        <v>38</v>
      </c>
      <c r="H457" t="s">
        <v>66</v>
      </c>
      <c r="I457">
        <v>15</v>
      </c>
      <c r="J457">
        <v>12</v>
      </c>
      <c r="L457" t="s">
        <v>7721</v>
      </c>
      <c r="M457" t="s">
        <v>7722</v>
      </c>
      <c r="N457" t="s">
        <v>7738</v>
      </c>
      <c r="O457">
        <f>43+56/60</f>
        <v>43.93333333333333</v>
      </c>
      <c r="P457">
        <v>-73.075322</v>
      </c>
      <c r="R457">
        <v>189</v>
      </c>
    </row>
    <row r="458" spans="1:26" x14ac:dyDescent="0.3">
      <c r="A458">
        <v>62</v>
      </c>
      <c r="B458" t="s">
        <v>7739</v>
      </c>
      <c r="C458" t="s">
        <v>6781</v>
      </c>
      <c r="D458" t="s">
        <v>6782</v>
      </c>
      <c r="E458" t="s">
        <v>6783</v>
      </c>
      <c r="F458" t="s">
        <v>2115</v>
      </c>
      <c r="G458" t="s">
        <v>38</v>
      </c>
      <c r="H458" t="s">
        <v>66</v>
      </c>
      <c r="I458">
        <v>15</v>
      </c>
      <c r="J458">
        <v>12</v>
      </c>
      <c r="L458" t="s">
        <v>7721</v>
      </c>
      <c r="M458" t="s">
        <v>7722</v>
      </c>
      <c r="N458" t="s">
        <v>7740</v>
      </c>
      <c r="O458">
        <f>43+38/60</f>
        <v>43.633333333333333</v>
      </c>
      <c r="P458">
        <v>-73.940991999999994</v>
      </c>
      <c r="R458">
        <v>488</v>
      </c>
    </row>
    <row r="459" spans="1:26" x14ac:dyDescent="0.3">
      <c r="A459">
        <v>62</v>
      </c>
      <c r="B459" t="s">
        <v>7741</v>
      </c>
      <c r="C459" t="s">
        <v>6781</v>
      </c>
      <c r="D459" t="s">
        <v>6782</v>
      </c>
      <c r="E459" t="s">
        <v>6783</v>
      </c>
      <c r="F459" t="s">
        <v>2115</v>
      </c>
      <c r="G459" t="s">
        <v>38</v>
      </c>
      <c r="H459" t="s">
        <v>66</v>
      </c>
      <c r="I459">
        <v>15</v>
      </c>
      <c r="J459">
        <v>12</v>
      </c>
      <c r="L459" t="s">
        <v>7721</v>
      </c>
      <c r="M459" t="s">
        <v>7722</v>
      </c>
      <c r="N459" t="s">
        <v>7742</v>
      </c>
      <c r="O459">
        <f>40+18/60</f>
        <v>40.299999999999997</v>
      </c>
      <c r="P459">
        <v>-89.829443999999995</v>
      </c>
      <c r="R459">
        <v>137</v>
      </c>
    </row>
    <row r="460" spans="1:26" x14ac:dyDescent="0.3">
      <c r="A460">
        <v>62</v>
      </c>
      <c r="B460" t="s">
        <v>7743</v>
      </c>
      <c r="C460" t="s">
        <v>6781</v>
      </c>
      <c r="D460" t="s">
        <v>6782</v>
      </c>
      <c r="E460" t="s">
        <v>6783</v>
      </c>
      <c r="F460" t="s">
        <v>2115</v>
      </c>
      <c r="G460" t="s">
        <v>38</v>
      </c>
      <c r="H460" t="s">
        <v>66</v>
      </c>
      <c r="I460">
        <v>15</v>
      </c>
      <c r="J460">
        <v>12</v>
      </c>
      <c r="L460" t="s">
        <v>7721</v>
      </c>
      <c r="M460" t="s">
        <v>7722</v>
      </c>
      <c r="N460" t="s">
        <v>7744</v>
      </c>
      <c r="O460">
        <f>37+29/60</f>
        <v>37.483333333333334</v>
      </c>
      <c r="P460">
        <v>-89.393889000000001</v>
      </c>
      <c r="R460">
        <v>195</v>
      </c>
    </row>
    <row r="461" spans="1:26" x14ac:dyDescent="0.3">
      <c r="A461">
        <v>62</v>
      </c>
      <c r="B461" t="s">
        <v>7745</v>
      </c>
      <c r="C461" t="s">
        <v>6781</v>
      </c>
      <c r="D461" t="s">
        <v>6782</v>
      </c>
      <c r="E461" t="s">
        <v>6783</v>
      </c>
      <c r="F461" t="s">
        <v>2115</v>
      </c>
      <c r="G461" t="s">
        <v>38</v>
      </c>
      <c r="H461" t="s">
        <v>66</v>
      </c>
      <c r="I461">
        <v>15</v>
      </c>
      <c r="J461">
        <v>12</v>
      </c>
      <c r="L461" t="s">
        <v>7721</v>
      </c>
      <c r="M461" t="s">
        <v>7722</v>
      </c>
      <c r="N461" t="s">
        <v>7746</v>
      </c>
      <c r="O461">
        <f>34+48/60</f>
        <v>34.799999999999997</v>
      </c>
      <c r="P461">
        <v>-89.446388999999996</v>
      </c>
      <c r="R461">
        <v>151</v>
      </c>
    </row>
    <row r="462" spans="1:26" x14ac:dyDescent="0.3">
      <c r="A462">
        <v>62</v>
      </c>
      <c r="B462" t="s">
        <v>7747</v>
      </c>
      <c r="C462" t="s">
        <v>6781</v>
      </c>
      <c r="D462" t="s">
        <v>6782</v>
      </c>
      <c r="E462" t="s">
        <v>6783</v>
      </c>
      <c r="F462" t="s">
        <v>2115</v>
      </c>
      <c r="G462" t="s">
        <v>38</v>
      </c>
      <c r="H462" t="s">
        <v>66</v>
      </c>
      <c r="I462">
        <v>15</v>
      </c>
      <c r="J462">
        <v>12</v>
      </c>
      <c r="L462" t="s">
        <v>7721</v>
      </c>
      <c r="M462" t="s">
        <v>7722</v>
      </c>
      <c r="N462" t="s">
        <v>7748</v>
      </c>
      <c r="O462">
        <f>43+42/60</f>
        <v>43.7</v>
      </c>
      <c r="P462">
        <v>-84.483610999999996</v>
      </c>
      <c r="R462">
        <v>396</v>
      </c>
    </row>
    <row r="463" spans="1:26" x14ac:dyDescent="0.3">
      <c r="A463">
        <v>62</v>
      </c>
      <c r="B463" t="s">
        <v>7749</v>
      </c>
      <c r="C463" t="s">
        <v>6781</v>
      </c>
      <c r="D463" t="s">
        <v>6782</v>
      </c>
      <c r="E463" t="s">
        <v>6783</v>
      </c>
      <c r="F463" t="s">
        <v>2115</v>
      </c>
      <c r="G463" t="s">
        <v>38</v>
      </c>
      <c r="H463" t="s">
        <v>66</v>
      </c>
      <c r="I463">
        <v>15</v>
      </c>
      <c r="J463">
        <v>12</v>
      </c>
      <c r="L463" t="s">
        <v>7721</v>
      </c>
      <c r="M463" t="s">
        <v>7722</v>
      </c>
      <c r="N463" t="s">
        <v>7750</v>
      </c>
      <c r="O463">
        <f>33+3/60</f>
        <v>33.049999999999997</v>
      </c>
      <c r="P463" t="s">
        <v>7751</v>
      </c>
      <c r="R463">
        <v>143</v>
      </c>
    </row>
    <row r="464" spans="1:26" x14ac:dyDescent="0.3">
      <c r="A464">
        <v>62</v>
      </c>
      <c r="B464" t="s">
        <v>7752</v>
      </c>
      <c r="C464" t="s">
        <v>6781</v>
      </c>
      <c r="D464" t="s">
        <v>6782</v>
      </c>
      <c r="E464" t="s">
        <v>6783</v>
      </c>
      <c r="F464" t="s">
        <v>2115</v>
      </c>
      <c r="G464" t="s">
        <v>38</v>
      </c>
      <c r="H464" t="s">
        <v>66</v>
      </c>
      <c r="I464">
        <v>15</v>
      </c>
      <c r="J464">
        <v>12</v>
      </c>
      <c r="L464" t="s">
        <v>7721</v>
      </c>
      <c r="M464" t="s">
        <v>7722</v>
      </c>
      <c r="N464" t="s">
        <v>7753</v>
      </c>
      <c r="O464">
        <f>32+22/60</f>
        <v>32.366666666666667</v>
      </c>
      <c r="P464">
        <v>-89.475347999999997</v>
      </c>
      <c r="R464">
        <v>149</v>
      </c>
    </row>
    <row r="465" spans="1:26" x14ac:dyDescent="0.3">
      <c r="A465">
        <v>62</v>
      </c>
      <c r="B465" t="s">
        <v>7754</v>
      </c>
      <c r="C465" t="s">
        <v>6781</v>
      </c>
      <c r="D465" t="s">
        <v>6782</v>
      </c>
      <c r="E465" t="s">
        <v>6783</v>
      </c>
      <c r="F465" t="s">
        <v>2115</v>
      </c>
      <c r="G465" t="s">
        <v>38</v>
      </c>
      <c r="H465" t="s">
        <v>66</v>
      </c>
      <c r="I465">
        <v>15</v>
      </c>
      <c r="J465">
        <v>12</v>
      </c>
      <c r="L465" t="s">
        <v>7721</v>
      </c>
      <c r="M465" t="s">
        <v>7722</v>
      </c>
      <c r="N465" t="s">
        <v>7755</v>
      </c>
      <c r="O465">
        <v>31.706136999999998</v>
      </c>
      <c r="P465">
        <v>-87.774274000000005</v>
      </c>
      <c r="R465">
        <v>9</v>
      </c>
      <c r="Z465" t="s">
        <v>7756</v>
      </c>
    </row>
    <row r="466" spans="1:26" ht="12.6" customHeight="1" x14ac:dyDescent="0.3">
      <c r="A466">
        <v>63</v>
      </c>
      <c r="B466" t="s">
        <v>7757</v>
      </c>
      <c r="C466" t="s">
        <v>6785</v>
      </c>
      <c r="D466" t="s">
        <v>6786</v>
      </c>
      <c r="E466" t="s">
        <v>6787</v>
      </c>
      <c r="F466" t="s">
        <v>166</v>
      </c>
      <c r="G466" t="s">
        <v>38</v>
      </c>
      <c r="H466" t="s">
        <v>66</v>
      </c>
      <c r="I466">
        <v>5</v>
      </c>
      <c r="J466">
        <v>4</v>
      </c>
      <c r="L466" t="s">
        <v>7758</v>
      </c>
      <c r="M466" t="s">
        <v>6847</v>
      </c>
      <c r="N466" t="s">
        <v>7759</v>
      </c>
      <c r="O466">
        <v>62.4</v>
      </c>
      <c r="P466">
        <v>17.46</v>
      </c>
      <c r="T466">
        <f>48/4</f>
        <v>12</v>
      </c>
      <c r="U466" t="s">
        <v>7760</v>
      </c>
      <c r="W466">
        <v>63</v>
      </c>
      <c r="Y466" t="s">
        <v>6851</v>
      </c>
      <c r="Z466" t="s">
        <v>7761</v>
      </c>
    </row>
    <row r="467" spans="1:26" ht="12.6" customHeight="1" x14ac:dyDescent="0.3">
      <c r="A467">
        <v>63</v>
      </c>
      <c r="B467" t="s">
        <v>7762</v>
      </c>
      <c r="C467" t="s">
        <v>6785</v>
      </c>
      <c r="D467" t="s">
        <v>6786</v>
      </c>
      <c r="E467" t="s">
        <v>6787</v>
      </c>
      <c r="F467" t="s">
        <v>166</v>
      </c>
      <c r="G467" t="s">
        <v>38</v>
      </c>
      <c r="H467" t="s">
        <v>66</v>
      </c>
      <c r="I467">
        <v>5</v>
      </c>
      <c r="J467">
        <v>4</v>
      </c>
      <c r="L467" t="s">
        <v>7758</v>
      </c>
      <c r="M467" t="s">
        <v>6847</v>
      </c>
      <c r="N467" t="s">
        <v>7763</v>
      </c>
      <c r="O467">
        <v>59.63</v>
      </c>
      <c r="P467">
        <v>18.53</v>
      </c>
      <c r="T467">
        <f>44/4</f>
        <v>11</v>
      </c>
      <c r="U467" t="s">
        <v>7760</v>
      </c>
      <c r="W467">
        <v>63</v>
      </c>
      <c r="Y467" t="s">
        <v>6851</v>
      </c>
    </row>
    <row r="468" spans="1:26" ht="12.6" customHeight="1" x14ac:dyDescent="0.3">
      <c r="A468">
        <v>63</v>
      </c>
      <c r="B468" t="s">
        <v>7764</v>
      </c>
      <c r="C468" t="s">
        <v>6785</v>
      </c>
      <c r="D468" t="s">
        <v>6786</v>
      </c>
      <c r="E468" t="s">
        <v>6787</v>
      </c>
      <c r="F468" t="s">
        <v>166</v>
      </c>
      <c r="G468" t="s">
        <v>38</v>
      </c>
      <c r="H468" t="s">
        <v>66</v>
      </c>
      <c r="I468">
        <v>5</v>
      </c>
      <c r="J468">
        <v>4</v>
      </c>
      <c r="L468" t="s">
        <v>7758</v>
      </c>
      <c r="M468" t="s">
        <v>6847</v>
      </c>
      <c r="N468" t="s">
        <v>7765</v>
      </c>
      <c r="O468">
        <v>57.4</v>
      </c>
      <c r="P468">
        <v>18.53</v>
      </c>
      <c r="T468">
        <f>49/4</f>
        <v>12.25</v>
      </c>
      <c r="U468" t="s">
        <v>7760</v>
      </c>
      <c r="W468">
        <v>63</v>
      </c>
      <c r="Y468" t="s">
        <v>6851</v>
      </c>
    </row>
    <row r="469" spans="1:26" ht="12.6" customHeight="1" x14ac:dyDescent="0.3">
      <c r="A469">
        <v>63</v>
      </c>
      <c r="B469" t="s">
        <v>7766</v>
      </c>
      <c r="C469" t="s">
        <v>6785</v>
      </c>
      <c r="D469" t="s">
        <v>6786</v>
      </c>
      <c r="E469" t="s">
        <v>6787</v>
      </c>
      <c r="F469" t="s">
        <v>166</v>
      </c>
      <c r="G469" t="s">
        <v>38</v>
      </c>
      <c r="H469" t="s">
        <v>66</v>
      </c>
      <c r="I469">
        <v>5</v>
      </c>
      <c r="J469">
        <v>4</v>
      </c>
      <c r="L469" t="s">
        <v>7758</v>
      </c>
      <c r="M469" t="s">
        <v>6847</v>
      </c>
      <c r="N469" t="s">
        <v>7767</v>
      </c>
      <c r="O469">
        <v>56.62</v>
      </c>
      <c r="P469">
        <v>16.46</v>
      </c>
      <c r="T469">
        <f>29/4</f>
        <v>7.25</v>
      </c>
      <c r="U469" t="s">
        <v>7760</v>
      </c>
      <c r="W469">
        <v>63</v>
      </c>
      <c r="Y469" t="s">
        <v>6851</v>
      </c>
    </row>
    <row r="470" spans="1:26" ht="12.6" customHeight="1" x14ac:dyDescent="0.3">
      <c r="A470">
        <v>63</v>
      </c>
      <c r="B470" t="s">
        <v>7768</v>
      </c>
      <c r="C470" t="s">
        <v>6785</v>
      </c>
      <c r="D470" t="s">
        <v>6786</v>
      </c>
      <c r="E470" t="s">
        <v>6787</v>
      </c>
      <c r="F470" t="s">
        <v>166</v>
      </c>
      <c r="G470" t="s">
        <v>38</v>
      </c>
      <c r="H470" t="s">
        <v>66</v>
      </c>
      <c r="I470">
        <v>5</v>
      </c>
      <c r="J470">
        <v>4</v>
      </c>
      <c r="L470" t="s">
        <v>7758</v>
      </c>
      <c r="M470" t="s">
        <v>6847</v>
      </c>
      <c r="N470" t="s">
        <v>7769</v>
      </c>
      <c r="O470">
        <v>56.29</v>
      </c>
      <c r="P470">
        <v>12.48</v>
      </c>
      <c r="T470">
        <f>54/4</f>
        <v>13.5</v>
      </c>
      <c r="U470" t="s">
        <v>7760</v>
      </c>
      <c r="W470">
        <v>63</v>
      </c>
      <c r="Y470" t="s">
        <v>6851</v>
      </c>
    </row>
    <row r="471" spans="1:26" ht="13.2" customHeight="1" x14ac:dyDescent="0.3">
      <c r="A471">
        <v>64</v>
      </c>
      <c r="B471" t="s">
        <v>7770</v>
      </c>
      <c r="C471" t="s">
        <v>6794</v>
      </c>
      <c r="D471" t="s">
        <v>6795</v>
      </c>
      <c r="E471" t="s">
        <v>6796</v>
      </c>
      <c r="F471" t="s">
        <v>166</v>
      </c>
      <c r="G471" t="s">
        <v>38</v>
      </c>
      <c r="H471" t="s">
        <v>66</v>
      </c>
      <c r="I471">
        <v>4</v>
      </c>
      <c r="J471">
        <v>8</v>
      </c>
      <c r="L471" t="s">
        <v>7771</v>
      </c>
      <c r="N471" t="s">
        <v>7772</v>
      </c>
      <c r="O471">
        <v>35.906329999999997</v>
      </c>
      <c r="P471">
        <v>139.62862100000001</v>
      </c>
      <c r="T471">
        <v>100</v>
      </c>
      <c r="U471" t="s">
        <v>6883</v>
      </c>
      <c r="W471">
        <v>64</v>
      </c>
    </row>
    <row r="472" spans="1:26" ht="13.2" customHeight="1" x14ac:dyDescent="0.3">
      <c r="A472">
        <v>64</v>
      </c>
      <c r="B472" t="s">
        <v>7773</v>
      </c>
      <c r="D472" t="s">
        <v>6795</v>
      </c>
      <c r="E472" t="s">
        <v>6796</v>
      </c>
      <c r="F472" t="s">
        <v>166</v>
      </c>
      <c r="G472" t="s">
        <v>38</v>
      </c>
      <c r="H472" t="s">
        <v>66</v>
      </c>
      <c r="I472">
        <v>4</v>
      </c>
      <c r="J472">
        <v>9</v>
      </c>
      <c r="L472" t="s">
        <v>7771</v>
      </c>
      <c r="N472" t="s">
        <v>7774</v>
      </c>
      <c r="O472">
        <v>32.750278000000002</v>
      </c>
      <c r="P472">
        <v>129.87777800000001</v>
      </c>
      <c r="T472">
        <v>100</v>
      </c>
      <c r="U472" t="s">
        <v>6883</v>
      </c>
      <c r="W472">
        <v>64</v>
      </c>
    </row>
    <row r="473" spans="1:26" ht="13.2" customHeight="1" x14ac:dyDescent="0.3">
      <c r="A473">
        <v>64</v>
      </c>
      <c r="B473" t="s">
        <v>7775</v>
      </c>
      <c r="D473" t="s">
        <v>6795</v>
      </c>
      <c r="E473" t="s">
        <v>6796</v>
      </c>
      <c r="F473" t="s">
        <v>166</v>
      </c>
      <c r="G473" t="s">
        <v>38</v>
      </c>
      <c r="H473" t="s">
        <v>66</v>
      </c>
      <c r="I473">
        <v>4</v>
      </c>
      <c r="J473">
        <v>8</v>
      </c>
      <c r="L473" t="s">
        <v>7771</v>
      </c>
      <c r="N473" t="s">
        <v>7776</v>
      </c>
      <c r="O473">
        <v>33.109444000000003</v>
      </c>
      <c r="P473">
        <v>139.79138900000001</v>
      </c>
      <c r="T473">
        <v>100</v>
      </c>
      <c r="U473" t="s">
        <v>6883</v>
      </c>
      <c r="W473">
        <v>64</v>
      </c>
    </row>
    <row r="474" spans="1:26" ht="13.2" customHeight="1" x14ac:dyDescent="0.3">
      <c r="A474">
        <v>64</v>
      </c>
      <c r="B474" t="s">
        <v>7777</v>
      </c>
      <c r="D474" t="s">
        <v>6795</v>
      </c>
      <c r="E474" t="s">
        <v>6796</v>
      </c>
      <c r="F474" t="s">
        <v>166</v>
      </c>
      <c r="G474" t="s">
        <v>38</v>
      </c>
      <c r="H474" t="s">
        <v>66</v>
      </c>
      <c r="I474">
        <v>4</v>
      </c>
      <c r="J474">
        <v>6</v>
      </c>
      <c r="L474" t="s">
        <v>7771</v>
      </c>
      <c r="N474" t="s">
        <v>7778</v>
      </c>
      <c r="O474">
        <v>27.82</v>
      </c>
      <c r="P474">
        <v>128.932222</v>
      </c>
      <c r="T474">
        <v>100</v>
      </c>
      <c r="U474" t="s">
        <v>6883</v>
      </c>
      <c r="W474">
        <v>64</v>
      </c>
    </row>
    <row r="475" spans="1:26" x14ac:dyDescent="0.3">
      <c r="A475">
        <v>65</v>
      </c>
      <c r="B475" t="s">
        <v>7779</v>
      </c>
      <c r="C475" t="s">
        <v>6797</v>
      </c>
      <c r="D475" t="s">
        <v>6798</v>
      </c>
      <c r="E475" t="s">
        <v>6799</v>
      </c>
      <c r="F475" t="s">
        <v>166</v>
      </c>
      <c r="G475" t="s">
        <v>38</v>
      </c>
      <c r="H475" t="s">
        <v>66</v>
      </c>
      <c r="I475">
        <v>10</v>
      </c>
      <c r="J475">
        <v>4</v>
      </c>
      <c r="L475" t="s">
        <v>7780</v>
      </c>
      <c r="M475" t="s">
        <v>7781</v>
      </c>
      <c r="N475" t="s">
        <v>7782</v>
      </c>
      <c r="O475">
        <v>50.554167</v>
      </c>
      <c r="P475">
        <v>-96.633332999999993</v>
      </c>
      <c r="R475">
        <v>233</v>
      </c>
      <c r="T475">
        <v>16.25</v>
      </c>
      <c r="U475" t="s">
        <v>7783</v>
      </c>
      <c r="W475" t="s">
        <v>7784</v>
      </c>
    </row>
    <row r="476" spans="1:26" x14ac:dyDescent="0.3">
      <c r="A476">
        <v>65</v>
      </c>
      <c r="B476" t="s">
        <v>7785</v>
      </c>
      <c r="C476" t="s">
        <v>6797</v>
      </c>
      <c r="D476" t="s">
        <v>6798</v>
      </c>
      <c r="E476" t="s">
        <v>6799</v>
      </c>
      <c r="F476" t="s">
        <v>166</v>
      </c>
      <c r="G476" t="s">
        <v>38</v>
      </c>
      <c r="H476" t="s">
        <v>66</v>
      </c>
      <c r="I476">
        <v>10</v>
      </c>
      <c r="J476">
        <v>5</v>
      </c>
      <c r="L476" t="s">
        <v>7780</v>
      </c>
      <c r="M476" t="s">
        <v>7781</v>
      </c>
      <c r="N476" t="s">
        <v>7786</v>
      </c>
      <c r="O476">
        <v>46.404167000000001</v>
      </c>
      <c r="P476">
        <v>-120.606944</v>
      </c>
      <c r="R476">
        <v>325</v>
      </c>
      <c r="T476">
        <v>26.8</v>
      </c>
      <c r="U476" t="s">
        <v>7783</v>
      </c>
      <c r="W476" t="s">
        <v>7784</v>
      </c>
    </row>
    <row r="477" spans="1:26" x14ac:dyDescent="0.3">
      <c r="A477">
        <v>65</v>
      </c>
      <c r="B477" t="s">
        <v>7787</v>
      </c>
      <c r="C477" t="s">
        <v>6797</v>
      </c>
      <c r="D477" t="s">
        <v>6798</v>
      </c>
      <c r="E477" t="s">
        <v>6799</v>
      </c>
      <c r="F477" t="s">
        <v>166</v>
      </c>
      <c r="G477" t="s">
        <v>38</v>
      </c>
      <c r="H477" t="s">
        <v>66</v>
      </c>
      <c r="I477">
        <v>10</v>
      </c>
      <c r="J477">
        <v>6</v>
      </c>
      <c r="L477" t="s">
        <v>7780</v>
      </c>
      <c r="M477" t="s">
        <v>7781</v>
      </c>
      <c r="N477" t="s">
        <v>7788</v>
      </c>
      <c r="O477">
        <v>42.444133000000001</v>
      </c>
      <c r="P477">
        <v>-76.503179000000003</v>
      </c>
      <c r="R477">
        <v>248</v>
      </c>
      <c r="T477">
        <v>46</v>
      </c>
      <c r="U477" t="s">
        <v>7783</v>
      </c>
      <c r="W477" t="s">
        <v>7784</v>
      </c>
    </row>
    <row r="478" spans="1:26" x14ac:dyDescent="0.3">
      <c r="A478">
        <v>65</v>
      </c>
      <c r="B478" t="s">
        <v>7789</v>
      </c>
      <c r="C478" t="s">
        <v>6797</v>
      </c>
      <c r="D478" t="s">
        <v>6798</v>
      </c>
      <c r="E478" t="s">
        <v>6799</v>
      </c>
      <c r="F478" t="s">
        <v>166</v>
      </c>
      <c r="G478" t="s">
        <v>38</v>
      </c>
      <c r="H478" t="s">
        <v>66</v>
      </c>
      <c r="I478">
        <v>10</v>
      </c>
      <c r="J478">
        <v>5</v>
      </c>
      <c r="L478" t="s">
        <v>7780</v>
      </c>
      <c r="M478" t="s">
        <v>7781</v>
      </c>
      <c r="N478" t="s">
        <v>7790</v>
      </c>
      <c r="O478">
        <v>40.440556000000001</v>
      </c>
      <c r="P478">
        <v>-109.30111100000001</v>
      </c>
      <c r="R478">
        <v>2438</v>
      </c>
      <c r="T478">
        <v>27.4</v>
      </c>
      <c r="U478" t="s">
        <v>7783</v>
      </c>
      <c r="W478" t="s">
        <v>7784</v>
      </c>
    </row>
    <row r="479" spans="1:26" x14ac:dyDescent="0.3">
      <c r="A479">
        <v>65</v>
      </c>
      <c r="B479" t="s">
        <v>7791</v>
      </c>
      <c r="C479" t="s">
        <v>6797</v>
      </c>
      <c r="D479" t="s">
        <v>6798</v>
      </c>
      <c r="E479" t="s">
        <v>6799</v>
      </c>
      <c r="F479" t="s">
        <v>166</v>
      </c>
      <c r="G479" t="s">
        <v>38</v>
      </c>
      <c r="H479" t="s">
        <v>66</v>
      </c>
      <c r="I479">
        <v>10</v>
      </c>
      <c r="J479">
        <v>6</v>
      </c>
      <c r="L479" t="s">
        <v>7780</v>
      </c>
      <c r="M479" t="s">
        <v>7781</v>
      </c>
      <c r="N479" t="s">
        <v>7792</v>
      </c>
      <c r="O479">
        <v>40.431269</v>
      </c>
      <c r="P479">
        <v>-105.33966100000001</v>
      </c>
      <c r="R479">
        <v>1524</v>
      </c>
      <c r="T479">
        <v>15.2</v>
      </c>
      <c r="U479" t="s">
        <v>7783</v>
      </c>
      <c r="W479" t="s">
        <v>7784</v>
      </c>
    </row>
    <row r="480" spans="1:26" x14ac:dyDescent="0.3">
      <c r="A480">
        <v>65</v>
      </c>
      <c r="B480" t="s">
        <v>7793</v>
      </c>
      <c r="C480" t="s">
        <v>6797</v>
      </c>
      <c r="D480" t="s">
        <v>6798</v>
      </c>
      <c r="E480" t="s">
        <v>6799</v>
      </c>
      <c r="F480" t="s">
        <v>166</v>
      </c>
      <c r="G480" t="s">
        <v>38</v>
      </c>
      <c r="H480" t="s">
        <v>66</v>
      </c>
      <c r="I480">
        <v>10</v>
      </c>
      <c r="J480">
        <v>6</v>
      </c>
      <c r="L480" t="s">
        <v>7780</v>
      </c>
      <c r="M480" t="s">
        <v>7781</v>
      </c>
      <c r="N480" t="s">
        <v>7794</v>
      </c>
      <c r="O480">
        <v>39.113056</v>
      </c>
      <c r="P480">
        <v>-96.628056000000001</v>
      </c>
      <c r="R480">
        <v>325</v>
      </c>
      <c r="T480">
        <v>34.799999999999997</v>
      </c>
      <c r="U480" t="s">
        <v>7783</v>
      </c>
      <c r="W480" t="s">
        <v>7784</v>
      </c>
    </row>
    <row r="481" spans="1:26" x14ac:dyDescent="0.3">
      <c r="A481">
        <v>65</v>
      </c>
      <c r="B481" t="s">
        <v>7795</v>
      </c>
      <c r="C481" t="s">
        <v>6797</v>
      </c>
      <c r="D481" t="s">
        <v>6798</v>
      </c>
      <c r="E481" t="s">
        <v>6799</v>
      </c>
      <c r="F481" t="s">
        <v>166</v>
      </c>
      <c r="G481" t="s">
        <v>38</v>
      </c>
      <c r="H481" t="s">
        <v>66</v>
      </c>
      <c r="I481">
        <v>10</v>
      </c>
      <c r="J481">
        <v>3</v>
      </c>
      <c r="L481" t="s">
        <v>7780</v>
      </c>
      <c r="M481" t="s">
        <v>7781</v>
      </c>
      <c r="N481" t="s">
        <v>7796</v>
      </c>
      <c r="O481">
        <v>33.564722000000003</v>
      </c>
      <c r="P481">
        <v>-101.87777800000001</v>
      </c>
      <c r="R481">
        <v>988</v>
      </c>
      <c r="T481">
        <v>11.7</v>
      </c>
      <c r="U481" t="s">
        <v>7783</v>
      </c>
      <c r="W481" t="s">
        <v>7784</v>
      </c>
    </row>
    <row r="482" spans="1:26" x14ac:dyDescent="0.3">
      <c r="A482">
        <v>65</v>
      </c>
      <c r="B482" t="s">
        <v>7797</v>
      </c>
      <c r="C482" t="s">
        <v>6797</v>
      </c>
      <c r="D482" t="s">
        <v>6798</v>
      </c>
      <c r="E482" t="s">
        <v>6799</v>
      </c>
      <c r="F482" t="s">
        <v>166</v>
      </c>
      <c r="G482" t="s">
        <v>38</v>
      </c>
      <c r="H482" t="s">
        <v>66</v>
      </c>
      <c r="I482">
        <v>10</v>
      </c>
      <c r="J482">
        <v>6</v>
      </c>
      <c r="L482" t="s">
        <v>7780</v>
      </c>
      <c r="M482" t="s">
        <v>7781</v>
      </c>
      <c r="N482" t="s">
        <v>7798</v>
      </c>
      <c r="O482">
        <v>30.601389000000001</v>
      </c>
      <c r="P482">
        <v>-96.314443999999995</v>
      </c>
      <c r="R482">
        <v>94</v>
      </c>
      <c r="T482">
        <v>15.2</v>
      </c>
      <c r="U482" t="s">
        <v>7783</v>
      </c>
      <c r="W482" t="s">
        <v>7784</v>
      </c>
    </row>
    <row r="483" spans="1:26" x14ac:dyDescent="0.3">
      <c r="A483">
        <v>65</v>
      </c>
      <c r="B483" t="s">
        <v>7799</v>
      </c>
      <c r="C483" t="s">
        <v>6797</v>
      </c>
      <c r="D483" t="s">
        <v>6798</v>
      </c>
      <c r="E483" t="s">
        <v>6799</v>
      </c>
      <c r="F483" t="s">
        <v>166</v>
      </c>
      <c r="G483" t="s">
        <v>38</v>
      </c>
      <c r="H483" t="s">
        <v>66</v>
      </c>
      <c r="I483">
        <v>10</v>
      </c>
      <c r="J483">
        <v>5</v>
      </c>
      <c r="L483" t="s">
        <v>7780</v>
      </c>
      <c r="M483" t="s">
        <v>7781</v>
      </c>
      <c r="N483" t="s">
        <v>7800</v>
      </c>
      <c r="O483">
        <v>30.583333</v>
      </c>
      <c r="P483">
        <v>-84.583332999999996</v>
      </c>
      <c r="R483">
        <v>57</v>
      </c>
      <c r="T483">
        <v>11.6</v>
      </c>
      <c r="U483" t="s">
        <v>7783</v>
      </c>
      <c r="W483" t="s">
        <v>7784</v>
      </c>
    </row>
    <row r="484" spans="1:26" x14ac:dyDescent="0.3">
      <c r="A484">
        <v>65</v>
      </c>
      <c r="B484" t="s">
        <v>7801</v>
      </c>
      <c r="C484" t="s">
        <v>6797</v>
      </c>
      <c r="D484" t="s">
        <v>6798</v>
      </c>
      <c r="E484" t="s">
        <v>6799</v>
      </c>
      <c r="F484" t="s">
        <v>166</v>
      </c>
      <c r="G484" t="s">
        <v>38</v>
      </c>
      <c r="H484" t="s">
        <v>66</v>
      </c>
      <c r="I484">
        <v>10</v>
      </c>
      <c r="J484">
        <v>5</v>
      </c>
      <c r="L484" t="s">
        <v>7780</v>
      </c>
      <c r="M484" t="s">
        <v>7781</v>
      </c>
      <c r="N484" t="s">
        <v>7802</v>
      </c>
      <c r="O484" s="5">
        <v>25.228055999999999</v>
      </c>
      <c r="P484" s="5">
        <v>-100.72194399999999</v>
      </c>
      <c r="R484">
        <v>2073</v>
      </c>
      <c r="T484">
        <v>7.6</v>
      </c>
      <c r="U484" t="s">
        <v>7783</v>
      </c>
      <c r="W484" t="s">
        <v>7784</v>
      </c>
    </row>
    <row r="485" spans="1:26" x14ac:dyDescent="0.3">
      <c r="A485">
        <v>66</v>
      </c>
      <c r="B485" t="s">
        <v>7803</v>
      </c>
      <c r="C485" t="s">
        <v>6800</v>
      </c>
      <c r="D485" t="s">
        <v>6801</v>
      </c>
      <c r="E485" t="s">
        <v>6802</v>
      </c>
      <c r="F485" t="s">
        <v>166</v>
      </c>
      <c r="G485" t="s">
        <v>38</v>
      </c>
      <c r="H485" t="s">
        <v>66</v>
      </c>
      <c r="I485">
        <v>3</v>
      </c>
      <c r="J485">
        <v>9</v>
      </c>
      <c r="L485" t="s">
        <v>7804</v>
      </c>
      <c r="M485" t="s">
        <v>6847</v>
      </c>
      <c r="N485" t="s">
        <v>7805</v>
      </c>
      <c r="O485">
        <v>51.752000000000002</v>
      </c>
      <c r="P485">
        <v>-1.2578</v>
      </c>
      <c r="T485">
        <v>94</v>
      </c>
      <c r="U485" t="s">
        <v>6883</v>
      </c>
      <c r="W485">
        <v>66</v>
      </c>
    </row>
    <row r="486" spans="1:26" x14ac:dyDescent="0.3">
      <c r="A486">
        <v>66</v>
      </c>
      <c r="B486" t="s">
        <v>7806</v>
      </c>
      <c r="C486" t="s">
        <v>6800</v>
      </c>
      <c r="D486" t="s">
        <v>6801</v>
      </c>
      <c r="E486" t="s">
        <v>6802</v>
      </c>
      <c r="F486" t="s">
        <v>166</v>
      </c>
      <c r="G486" t="s">
        <v>38</v>
      </c>
      <c r="H486" t="s">
        <v>66</v>
      </c>
      <c r="I486">
        <v>3</v>
      </c>
      <c r="J486">
        <v>9</v>
      </c>
      <c r="L486" t="s">
        <v>7804</v>
      </c>
      <c r="M486" t="s">
        <v>6847</v>
      </c>
      <c r="N486" t="s">
        <v>7807</v>
      </c>
      <c r="O486">
        <v>50.9069</v>
      </c>
      <c r="P486">
        <v>-1.4047000000000001</v>
      </c>
      <c r="T486">
        <v>94</v>
      </c>
      <c r="U486" t="s">
        <v>6883</v>
      </c>
      <c r="W486">
        <v>66</v>
      </c>
    </row>
    <row r="487" spans="1:26" x14ac:dyDescent="0.3">
      <c r="A487">
        <v>66</v>
      </c>
      <c r="B487" t="s">
        <v>7808</v>
      </c>
      <c r="C487" t="s">
        <v>6800</v>
      </c>
      <c r="D487" t="s">
        <v>6801</v>
      </c>
      <c r="E487" t="s">
        <v>6802</v>
      </c>
      <c r="F487" t="s">
        <v>166</v>
      </c>
      <c r="G487" t="s">
        <v>38</v>
      </c>
      <c r="H487" t="s">
        <v>66</v>
      </c>
      <c r="I487">
        <v>3</v>
      </c>
      <c r="J487">
        <v>9</v>
      </c>
      <c r="L487" t="s">
        <v>7804</v>
      </c>
      <c r="M487" t="s">
        <v>6847</v>
      </c>
      <c r="N487" t="s">
        <v>7809</v>
      </c>
      <c r="O487">
        <v>48.462221999999997</v>
      </c>
      <c r="P487">
        <v>7.4819440000000004</v>
      </c>
      <c r="T487">
        <v>94</v>
      </c>
      <c r="U487" t="s">
        <v>6883</v>
      </c>
      <c r="W487">
        <v>66</v>
      </c>
    </row>
    <row r="488" spans="1:26" x14ac:dyDescent="0.3">
      <c r="A488">
        <v>67</v>
      </c>
      <c r="B488" t="s">
        <v>7810</v>
      </c>
      <c r="C488" t="s">
        <v>6803</v>
      </c>
      <c r="D488" t="s">
        <v>6804</v>
      </c>
      <c r="F488" t="s">
        <v>166</v>
      </c>
      <c r="G488" t="s">
        <v>38</v>
      </c>
      <c r="H488" t="s">
        <v>66</v>
      </c>
      <c r="I488">
        <v>3</v>
      </c>
      <c r="J488">
        <v>5</v>
      </c>
      <c r="L488" t="s">
        <v>7811</v>
      </c>
      <c r="M488" t="s">
        <v>6847</v>
      </c>
      <c r="N488" t="s">
        <v>7812</v>
      </c>
      <c r="O488" s="6">
        <f>31+26/60</f>
        <v>31.433333333333334</v>
      </c>
      <c r="P488">
        <f>130+55/60</f>
        <v>130.91666666666666</v>
      </c>
      <c r="Q488" t="s">
        <v>7231</v>
      </c>
      <c r="T488">
        <v>100</v>
      </c>
      <c r="U488" t="s">
        <v>6883</v>
      </c>
      <c r="W488">
        <v>67</v>
      </c>
    </row>
    <row r="489" spans="1:26" x14ac:dyDescent="0.3">
      <c r="A489">
        <v>67</v>
      </c>
      <c r="B489" t="s">
        <v>7813</v>
      </c>
      <c r="C489" t="s">
        <v>6803</v>
      </c>
      <c r="D489" t="s">
        <v>6804</v>
      </c>
      <c r="F489" t="s">
        <v>166</v>
      </c>
      <c r="G489" t="s">
        <v>38</v>
      </c>
      <c r="H489" t="s">
        <v>66</v>
      </c>
      <c r="I489">
        <v>3</v>
      </c>
      <c r="J489">
        <v>5</v>
      </c>
      <c r="L489" t="s">
        <v>7811</v>
      </c>
      <c r="M489" t="s">
        <v>6847</v>
      </c>
      <c r="N489" t="s">
        <v>7106</v>
      </c>
      <c r="O489" s="7">
        <f>34+37/60</f>
        <v>34.616666666666667</v>
      </c>
      <c r="P489">
        <f>134+8/60</f>
        <v>134.13333333333333</v>
      </c>
      <c r="Q489" t="s">
        <v>7231</v>
      </c>
      <c r="T489">
        <v>100</v>
      </c>
      <c r="U489" t="s">
        <v>6883</v>
      </c>
      <c r="W489">
        <v>67</v>
      </c>
    </row>
    <row r="490" spans="1:26" x14ac:dyDescent="0.3">
      <c r="A490">
        <v>67</v>
      </c>
      <c r="B490" t="s">
        <v>7814</v>
      </c>
      <c r="C490" t="s">
        <v>6803</v>
      </c>
      <c r="D490" t="s">
        <v>6804</v>
      </c>
      <c r="F490" t="s">
        <v>166</v>
      </c>
      <c r="G490" t="s">
        <v>38</v>
      </c>
      <c r="H490" t="s">
        <v>66</v>
      </c>
      <c r="I490">
        <v>3</v>
      </c>
      <c r="J490">
        <v>5</v>
      </c>
      <c r="L490" t="s">
        <v>7811</v>
      </c>
      <c r="M490" t="s">
        <v>6847</v>
      </c>
      <c r="N490" t="s">
        <v>7815</v>
      </c>
      <c r="O490" s="6">
        <f>36+36/60</f>
        <v>36.6</v>
      </c>
      <c r="P490">
        <f>136+41/60</f>
        <v>136.68333333333334</v>
      </c>
      <c r="Q490" t="s">
        <v>7231</v>
      </c>
      <c r="T490">
        <v>100</v>
      </c>
      <c r="U490" t="s">
        <v>6883</v>
      </c>
      <c r="W490">
        <v>67</v>
      </c>
    </row>
    <row r="491" spans="1:26" x14ac:dyDescent="0.3">
      <c r="A491">
        <v>68</v>
      </c>
      <c r="B491" t="s">
        <v>7816</v>
      </c>
      <c r="C491" t="s">
        <v>6805</v>
      </c>
      <c r="D491" t="s">
        <v>6806</v>
      </c>
      <c r="E491" t="s">
        <v>6807</v>
      </c>
      <c r="F491" t="s">
        <v>166</v>
      </c>
      <c r="G491" t="s">
        <v>38</v>
      </c>
      <c r="H491" t="s">
        <v>66</v>
      </c>
      <c r="I491">
        <v>3</v>
      </c>
      <c r="J491">
        <v>4</v>
      </c>
      <c r="L491" t="s">
        <v>7811</v>
      </c>
      <c r="M491" t="s">
        <v>6847</v>
      </c>
      <c r="N491" t="s">
        <v>7817</v>
      </c>
      <c r="O491" s="7">
        <f>37+47/60</f>
        <v>37.783333333333331</v>
      </c>
      <c r="P491">
        <f>138+56/60</f>
        <v>138.93333333333334</v>
      </c>
      <c r="T491">
        <v>60</v>
      </c>
      <c r="U491" t="s">
        <v>6849</v>
      </c>
      <c r="W491">
        <v>68</v>
      </c>
    </row>
    <row r="492" spans="1:26" x14ac:dyDescent="0.3">
      <c r="A492">
        <v>68</v>
      </c>
      <c r="B492" t="s">
        <v>7818</v>
      </c>
      <c r="C492" t="s">
        <v>6805</v>
      </c>
      <c r="D492" t="s">
        <v>6806</v>
      </c>
      <c r="E492" t="s">
        <v>6807</v>
      </c>
      <c r="F492" t="s">
        <v>166</v>
      </c>
      <c r="G492" t="s">
        <v>38</v>
      </c>
      <c r="H492" t="s">
        <v>66</v>
      </c>
      <c r="I492">
        <v>3</v>
      </c>
      <c r="J492">
        <v>5</v>
      </c>
      <c r="L492" t="s">
        <v>7811</v>
      </c>
      <c r="M492" t="s">
        <v>6847</v>
      </c>
      <c r="N492" t="s">
        <v>7819</v>
      </c>
      <c r="O492" s="7">
        <f>34+46/60</f>
        <v>34.766666666666666</v>
      </c>
      <c r="P492">
        <f>136+26/60</f>
        <v>136.43333333333334</v>
      </c>
      <c r="T492">
        <v>120</v>
      </c>
      <c r="U492" t="s">
        <v>6849</v>
      </c>
      <c r="W492">
        <v>68</v>
      </c>
    </row>
    <row r="493" spans="1:26" x14ac:dyDescent="0.3">
      <c r="A493">
        <v>68</v>
      </c>
      <c r="B493" t="s">
        <v>7820</v>
      </c>
      <c r="C493" t="s">
        <v>6805</v>
      </c>
      <c r="D493" t="s">
        <v>6806</v>
      </c>
      <c r="E493" t="s">
        <v>6807</v>
      </c>
      <c r="F493" t="s">
        <v>166</v>
      </c>
      <c r="G493" t="s">
        <v>38</v>
      </c>
      <c r="H493" t="s">
        <v>66</v>
      </c>
      <c r="I493">
        <v>3</v>
      </c>
      <c r="J493">
        <v>4</v>
      </c>
      <c r="L493" t="s">
        <v>7811</v>
      </c>
      <c r="M493" t="s">
        <v>6847</v>
      </c>
      <c r="N493" t="s">
        <v>7821</v>
      </c>
      <c r="O493" s="7">
        <f>26+20/60</f>
        <v>26.333333333333332</v>
      </c>
      <c r="P493">
        <f>127+52/60</f>
        <v>127.86666666666666</v>
      </c>
      <c r="T493">
        <v>60</v>
      </c>
      <c r="U493" t="s">
        <v>6849</v>
      </c>
      <c r="W493">
        <v>68</v>
      </c>
    </row>
    <row r="494" spans="1:26" x14ac:dyDescent="0.3">
      <c r="A494">
        <v>69</v>
      </c>
      <c r="B494" t="s">
        <v>7822</v>
      </c>
      <c r="C494" t="s">
        <v>6808</v>
      </c>
      <c r="D494" t="s">
        <v>6809</v>
      </c>
      <c r="E494" t="s">
        <v>6810</v>
      </c>
      <c r="F494" t="s">
        <v>166</v>
      </c>
      <c r="G494" t="s">
        <v>38</v>
      </c>
      <c r="H494" t="s">
        <v>66</v>
      </c>
      <c r="I494">
        <v>8</v>
      </c>
      <c r="J494">
        <v>3</v>
      </c>
      <c r="O494" s="6"/>
      <c r="Z494" t="s">
        <v>7823</v>
      </c>
    </row>
    <row r="495" spans="1:26" x14ac:dyDescent="0.3">
      <c r="A495">
        <v>70</v>
      </c>
      <c r="B495" t="s">
        <v>7824</v>
      </c>
      <c r="C495" t="s">
        <v>6811</v>
      </c>
      <c r="D495" t="s">
        <v>6812</v>
      </c>
      <c r="E495" t="s">
        <v>6813</v>
      </c>
      <c r="F495" t="s">
        <v>166</v>
      </c>
      <c r="G495" t="s">
        <v>38</v>
      </c>
      <c r="H495" t="s">
        <v>66</v>
      </c>
      <c r="I495">
        <v>3</v>
      </c>
      <c r="J495">
        <v>6</v>
      </c>
      <c r="L495" t="s">
        <v>7825</v>
      </c>
      <c r="M495" t="s">
        <v>6847</v>
      </c>
      <c r="N495" t="s">
        <v>7826</v>
      </c>
      <c r="O495">
        <v>36.299999999999997</v>
      </c>
      <c r="P495">
        <v>-89.4</v>
      </c>
      <c r="T495">
        <v>50</v>
      </c>
      <c r="U495" t="s">
        <v>6883</v>
      </c>
      <c r="W495" t="s">
        <v>7827</v>
      </c>
      <c r="Y495" t="s">
        <v>6851</v>
      </c>
    </row>
    <row r="496" spans="1:26" x14ac:dyDescent="0.3">
      <c r="A496">
        <v>70</v>
      </c>
      <c r="B496" t="s">
        <v>7828</v>
      </c>
      <c r="C496" t="s">
        <v>6811</v>
      </c>
      <c r="D496" t="s">
        <v>6812</v>
      </c>
      <c r="E496" t="s">
        <v>6813</v>
      </c>
      <c r="F496" t="s">
        <v>166</v>
      </c>
      <c r="G496" t="s">
        <v>38</v>
      </c>
      <c r="H496" t="s">
        <v>66</v>
      </c>
      <c r="I496">
        <v>3</v>
      </c>
      <c r="J496">
        <v>6</v>
      </c>
      <c r="L496" t="s">
        <v>7825</v>
      </c>
      <c r="M496" t="s">
        <v>6847</v>
      </c>
      <c r="N496" t="s">
        <v>7829</v>
      </c>
      <c r="O496">
        <v>33.299999999999997</v>
      </c>
      <c r="P496">
        <v>-88.5</v>
      </c>
      <c r="T496">
        <v>50</v>
      </c>
      <c r="U496" t="s">
        <v>6883</v>
      </c>
      <c r="W496" t="s">
        <v>7827</v>
      </c>
      <c r="Y496" t="s">
        <v>6851</v>
      </c>
    </row>
    <row r="497" spans="1:25" x14ac:dyDescent="0.3">
      <c r="A497">
        <v>70</v>
      </c>
      <c r="B497" t="s">
        <v>7830</v>
      </c>
      <c r="C497" t="s">
        <v>6811</v>
      </c>
      <c r="D497" t="s">
        <v>6812</v>
      </c>
      <c r="E497" t="s">
        <v>6813</v>
      </c>
      <c r="F497" t="s">
        <v>166</v>
      </c>
      <c r="G497" t="s">
        <v>38</v>
      </c>
      <c r="H497" t="s">
        <v>66</v>
      </c>
      <c r="I497">
        <v>3</v>
      </c>
      <c r="J497">
        <v>6</v>
      </c>
      <c r="L497" t="s">
        <v>7825</v>
      </c>
      <c r="M497" t="s">
        <v>6847</v>
      </c>
      <c r="N497" t="s">
        <v>7831</v>
      </c>
      <c r="O497">
        <v>37.6</v>
      </c>
      <c r="P497">
        <v>-98.5</v>
      </c>
      <c r="T497">
        <v>50</v>
      </c>
      <c r="U497" t="s">
        <v>6883</v>
      </c>
      <c r="W497" t="s">
        <v>7827</v>
      </c>
      <c r="Y497" t="s">
        <v>6851</v>
      </c>
    </row>
    <row r="498" spans="1:25" ht="14.4" customHeight="1" x14ac:dyDescent="0.3">
      <c r="A498">
        <v>71</v>
      </c>
      <c r="B498" t="s">
        <v>7832</v>
      </c>
      <c r="C498" t="s">
        <v>6814</v>
      </c>
      <c r="D498" s="2" t="s">
        <v>6815</v>
      </c>
      <c r="E498" s="2" t="s">
        <v>7833</v>
      </c>
      <c r="F498" t="s">
        <v>6989</v>
      </c>
      <c r="G498" t="s">
        <v>38</v>
      </c>
      <c r="H498" t="s">
        <v>66</v>
      </c>
      <c r="I498">
        <v>3</v>
      </c>
      <c r="J498">
        <v>12</v>
      </c>
      <c r="L498" t="s">
        <v>7834</v>
      </c>
      <c r="M498" t="s">
        <v>6847</v>
      </c>
      <c r="T498">
        <v>10</v>
      </c>
      <c r="U498" t="s">
        <v>7783</v>
      </c>
      <c r="W498">
        <v>71</v>
      </c>
    </row>
    <row r="499" spans="1:25" ht="15.6" customHeight="1" x14ac:dyDescent="0.3">
      <c r="A499">
        <v>71</v>
      </c>
      <c r="B499" t="s">
        <v>7832</v>
      </c>
      <c r="C499" t="s">
        <v>6814</v>
      </c>
      <c r="D499" s="2" t="s">
        <v>6815</v>
      </c>
      <c r="E499" s="2" t="s">
        <v>7833</v>
      </c>
      <c r="F499" t="s">
        <v>6989</v>
      </c>
      <c r="G499" t="s">
        <v>38</v>
      </c>
      <c r="H499" t="s">
        <v>66</v>
      </c>
      <c r="I499">
        <v>3</v>
      </c>
      <c r="J499">
        <v>12</v>
      </c>
      <c r="L499" t="s">
        <v>7834</v>
      </c>
      <c r="M499" t="s">
        <v>6847</v>
      </c>
      <c r="T499">
        <v>10</v>
      </c>
      <c r="U499" t="s">
        <v>7783</v>
      </c>
      <c r="W499">
        <v>71</v>
      </c>
    </row>
    <row r="500" spans="1:25" ht="17.399999999999999" customHeight="1" x14ac:dyDescent="0.3">
      <c r="A500">
        <v>71</v>
      </c>
      <c r="B500" t="s">
        <v>7832</v>
      </c>
      <c r="C500" t="s">
        <v>6814</v>
      </c>
      <c r="D500" s="2" t="s">
        <v>6815</v>
      </c>
      <c r="E500" s="2" t="s">
        <v>7833</v>
      </c>
      <c r="F500" t="s">
        <v>6989</v>
      </c>
      <c r="G500" t="s">
        <v>38</v>
      </c>
      <c r="H500" t="s">
        <v>66</v>
      </c>
      <c r="I500">
        <v>3</v>
      </c>
      <c r="J500">
        <v>12</v>
      </c>
      <c r="L500" t="s">
        <v>7834</v>
      </c>
      <c r="M500" t="s">
        <v>6847</v>
      </c>
      <c r="T500">
        <v>10</v>
      </c>
      <c r="U500" t="s">
        <v>7783</v>
      </c>
      <c r="W500">
        <v>71</v>
      </c>
    </row>
  </sheetData>
  <hyperlinks>
    <hyperlink ref="E498" r:id="rId1"/>
    <hyperlink ref="E499" r:id="rId2"/>
    <hyperlink ref="E500"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savedrecs</vt:lpstr>
      <vt:lpstr>metadata</vt:lpstr>
      <vt:lpstr>metadata!_FilterDatabase</vt:lpstr>
      <vt:lpstr>savedrecs!_FilterDatabase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dc:creator>
  <dc:description/>
  <cp:lastModifiedBy>Jens</cp:lastModifiedBy>
  <cp:revision>4</cp:revision>
  <dcterms:created xsi:type="dcterms:W3CDTF">2018-02-27T12:43:04Z</dcterms:created>
  <dcterms:modified xsi:type="dcterms:W3CDTF">2018-05-04T07:08:26Z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