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847A12AB-1890-483A-AF66-A1E814D050F7}" xr6:coauthVersionLast="47" xr6:coauthVersionMax="47" xr10:uidLastSave="{00000000-0000-0000-0000-000000000000}"/>
  <bookViews>
    <workbookView xWindow="-108" yWindow="-108" windowWidth="23256" windowHeight="12456" xr2:uid="{A0CABE93-1CAF-4178-A500-DBCC18B48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1" l="1"/>
  <c r="H87" i="1"/>
  <c r="I47" i="1"/>
  <c r="I56" i="1" s="1"/>
  <c r="I57" i="1" s="1"/>
  <c r="I46" i="1"/>
  <c r="I50" i="1" s="1"/>
  <c r="I55" i="1"/>
  <c r="F39" i="1"/>
  <c r="H38" i="1"/>
</calcChain>
</file>

<file path=xl/sharedStrings.xml><?xml version="1.0" encoding="utf-8"?>
<sst xmlns="http://schemas.openxmlformats.org/spreadsheetml/2006/main" count="100" uniqueCount="76">
  <si>
    <t>Formulas:</t>
  </si>
  <si>
    <t>torque</t>
  </si>
  <si>
    <t>the load requirement (ferris wheel)</t>
  </si>
  <si>
    <t>assumptions:</t>
  </si>
  <si>
    <t>it is a hoop (for the calculation of moment of inertia)</t>
  </si>
  <si>
    <t>&lt;= 1kg (rotor &amp; cubicles, not including the nonlocomotor parts)</t>
  </si>
  <si>
    <t>made of cardboard</t>
  </si>
  <si>
    <t>calculations:</t>
  </si>
  <si>
    <t>moment of inertia</t>
  </si>
  <si>
    <t>c * mass * radius^2</t>
  </si>
  <si>
    <t>radius * force * sin(\theta)</t>
  </si>
  <si>
    <t>mass</t>
  </si>
  <si>
    <t>radius</t>
  </si>
  <si>
    <t>angular acceleration</t>
  </si>
  <si>
    <t>change in angular velocity / change in time</t>
  </si>
  <si>
    <t>or</t>
  </si>
  <si>
    <t>mass * radius^2 * angular acceleration</t>
  </si>
  <si>
    <t>goals:</t>
  </si>
  <si>
    <t>rpm</t>
  </si>
  <si>
    <t>1 - 20 rpm</t>
  </si>
  <si>
    <t>(1rpm sounds reasonable for a big ass ferris wheel, 20 rpm looks like a reasonable for a small-sized ferris wheel: being that it may be considered as a toy)</t>
  </si>
  <si>
    <t>https://www.youtube.com/watch?v=YQt9gEAHUUM</t>
  </si>
  <si>
    <t>&lt;= 0.5ft radius (1ft diameter) || 0.1524 m radius</t>
  </si>
  <si>
    <t>m</t>
  </si>
  <si>
    <t>kg</t>
  </si>
  <si>
    <t>to have a lot of overhead (limitless; i.e., we don’t want it to perform under the calculations. So it will not be a problem to make small adjustments when outcome of the initial plan is performing poorly)</t>
  </si>
  <si>
    <t>angular velocity</t>
  </si>
  <si>
    <t>rad/s</t>
  </si>
  <si>
    <t>angular acceleration (after 1 second from rest)</t>
  </si>
  <si>
    <t>resistance of two phases (in wye config) of a commercial motor:</t>
  </si>
  <si>
    <t>=</t>
  </si>
  <si>
    <t>~</t>
  </si>
  <si>
    <t xml:space="preserve">~ </t>
  </si>
  <si>
    <t>voltage input</t>
  </si>
  <si>
    <t>current</t>
  </si>
  <si>
    <t>back emf</t>
  </si>
  <si>
    <t>assuming:</t>
  </si>
  <si>
    <t>area</t>
  </si>
  <si>
    <t>dia</t>
  </si>
  <si>
    <t>length</t>
  </si>
  <si>
    <t>?</t>
  </si>
  <si>
    <t>resistivity</t>
  </si>
  <si>
    <t>resistance for one phase</t>
  </si>
  <si>
    <t>ohms</t>
  </si>
  <si>
    <t>Problem statement:</t>
  </si>
  <si>
    <t>what rpm will the given parameters give?</t>
  </si>
  <si>
    <t>now we can calculate length using the resistivity formula</t>
  </si>
  <si>
    <t>r = pL / A</t>
  </si>
  <si>
    <t>data sheet of the motor:</t>
  </si>
  <si>
    <t>https://www.rhydolabz.com/documents/26/BLDC_A2212_13T.pdf</t>
  </si>
  <si>
    <t>Commercial motor (add this sa related literature)</t>
  </si>
  <si>
    <t>&lt;- full throttle</t>
  </si>
  <si>
    <t xml:space="preserve">back emf </t>
  </si>
  <si>
    <t>using a resistor @ wye config</t>
  </si>
  <si>
    <t>resistance of two phases (in wye config)</t>
  </si>
  <si>
    <t>R in one phase</t>
  </si>
  <si>
    <t>none</t>
  </si>
  <si>
    <t>2. same context from 1, but used 5 ohms resistor for each phases in wye config. 0.37 A, 11.09 @ full throttle</t>
  </si>
  <si>
    <t>1. Hooked up one 50 ohms electromagnet for each phases (3 phases) in delta configuration, less than 0.1 A, 11.78 @ full throttle</t>
  </si>
  <si>
    <t>if the PWM and the ESC determines the speed of the motor, then the parameters of the motor wouldn’t matter</t>
  </si>
  <si>
    <t>one of the things that would define how the motor was constructed is its torque, and not the rotational speed</t>
  </si>
  <si>
    <t>the materials brought are as such:</t>
  </si>
  <si>
    <t>link</t>
  </si>
  <si>
    <t>https://shopee.ph/Ndfeb-Strong-Magnetic-Iron-Steel-Round-Magnet-8X5mm-10mmX2mm-Square-i.695869163.22240112136</t>
  </si>
  <si>
    <t xml:space="preserve">ndfeb magnet </t>
  </si>
  <si>
    <t>material</t>
  </si>
  <si>
    <t>quantity</t>
  </si>
  <si>
    <t>price(+shipping)</t>
  </si>
  <si>
    <t>https://shopee.ph/5-PCS-B10k-Rotary-Knob-type-10k-Ohm-Precision-Potentiometer-i.18252381.13228237269</t>
  </si>
  <si>
    <t xml:space="preserve">10k potentiometer </t>
  </si>
  <si>
    <t>prior to such realizations, it was a mistake that we hurriedly brought an ESC, a few batteries, and several components to experiment with such things</t>
  </si>
  <si>
    <t>the motivation behind it was fearing that we would be too late if we wouldn't be able to experiment with what the others (related literetature) have done</t>
  </si>
  <si>
    <t>and of course, we want to get our hands on this fokin toy (I want to play with it), este project</t>
  </si>
  <si>
    <t>so before making anymore rash decisions on what to buy, we have to make do with our current materials</t>
  </si>
  <si>
    <t>namely: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</si>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</sst>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Ndfeb-Strong-Magnetic-Iron-Steel-Round-Magnet-8X5mm-10mmX2mm-Square-i.695869163.22240112136" TargetMode="External"/><Relationship Id="rId2" Type="http://schemas.openxmlformats.org/officeDocument/2006/relationships/hyperlink" Target="https://www.rhydolabz.com/documents/26/BLDC_A2212_13T.pdf" TargetMode="External"/><Relationship Id="rId1" Type="http://schemas.openxmlformats.org/officeDocument/2006/relationships/hyperlink" Target="https://www.youtube.com/watch?v=YQt9gEAHUUM" TargetMode="External"/><Relationship Id="rId4" Type="http://schemas.openxmlformats.org/officeDocument/2006/relationships/hyperlink" Target="https://shopee.ph/5-PCS-B10k-Rotary-Knob-type-10k-Ohm-Precision-Potentiometer-i.18252381.13228237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8B35-6B67-4A34-9984-D13A8F00E275}">
  <dimension ref="C4:V96"/>
  <sheetViews>
    <sheetView tabSelected="1" topLeftCell="A70" workbookViewId="0">
      <selection activeCell="E97" sqref="E97"/>
    </sheetView>
  </sheetViews>
  <sheetFormatPr defaultRowHeight="14.4" x14ac:dyDescent="0.3"/>
  <cols>
    <col min="3" max="3" width="22.33203125" customWidth="1"/>
    <col min="9" max="9" width="10" bestFit="1" customWidth="1"/>
  </cols>
  <sheetData>
    <row r="4" spans="3:22" x14ac:dyDescent="0.3">
      <c r="C4" t="s">
        <v>17</v>
      </c>
    </row>
    <row r="5" spans="3:22" x14ac:dyDescent="0.3">
      <c r="D5" t="s">
        <v>25</v>
      </c>
    </row>
    <row r="6" spans="3:22" x14ac:dyDescent="0.3">
      <c r="D6" t="s">
        <v>18</v>
      </c>
      <c r="E6" t="s">
        <v>19</v>
      </c>
      <c r="G6" t="s">
        <v>20</v>
      </c>
      <c r="V6" s="1" t="s">
        <v>21</v>
      </c>
    </row>
    <row r="19" spans="3:6" x14ac:dyDescent="0.3">
      <c r="C19" t="s">
        <v>0</v>
      </c>
    </row>
    <row r="21" spans="3:6" x14ac:dyDescent="0.3">
      <c r="C21" t="s">
        <v>8</v>
      </c>
      <c r="D21" t="s">
        <v>9</v>
      </c>
    </row>
    <row r="22" spans="3:6" x14ac:dyDescent="0.3">
      <c r="C22" t="s">
        <v>13</v>
      </c>
      <c r="D22" t="s">
        <v>14</v>
      </c>
    </row>
    <row r="23" spans="3:6" x14ac:dyDescent="0.3">
      <c r="C23" t="s">
        <v>1</v>
      </c>
      <c r="D23" t="s">
        <v>10</v>
      </c>
    </row>
    <row r="24" spans="3:6" x14ac:dyDescent="0.3">
      <c r="D24" t="s">
        <v>15</v>
      </c>
    </row>
    <row r="25" spans="3:6" x14ac:dyDescent="0.3">
      <c r="D25" t="s">
        <v>16</v>
      </c>
    </row>
    <row r="28" spans="3:6" x14ac:dyDescent="0.3">
      <c r="C28" t="s">
        <v>2</v>
      </c>
    </row>
    <row r="29" spans="3:6" x14ac:dyDescent="0.3">
      <c r="D29" t="s">
        <v>3</v>
      </c>
    </row>
    <row r="30" spans="3:6" x14ac:dyDescent="0.3">
      <c r="E30">
        <v>1</v>
      </c>
      <c r="F30" t="s">
        <v>4</v>
      </c>
    </row>
    <row r="31" spans="3:6" x14ac:dyDescent="0.3">
      <c r="E31">
        <v>2</v>
      </c>
      <c r="F31" t="s">
        <v>5</v>
      </c>
    </row>
    <row r="32" spans="3:6" x14ac:dyDescent="0.3">
      <c r="E32">
        <v>3</v>
      </c>
      <c r="F32" t="s">
        <v>22</v>
      </c>
    </row>
    <row r="33" spans="3:11" x14ac:dyDescent="0.3">
      <c r="E33">
        <v>4</v>
      </c>
      <c r="F33" t="s">
        <v>6</v>
      </c>
    </row>
    <row r="35" spans="3:11" x14ac:dyDescent="0.3">
      <c r="D35" t="s">
        <v>7</v>
      </c>
    </row>
    <row r="36" spans="3:11" x14ac:dyDescent="0.3">
      <c r="E36" t="s">
        <v>11</v>
      </c>
      <c r="F36">
        <v>1</v>
      </c>
      <c r="G36" t="s">
        <v>24</v>
      </c>
    </row>
    <row r="37" spans="3:11" x14ac:dyDescent="0.3">
      <c r="E37" t="s">
        <v>12</v>
      </c>
      <c r="F37">
        <v>0.15240000000000001</v>
      </c>
      <c r="G37" t="s">
        <v>23</v>
      </c>
    </row>
    <row r="38" spans="3:11" x14ac:dyDescent="0.3">
      <c r="E38" t="s">
        <v>26</v>
      </c>
      <c r="F38">
        <v>20</v>
      </c>
      <c r="G38" t="s">
        <v>18</v>
      </c>
      <c r="H38">
        <f>F38*2*(PI()/60)</f>
        <v>2.0943951023931953</v>
      </c>
      <c r="I38" t="s">
        <v>27</v>
      </c>
    </row>
    <row r="39" spans="3:11" x14ac:dyDescent="0.3">
      <c r="E39" t="s">
        <v>28</v>
      </c>
      <c r="F39">
        <f>(H38-0)/1-0</f>
        <v>2.0943951023931953</v>
      </c>
    </row>
    <row r="44" spans="3:11" x14ac:dyDescent="0.3">
      <c r="C44" s="8" t="s">
        <v>50</v>
      </c>
    </row>
    <row r="45" spans="3:11" x14ac:dyDescent="0.3">
      <c r="C45" t="s">
        <v>48</v>
      </c>
      <c r="D45" s="1" t="s">
        <v>49</v>
      </c>
    </row>
    <row r="46" spans="3:11" x14ac:dyDescent="0.3">
      <c r="C46" t="s">
        <v>29</v>
      </c>
      <c r="H46" t="s">
        <v>31</v>
      </c>
      <c r="I46">
        <f xml:space="preserve"> 0.18</f>
        <v>0.18</v>
      </c>
    </row>
    <row r="47" spans="3:11" x14ac:dyDescent="0.3">
      <c r="C47" t="s">
        <v>55</v>
      </c>
      <c r="H47" t="s">
        <v>32</v>
      </c>
      <c r="I47">
        <f>I46/2</f>
        <v>0.09</v>
      </c>
    </row>
    <row r="48" spans="3:11" x14ac:dyDescent="0.3">
      <c r="C48" t="s">
        <v>33</v>
      </c>
      <c r="H48" t="s">
        <v>31</v>
      </c>
      <c r="I48">
        <v>11.7</v>
      </c>
      <c r="J48">
        <v>10.74</v>
      </c>
      <c r="K48" t="s">
        <v>51</v>
      </c>
    </row>
    <row r="49" spans="3:11" x14ac:dyDescent="0.3">
      <c r="C49" t="s">
        <v>34</v>
      </c>
      <c r="H49" t="s">
        <v>31</v>
      </c>
      <c r="I49">
        <v>0.55000000000000004</v>
      </c>
      <c r="K49" t="s">
        <v>51</v>
      </c>
    </row>
    <row r="50" spans="3:11" x14ac:dyDescent="0.3">
      <c r="C50" t="s">
        <v>52</v>
      </c>
      <c r="H50" t="s">
        <v>31</v>
      </c>
      <c r="I50">
        <f>((I49*I46)-(J48))*-1</f>
        <v>10.641</v>
      </c>
      <c r="K50" t="s">
        <v>51</v>
      </c>
    </row>
    <row r="52" spans="3:11" x14ac:dyDescent="0.3">
      <c r="C52" t="s">
        <v>36</v>
      </c>
    </row>
    <row r="53" spans="3:11" x14ac:dyDescent="0.3">
      <c r="D53" t="s">
        <v>37</v>
      </c>
      <c r="H53" t="s">
        <v>30</v>
      </c>
      <c r="I53">
        <v>0.2</v>
      </c>
      <c r="J53" t="s">
        <v>38</v>
      </c>
    </row>
    <row r="54" spans="3:11" x14ac:dyDescent="0.3">
      <c r="D54" t="s">
        <v>39</v>
      </c>
      <c r="H54" t="s">
        <v>30</v>
      </c>
      <c r="I54" t="s">
        <v>40</v>
      </c>
      <c r="J54" t="s">
        <v>23</v>
      </c>
    </row>
    <row r="55" spans="3:11" x14ac:dyDescent="0.3">
      <c r="D55" t="s">
        <v>41</v>
      </c>
      <c r="H55" t="s">
        <v>30</v>
      </c>
      <c r="I55">
        <f>1.742*10^-8</f>
        <v>1.742E-8</v>
      </c>
    </row>
    <row r="56" spans="3:11" ht="15" thickBot="1" x14ac:dyDescent="0.35">
      <c r="D56" t="s">
        <v>42</v>
      </c>
      <c r="H56" t="s">
        <v>30</v>
      </c>
      <c r="I56">
        <f>I47</f>
        <v>0.09</v>
      </c>
      <c r="J56" t="s">
        <v>43</v>
      </c>
    </row>
    <row r="57" spans="3:11" ht="43.2" x14ac:dyDescent="0.3">
      <c r="C57" s="2" t="s">
        <v>46</v>
      </c>
      <c r="D57" s="3" t="s">
        <v>39</v>
      </c>
      <c r="E57" s="3"/>
      <c r="F57" s="3"/>
      <c r="G57" s="3"/>
      <c r="H57" s="3" t="s">
        <v>30</v>
      </c>
      <c r="I57" s="3">
        <f>(I56*(PI()*((I53/2)*(1/1000))^2))/(I55)</f>
        <v>0.16230960896847382</v>
      </c>
      <c r="J57" s="4" t="s">
        <v>23</v>
      </c>
    </row>
    <row r="58" spans="3:11" ht="15" thickBot="1" x14ac:dyDescent="0.35">
      <c r="C58" s="5" t="s">
        <v>47</v>
      </c>
      <c r="D58" s="6"/>
      <c r="E58" s="6"/>
      <c r="F58" s="6"/>
      <c r="G58" s="6"/>
      <c r="H58" s="6"/>
      <c r="I58" s="6"/>
      <c r="J58" s="7"/>
    </row>
    <row r="64" spans="3:11" x14ac:dyDescent="0.3">
      <c r="C64" s="8" t="s">
        <v>53</v>
      </c>
    </row>
    <row r="65" spans="3:11" x14ac:dyDescent="0.3">
      <c r="C65" t="s">
        <v>54</v>
      </c>
      <c r="H65" t="s">
        <v>31</v>
      </c>
      <c r="I65">
        <v>10</v>
      </c>
    </row>
    <row r="66" spans="3:11" x14ac:dyDescent="0.3">
      <c r="C66" t="s">
        <v>55</v>
      </c>
      <c r="H66" t="s">
        <v>31</v>
      </c>
      <c r="I66">
        <v>5</v>
      </c>
    </row>
    <row r="67" spans="3:11" x14ac:dyDescent="0.3">
      <c r="C67" t="s">
        <v>33</v>
      </c>
      <c r="H67" t="s">
        <v>31</v>
      </c>
      <c r="I67">
        <v>11.8</v>
      </c>
      <c r="J67">
        <v>11.09</v>
      </c>
      <c r="K67" t="s">
        <v>51</v>
      </c>
    </row>
    <row r="68" spans="3:11" x14ac:dyDescent="0.3">
      <c r="C68" t="s">
        <v>34</v>
      </c>
      <c r="H68" t="s">
        <v>31</v>
      </c>
      <c r="I68">
        <v>0.37</v>
      </c>
      <c r="K68" t="s">
        <v>51</v>
      </c>
    </row>
    <row r="69" spans="3:11" x14ac:dyDescent="0.3">
      <c r="C69" t="s">
        <v>35</v>
      </c>
      <c r="H69" t="s">
        <v>31</v>
      </c>
      <c r="I69" t="s">
        <v>56</v>
      </c>
    </row>
    <row r="75" spans="3:11" x14ac:dyDescent="0.3">
      <c r="C75" s="8" t="s">
        <v>44</v>
      </c>
      <c r="D75" s="8" t="s">
        <v>45</v>
      </c>
    </row>
    <row r="77" spans="3:11" x14ac:dyDescent="0.3">
      <c r="D77" t="s">
        <v>58</v>
      </c>
    </row>
    <row r="78" spans="3:11" x14ac:dyDescent="0.3">
      <c r="D78" t="s">
        <v>57</v>
      </c>
    </row>
    <row r="80" spans="3:11" x14ac:dyDescent="0.3">
      <c r="D80" t="s">
        <v>59</v>
      </c>
    </row>
    <row r="81" spans="4:8" x14ac:dyDescent="0.3">
      <c r="D81" t="s">
        <v>60</v>
      </c>
    </row>
    <row r="83" spans="4:8" x14ac:dyDescent="0.3">
      <c r="D83" t="s">
        <v>70</v>
      </c>
    </row>
    <row r="84" spans="4:8" x14ac:dyDescent="0.3">
      <c r="D84" t="s">
        <v>61</v>
      </c>
    </row>
    <row r="86" spans="4:8" x14ac:dyDescent="0.3">
      <c r="E86" t="s">
        <v>62</v>
      </c>
      <c r="F86" t="s">
        <v>65</v>
      </c>
      <c r="G86" t="s">
        <v>66</v>
      </c>
      <c r="H86" t="s">
        <v>67</v>
      </c>
    </row>
    <row r="87" spans="4:8" x14ac:dyDescent="0.3">
      <c r="E87" s="1" t="s">
        <v>63</v>
      </c>
      <c r="F87" t="s">
        <v>64</v>
      </c>
      <c r="G87">
        <v>4</v>
      </c>
      <c r="H87">
        <f>27*G87+40</f>
        <v>148</v>
      </c>
    </row>
    <row r="88" spans="4:8" x14ac:dyDescent="0.3">
      <c r="E88" s="1" t="s">
        <v>68</v>
      </c>
      <c r="F88" t="s">
        <v>69</v>
      </c>
      <c r="G88">
        <v>1</v>
      </c>
      <c r="H88">
        <f>70*G88+38</f>
        <v>108</v>
      </c>
    </row>
    <row r="91" spans="4:8" x14ac:dyDescent="0.3">
      <c r="D91" t="s">
        <v>71</v>
      </c>
    </row>
    <row r="92" spans="4:8" x14ac:dyDescent="0.3">
      <c r="D92" t="s">
        <v>72</v>
      </c>
    </row>
    <row r="94" spans="4:8" x14ac:dyDescent="0.3">
      <c r="D94" t="s">
        <v>73</v>
      </c>
    </row>
    <row r="95" spans="4:8" x14ac:dyDescent="0.3">
      <c r="D95" t="s">
        <v>74</v>
      </c>
    </row>
    <row r="96" spans="4:8" x14ac:dyDescent="0.3">
      <c r="E96" t="s">
        <v>65</v>
      </c>
      <c r="F96" t="s">
        <v>75</v>
      </c>
    </row>
  </sheetData>
  <hyperlinks>
    <hyperlink ref="V6" r:id="rId1" xr:uid="{ABC3A435-B1B5-4ADE-8995-32B666B52930}"/>
    <hyperlink ref="D45" r:id="rId2" xr:uid="{30279D9E-C0C7-4DB1-B524-56F0E43E6352}"/>
    <hyperlink ref="E87" r:id="rId3" xr:uid="{B3FD3783-F41D-4BFF-B225-62C91710B70D}"/>
    <hyperlink ref="E88" r:id="rId4" xr:uid="{76FD13A0-29B1-4AD4-B9A9-8325770F68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2023-11-17T15:16:23Z</dcterms:created>
  <dcterms:modified xsi:type="dcterms:W3CDTF">2023-11-21T18:54:17Z</dcterms:modified>
</cp:coreProperties>
</file>