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Tables/Loadings/"/>
    </mc:Choice>
  </mc:AlternateContent>
  <xr:revisionPtr revIDLastSave="57" documentId="13_ncr:40009_{2AD76AA9-F84F-0543-A217-939DC3BC45F0}" xr6:coauthVersionLast="47" xr6:coauthVersionMax="47" xr10:uidLastSave="{56E5AEB7-774B-014D-88BF-3F8FA1168299}"/>
  <bookViews>
    <workbookView xWindow="380" yWindow="500" windowWidth="28040" windowHeight="16940" activeTab="1" xr2:uid="{00000000-000D-0000-FFFF-FFFF00000000}"/>
  </bookViews>
  <sheets>
    <sheet name="LoadingsTableRotated copy" sheetId="1" r:id="rId1"/>
    <sheet name="For latex" sheetId="3" r:id="rId2"/>
    <sheet name="Raw" sheetId="2" r:id="rId3"/>
  </sheets>
  <definedNames>
    <definedName name="ExternalData_1" localSheetId="0" hidden="1">'LoadingsTableRotated copy'!$A$1:$D$41</definedName>
    <definedName name="ExternalData_1" localSheetId="2" hidden="1">Raw!$A$1:$D$41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3" l="1"/>
  <c r="E57" i="3"/>
  <c r="E56" i="3"/>
  <c r="E54" i="3"/>
  <c r="E52" i="3"/>
  <c r="E51" i="3"/>
  <c r="E49" i="3"/>
  <c r="E47" i="3"/>
  <c r="E45" i="3"/>
  <c r="E44" i="3"/>
  <c r="E43" i="3"/>
  <c r="E41" i="3"/>
  <c r="E40" i="3"/>
  <c r="E38" i="3"/>
  <c r="E37" i="3"/>
  <c r="E36" i="3"/>
  <c r="E35" i="3"/>
  <c r="E33" i="3"/>
  <c r="E32" i="3"/>
  <c r="E31" i="3"/>
  <c r="E29" i="3"/>
  <c r="E28" i="3"/>
  <c r="E27" i="3"/>
  <c r="E25" i="3"/>
  <c r="E24" i="3"/>
  <c r="E23" i="3"/>
  <c r="E22" i="3"/>
  <c r="E20" i="3"/>
  <c r="E19" i="3"/>
  <c r="E18" i="3"/>
  <c r="E16" i="3"/>
  <c r="E15" i="3"/>
  <c r="E14" i="3"/>
  <c r="E12" i="3"/>
  <c r="E11" i="3"/>
  <c r="E9" i="3"/>
  <c r="E7" i="3"/>
  <c r="E5" i="3"/>
  <c r="E4" i="3"/>
  <c r="E2" i="3"/>
  <c r="X58" i="1"/>
  <c r="X4" i="1"/>
  <c r="X5" i="1"/>
  <c r="X7" i="1"/>
  <c r="X9" i="1"/>
  <c r="X11" i="1"/>
  <c r="X12" i="1"/>
  <c r="X14" i="1"/>
  <c r="X15" i="1"/>
  <c r="X16" i="1"/>
  <c r="X18" i="1"/>
  <c r="X19" i="1"/>
  <c r="X20" i="1"/>
  <c r="X22" i="1"/>
  <c r="X23" i="1"/>
  <c r="X24" i="1"/>
  <c r="X25" i="1"/>
  <c r="X27" i="1"/>
  <c r="X28" i="1"/>
  <c r="X29" i="1"/>
  <c r="X31" i="1"/>
  <c r="X32" i="1"/>
  <c r="X33" i="1"/>
  <c r="X35" i="1"/>
  <c r="X36" i="1"/>
  <c r="X37" i="1"/>
  <c r="X38" i="1"/>
  <c r="X40" i="1"/>
  <c r="X41" i="1"/>
  <c r="X43" i="1"/>
  <c r="X44" i="1"/>
  <c r="X45" i="1"/>
  <c r="X47" i="1"/>
  <c r="X49" i="1"/>
  <c r="X54" i="1"/>
  <c r="X51" i="1"/>
  <c r="X52" i="1"/>
  <c r="X57" i="1"/>
  <c r="X56" i="1"/>
  <c r="X2" i="1"/>
  <c r="K23" i="1"/>
  <c r="K22" i="1"/>
  <c r="K28" i="1"/>
  <c r="K27" i="1"/>
  <c r="K26" i="1"/>
  <c r="K17" i="1"/>
  <c r="K18" i="1"/>
  <c r="K19" i="1"/>
  <c r="K43" i="1"/>
  <c r="K42" i="1"/>
  <c r="K44" i="1"/>
  <c r="K10" i="1"/>
  <c r="K11" i="1"/>
  <c r="K39" i="1"/>
  <c r="K40" i="1"/>
  <c r="K3" i="1"/>
  <c r="K4" i="1"/>
  <c r="K1" i="1"/>
  <c r="K30" i="1"/>
  <c r="K31" i="1"/>
  <c r="K32" i="1"/>
  <c r="K35" i="1"/>
  <c r="K34" i="1"/>
  <c r="K37" i="1"/>
  <c r="K36" i="1"/>
  <c r="K6" i="1"/>
  <c r="K13" i="1"/>
  <c r="K15" i="1"/>
  <c r="K14" i="1"/>
  <c r="K52" i="1"/>
  <c r="K53" i="1"/>
  <c r="K46" i="1"/>
  <c r="K8" i="1"/>
  <c r="K50" i="1"/>
  <c r="K55" i="1"/>
  <c r="K56" i="1"/>
  <c r="K57" i="1"/>
  <c r="K48" i="1"/>
  <c r="K21" i="1"/>
  <c r="K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oadingsTableRotated" description="Connection to the 'LoadingsTableRotated' query in the workbook." type="5" refreshedVersion="8" background="1" saveData="1">
    <dbPr connection="Provider=Microsoft.Mashup.OleDb.1;Data Source=$Workbook$;Location=LoadingsTableRotated;Extended Properties=&quot;&quot;" command="SELECT * FROM [LoadingsTableRotated]"/>
  </connection>
  <connection id="2" xr16:uid="{00000000-0015-0000-FFFF-FFFF01000000}" keepAlive="1" name="Query - LoadingsTableRotated (2)" description="Connection to the 'LoadingsTableRotated (2)' query in the workbook." type="5" refreshedVersion="8" background="1" saveData="1">
    <dbPr connection="Provider=Microsoft.Mashup.OleDb.1;Data Source=$Workbook$;Location=&quot;LoadingsTableRotated (2)&quot;;Extended Properties=&quot;&quot;" command="SELECT * FROM [LoadingsTableRotated (2)]"/>
  </connection>
</connections>
</file>

<file path=xl/sharedStrings.xml><?xml version="1.0" encoding="utf-8"?>
<sst xmlns="http://schemas.openxmlformats.org/spreadsheetml/2006/main" count="237" uniqueCount="47">
  <si>
    <t>PC1(42.5%)</t>
  </si>
  <si>
    <t>PC2(33.5%)</t>
  </si>
  <si>
    <t>PC3(24.0%)</t>
  </si>
  <si>
    <t>Blomst</t>
  </si>
  <si>
    <t>Tang</t>
  </si>
  <si>
    <t>Kompleks</t>
  </si>
  <si>
    <t>Malt</t>
  </si>
  <si>
    <t>Sodavand</t>
  </si>
  <si>
    <t>Syntetisk</t>
  </si>
  <si>
    <t>Olie</t>
  </si>
  <si>
    <t>Sprittet</t>
  </si>
  <si>
    <t>Spiritus</t>
  </si>
  <si>
    <t>Cider</t>
  </si>
  <si>
    <t>Humle</t>
  </si>
  <si>
    <t>Kaffe</t>
  </si>
  <si>
    <t>Normal</t>
  </si>
  <si>
    <t>Aroma</t>
  </si>
  <si>
    <t>Harmonisk</t>
  </si>
  <si>
    <t>Mild</t>
  </si>
  <si>
    <t>Eftersmag</t>
  </si>
  <si>
    <t>Gran</t>
  </si>
  <si>
    <t>Chokolade</t>
  </si>
  <si>
    <t>Karamel</t>
  </si>
  <si>
    <t>Lakrids</t>
  </si>
  <si>
    <t>Skarp</t>
  </si>
  <si>
    <t>Vandet</t>
  </si>
  <si>
    <t>Rund</t>
  </si>
  <si>
    <t>Tung</t>
  </si>
  <si>
    <t>Krydret</t>
  </si>
  <si>
    <t>Kraftig</t>
  </si>
  <si>
    <t>Frugtig</t>
  </si>
  <si>
    <t>Syrlig</t>
  </si>
  <si>
    <t>Citrus</t>
  </si>
  <si>
    <t>Bitter</t>
  </si>
  <si>
    <t>Rengøringsmiddel</t>
  </si>
  <si>
    <t>Rugbrød</t>
  </si>
  <si>
    <t>Brændt</t>
  </si>
  <si>
    <t>Nøddet</t>
  </si>
  <si>
    <t>Tør</t>
  </si>
  <si>
    <t>Gæret</t>
  </si>
  <si>
    <t>Røget</t>
  </si>
  <si>
    <t>Bær</t>
  </si>
  <si>
    <t>Sød</t>
  </si>
  <si>
    <t>Attribute</t>
  </si>
  <si>
    <t>Loading Size</t>
  </si>
  <si>
    <t>Vector Length</t>
  </si>
  <si>
    <t>Rengørings
middel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</si>
</sst>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3" fillId="33" borderId="19" xfId="0" applyFont="1" applyFill="1" applyBorder="1"/>
    <xf numFmtId="0" fontId="13" fillId="33" borderId="20" xfId="0" applyFont="1" applyFill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13" fillId="33" borderId="21" xfId="0" applyFont="1" applyFill="1" applyBorder="1" applyAlignment="1">
      <alignment horizontal="center"/>
    </xf>
    <xf numFmtId="0" fontId="16" fillId="0" borderId="0" xfId="0" applyFont="1"/>
    <xf numFmtId="0" fontId="0" fillId="0" borderId="10" xfId="0" applyBorder="1" applyAlignment="1">
      <alignment wrapText="1"/>
    </xf>
    <xf numFmtId="0" fontId="0" fillId="0" borderId="10" xfId="0" applyFont="1" applyBorder="1"/>
    <xf numFmtId="0" fontId="0" fillId="0" borderId="10" xfId="0" applyFont="1" applyBorder="1" applyAlignment="1">
      <alignment wrapText="1"/>
    </xf>
    <xf numFmtId="0" fontId="16" fillId="0" borderId="10" xfId="0" applyFont="1" applyBorder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277090</xdr:colOff>
      <xdr:row>0</xdr:row>
      <xdr:rowOff>0</xdr:rowOff>
    </xdr:from>
    <xdr:to>
      <xdr:col>17</xdr:col>
      <xdr:colOff>249913</xdr:colOff>
      <xdr:row>37</xdr:row>
      <xdr:rowOff>36609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C4902-1235-80D3-6C1F-862766707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9590" y="0"/>
          <a:ext cx="3274823" cy="755500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Row" tableColumnId="1"/>
      <queryTableField id="2" name="PC1(42.5%)" tableColumnId="2"/>
      <queryTableField id="3" name="PC2(33.5%)" tableColumnId="3"/>
      <queryTableField id="4" name="PC3(24.0%)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Row" tableColumnId="1"/>
      <queryTableField id="2" name="PC1(42.5%)" tableColumnId="2"/>
      <queryTableField id="3" name="PC2(33.5%)" tableColumnId="3"/>
      <queryTableField id="4" name="PC3(24.0%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adingsTableRotated3" displayName="LoadingsTableRotated3" ref="A1:E41" tableType="queryTable" totalsRowShown="0" headerRowDxfId="9" headerRowBorderDxfId="8" tableBorderDxfId="7" totalsRowBorderDxfId="6">
  <autoFilter ref="A1:E4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41">
    <sortCondition descending="1" ref="E1:E41"/>
  </sortState>
  <tableColumns count="5">
    <tableColumn id="1" xr3:uid="{00000000-0010-0000-0000-000001000000}" uniqueName="1" name="Attribute" queryTableFieldId="1" dataDxfId="5"/>
    <tableColumn id="2" xr3:uid="{00000000-0010-0000-0000-000002000000}" uniqueName="2" name="PC1(42.5%)" queryTableFieldId="2" dataDxfId="4"/>
    <tableColumn id="3" xr3:uid="{00000000-0010-0000-0000-000003000000}" uniqueName="3" name="PC2(33.5%)" queryTableFieldId="3" dataDxfId="3"/>
    <tableColumn id="4" xr3:uid="{00000000-0010-0000-0000-000004000000}" uniqueName="4" name="PC3(24.0%)" queryTableFieldId="4" dataDxfId="2"/>
    <tableColumn id="5" xr3:uid="{00000000-0010-0000-0000-000005000000}" uniqueName="5" name="Loading Size" queryTableFieldId="5" dataDxfId="1">
      <calculatedColumnFormula>SUMSQ(LoadingsTableRotated3[[#This Row],[PC1(42.5%)]:[PC3(24.0%)]])</calculatedColumnFormula>
    </tableColumn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oadingsTableRotated" displayName="LoadingsTableRotated" ref="A1:D41" tableType="queryTable" totalsRowShown="0">
  <autoFilter ref="A1:D41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uniqueName="1" name="Attribute" queryTableFieldId="1" dataDxfId="0"/>
    <tableColumn id="2" xr3:uid="{00000000-0010-0000-0100-000002000000}" uniqueName="2" name="PC1(42.5%)" queryTableFieldId="2"/>
    <tableColumn id="3" xr3:uid="{00000000-0010-0000-0100-000003000000}" uniqueName="3" name="PC2(33.5%)" queryTableFieldId="3"/>
    <tableColumn id="4" xr3:uid="{00000000-0010-0000-0100-000004000000}" uniqueName="4" name="PC3(24.0%)" queryTableFieldId="4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opLeftCell="J40" workbookViewId="0">
      <selection activeCell="X58" sqref="T1:X58"/>
    </sheetView>
  </sheetViews>
  <sheetFormatPr baseColWidth="10" defaultRowHeight="16" x14ac:dyDescent="0.2"/>
  <cols>
    <col min="1" max="1" width="15.83203125" bestFit="1" customWidth="1"/>
    <col min="2" max="4" width="10.5" style="14" bestFit="1" customWidth="1"/>
    <col min="5" max="5" width="11.83203125" style="14" bestFit="1" customWidth="1"/>
    <col min="20" max="20" width="10.1640625" bestFit="1" customWidth="1"/>
    <col min="21" max="23" width="10.5" bestFit="1" customWidth="1"/>
    <col min="24" max="24" width="12.5" bestFit="1" customWidth="1"/>
  </cols>
  <sheetData>
    <row r="1" spans="1:24" x14ac:dyDescent="0.2">
      <c r="A1" s="1" t="s">
        <v>43</v>
      </c>
      <c r="B1" s="5" t="s">
        <v>0</v>
      </c>
      <c r="C1" s="5" t="s">
        <v>1</v>
      </c>
      <c r="D1" s="6" t="s">
        <v>2</v>
      </c>
      <c r="E1" s="7" t="s">
        <v>44</v>
      </c>
      <c r="G1" s="3" t="s">
        <v>15</v>
      </c>
      <c r="H1" s="8">
        <v>-0.284662884881421</v>
      </c>
      <c r="I1" s="8">
        <v>-0.360131318710183</v>
      </c>
      <c r="J1" s="8">
        <v>7.5794404823719902E-3</v>
      </c>
      <c r="K1" s="8">
        <f>SUMSQ(H1:J1)</f>
        <v>0.21078497266297436</v>
      </c>
      <c r="T1" s="15" t="s">
        <v>43</v>
      </c>
      <c r="U1" s="16" t="s">
        <v>0</v>
      </c>
      <c r="V1" s="16" t="s">
        <v>1</v>
      </c>
      <c r="W1" s="17" t="s">
        <v>2</v>
      </c>
      <c r="X1" s="18" t="s">
        <v>45</v>
      </c>
    </row>
    <row r="2" spans="1:24" x14ac:dyDescent="0.2">
      <c r="A2" s="2" t="s">
        <v>15</v>
      </c>
      <c r="B2" s="8">
        <v>-0.284662884881421</v>
      </c>
      <c r="C2" s="8">
        <v>-0.360131318710183</v>
      </c>
      <c r="D2" s="9">
        <v>7.5794404823719902E-3</v>
      </c>
      <c r="E2" s="10">
        <f>SUMSQ(LoadingsTableRotated3[[#This Row],[PC1(42.5%)]:[PC3(24.0%)]])</f>
        <v>0.21078497266297436</v>
      </c>
      <c r="G2" s="3"/>
      <c r="H2" s="3"/>
      <c r="I2" s="3"/>
      <c r="J2" s="3"/>
      <c r="K2" s="3"/>
      <c r="M2" t="s">
        <v>15</v>
      </c>
      <c r="T2" s="3" t="s">
        <v>15</v>
      </c>
      <c r="U2" s="8">
        <v>-0.284662884881421</v>
      </c>
      <c r="V2" s="8">
        <v>-0.360131318710183</v>
      </c>
      <c r="W2" s="8">
        <v>7.5794404823719902E-3</v>
      </c>
      <c r="X2" s="8">
        <f>SQRT(U2^2+V2^2+W2^2)</f>
        <v>0.45911324601123671</v>
      </c>
    </row>
    <row r="3" spans="1:24" x14ac:dyDescent="0.2">
      <c r="A3" s="2" t="s">
        <v>25</v>
      </c>
      <c r="B3" s="8">
        <v>3.0292650075047702E-2</v>
      </c>
      <c r="C3" s="8">
        <v>6.6128709394112195E-2</v>
      </c>
      <c r="D3" s="9">
        <v>-0.441263015352925</v>
      </c>
      <c r="E3" s="10">
        <f>SUMSQ(LoadingsTableRotated3[[#This Row],[PC1(42.5%)]:[PC3(24.0%)]])</f>
        <v>0.20000369957305597</v>
      </c>
      <c r="G3" s="3" t="s">
        <v>25</v>
      </c>
      <c r="H3" s="8">
        <v>3.0292650075047702E-2</v>
      </c>
      <c r="I3" s="8">
        <v>6.6128709394112195E-2</v>
      </c>
      <c r="J3" s="8">
        <v>-0.441263015352925</v>
      </c>
      <c r="K3" s="8">
        <f>SUMSQ(H3:J3)</f>
        <v>0.20000369957305597</v>
      </c>
      <c r="M3" t="s">
        <v>25</v>
      </c>
      <c r="T3" s="3"/>
      <c r="U3" s="3"/>
      <c r="V3" s="3"/>
      <c r="W3" s="3"/>
      <c r="X3" s="8"/>
    </row>
    <row r="4" spans="1:24" x14ac:dyDescent="0.2">
      <c r="A4" s="2" t="s">
        <v>41</v>
      </c>
      <c r="B4" s="8">
        <v>-2.8533866426577899E-2</v>
      </c>
      <c r="C4" s="8">
        <v>0.39552883906143299</v>
      </c>
      <c r="D4" s="9">
        <v>7.0861898864115105E-2</v>
      </c>
      <c r="E4" s="10">
        <f>SUMSQ(LoadingsTableRotated3[[#This Row],[PC1(42.5%)]:[PC3(24.0%)]])</f>
        <v>0.16227865277316286</v>
      </c>
      <c r="G4" s="3" t="s">
        <v>18</v>
      </c>
      <c r="H4" s="8">
        <v>-5.9381773700642598E-2</v>
      </c>
      <c r="I4" s="8">
        <v>-1.04184113696607E-2</v>
      </c>
      <c r="J4" s="8">
        <v>-0.370855223917193</v>
      </c>
      <c r="K4" s="8">
        <f>SUMSQ(H4:J4)</f>
        <v>0.14116833544997315</v>
      </c>
      <c r="M4" t="s">
        <v>41</v>
      </c>
      <c r="T4" s="3" t="s">
        <v>25</v>
      </c>
      <c r="U4" s="8">
        <v>3.0292650075047702E-2</v>
      </c>
      <c r="V4" s="8">
        <v>6.6128709394112195E-2</v>
      </c>
      <c r="W4" s="8">
        <v>-0.441263015352925</v>
      </c>
      <c r="X4" s="8">
        <f t="shared" ref="X4:X58" si="0">SQRT(U4^2+V4^2+W4^2)</f>
        <v>0.44721773172925061</v>
      </c>
    </row>
    <row r="5" spans="1:24" x14ac:dyDescent="0.2">
      <c r="A5" s="2" t="s">
        <v>13</v>
      </c>
      <c r="B5" s="8">
        <v>-0.17262726430953099</v>
      </c>
      <c r="C5" s="8">
        <v>-0.298381564864521</v>
      </c>
      <c r="D5" s="9">
        <v>0.19044197401474</v>
      </c>
      <c r="E5" s="10">
        <f>SUMSQ(LoadingsTableRotated3[[#This Row],[PC1(42.5%)]:[PC3(24.0%)]])</f>
        <v>0.15509987610062392</v>
      </c>
      <c r="G5" s="3"/>
      <c r="H5" s="3"/>
      <c r="I5" s="3"/>
      <c r="J5" s="3"/>
      <c r="K5" s="8"/>
      <c r="M5" t="s">
        <v>13</v>
      </c>
      <c r="T5" s="3" t="s">
        <v>18</v>
      </c>
      <c r="U5" s="8">
        <v>-5.9381773700642598E-2</v>
      </c>
      <c r="V5" s="8">
        <v>-1.04184113696607E-2</v>
      </c>
      <c r="W5" s="8">
        <v>-0.370855223917193</v>
      </c>
      <c r="X5" s="8">
        <f t="shared" si="0"/>
        <v>0.37572374885010018</v>
      </c>
    </row>
    <row r="6" spans="1:24" x14ac:dyDescent="0.2">
      <c r="A6" s="2" t="s">
        <v>31</v>
      </c>
      <c r="B6" s="8">
        <v>-0.24952094143873901</v>
      </c>
      <c r="C6" s="8">
        <v>0.170942735173014</v>
      </c>
      <c r="D6" s="9">
        <v>0.24259002984115599</v>
      </c>
      <c r="E6" s="10">
        <f>SUMSQ(LoadingsTableRotated3[[#This Row],[PC1(42.5%)]:[PC3(24.0%)]])</f>
        <v>0.15033204150323878</v>
      </c>
      <c r="G6" s="3" t="s">
        <v>41</v>
      </c>
      <c r="H6" s="8">
        <v>-2.8533866426577899E-2</v>
      </c>
      <c r="I6" s="8">
        <v>0.39552883906143299</v>
      </c>
      <c r="J6" s="8">
        <v>7.0861898864115105E-2</v>
      </c>
      <c r="K6" s="8">
        <f>SUMSQ(H6:J6)</f>
        <v>0.16227865277316286</v>
      </c>
      <c r="M6" t="s">
        <v>31</v>
      </c>
      <c r="T6" s="3"/>
      <c r="U6" s="3"/>
      <c r="V6" s="3"/>
      <c r="W6" s="3"/>
      <c r="X6" s="8"/>
    </row>
    <row r="7" spans="1:24" x14ac:dyDescent="0.2">
      <c r="A7" s="2" t="s">
        <v>18</v>
      </c>
      <c r="B7" s="8">
        <v>-5.9381773700642598E-2</v>
      </c>
      <c r="C7" s="8">
        <v>-1.04184113696607E-2</v>
      </c>
      <c r="D7" s="9">
        <v>-0.370855223917193</v>
      </c>
      <c r="E7" s="10">
        <f>SUMSQ(LoadingsTableRotated3[[#This Row],[PC1(42.5%)]:[PC3(24.0%)]])</f>
        <v>0.14116833544997315</v>
      </c>
      <c r="G7" s="3"/>
      <c r="H7" s="3"/>
      <c r="I7" s="3"/>
      <c r="J7" s="3"/>
      <c r="K7" s="8"/>
      <c r="M7" t="s">
        <v>30</v>
      </c>
      <c r="T7" s="3" t="s">
        <v>41</v>
      </c>
      <c r="U7" s="8">
        <v>-2.8533866426577899E-2</v>
      </c>
      <c r="V7" s="8">
        <v>0.39552883906143299</v>
      </c>
      <c r="W7" s="8">
        <v>7.0861898864115105E-2</v>
      </c>
      <c r="X7" s="8">
        <f t="shared" si="0"/>
        <v>0.40283824641307692</v>
      </c>
    </row>
    <row r="8" spans="1:24" x14ac:dyDescent="0.2">
      <c r="A8" s="2" t="s">
        <v>30</v>
      </c>
      <c r="B8" s="8">
        <v>-0.180129908531005</v>
      </c>
      <c r="C8" s="8">
        <v>0.27725089786479601</v>
      </c>
      <c r="D8" s="9">
        <v>0.15411862602722101</v>
      </c>
      <c r="E8" s="10">
        <f>SUMSQ(LoadingsTableRotated3[[#This Row],[PC1(42.5%)]:[PC3(24.0%)]])</f>
        <v>0.13306739520274219</v>
      </c>
      <c r="G8" s="3" t="s">
        <v>13</v>
      </c>
      <c r="H8" s="8">
        <v>-0.17262726430953099</v>
      </c>
      <c r="I8" s="8">
        <v>-0.298381564864521</v>
      </c>
      <c r="J8" s="8">
        <v>0.19044197401474</v>
      </c>
      <c r="K8" s="8">
        <f>SUMSQ(H8:J8)</f>
        <v>0.15509987610062392</v>
      </c>
      <c r="M8" t="s">
        <v>29</v>
      </c>
      <c r="T8" s="3"/>
      <c r="U8" s="3"/>
      <c r="V8" s="3"/>
      <c r="W8" s="3"/>
      <c r="X8" s="8"/>
    </row>
    <row r="9" spans="1:24" x14ac:dyDescent="0.2">
      <c r="A9" s="2" t="s">
        <v>29</v>
      </c>
      <c r="B9" s="8">
        <v>0.160177408930612</v>
      </c>
      <c r="C9" s="8">
        <v>3.9048029882650603E-2</v>
      </c>
      <c r="D9" s="9">
        <v>0.308793658629407</v>
      </c>
      <c r="E9" s="10">
        <f>SUMSQ(LoadingsTableRotated3[[#This Row],[PC1(42.5%)]:[PC3(24.0%)]])</f>
        <v>0.12253507457917562</v>
      </c>
      <c r="G9" s="3"/>
      <c r="H9" s="3"/>
      <c r="I9" s="3"/>
      <c r="J9" s="3"/>
      <c r="K9" s="3"/>
      <c r="M9" t="s">
        <v>27</v>
      </c>
      <c r="T9" s="3" t="s">
        <v>13</v>
      </c>
      <c r="U9" s="8">
        <v>-0.17262726430953099</v>
      </c>
      <c r="V9" s="8">
        <v>-0.298381564864521</v>
      </c>
      <c r="W9" s="8">
        <v>0.19044197401474</v>
      </c>
      <c r="X9" s="8">
        <f t="shared" si="0"/>
        <v>0.39382721604864224</v>
      </c>
    </row>
    <row r="10" spans="1:24" x14ac:dyDescent="0.2">
      <c r="A10" s="2" t="s">
        <v>12</v>
      </c>
      <c r="B10" s="8">
        <v>-0.13646737747068299</v>
      </c>
      <c r="C10" s="8">
        <v>0.31381143941731898</v>
      </c>
      <c r="D10" s="9">
        <v>4.4570859186075298E-2</v>
      </c>
      <c r="E10" s="10">
        <f>SUMSQ(LoadingsTableRotated3[[#This Row],[PC1(42.5%)]:[PC3(24.0%)]])</f>
        <v>0.11908752611148049</v>
      </c>
      <c r="G10" s="3" t="s">
        <v>31</v>
      </c>
      <c r="H10" s="8">
        <v>-0.24952094143873901</v>
      </c>
      <c r="I10" s="8">
        <v>0.170942735173014</v>
      </c>
      <c r="J10" s="8">
        <v>0.24259002984115599</v>
      </c>
      <c r="K10" s="8">
        <f>SUMSQ(H10:J10)</f>
        <v>0.15033204150323878</v>
      </c>
      <c r="M10" t="s">
        <v>14</v>
      </c>
      <c r="T10" s="3"/>
      <c r="U10" s="3"/>
      <c r="V10" s="3"/>
      <c r="W10" s="3"/>
      <c r="X10" s="8"/>
    </row>
    <row r="11" spans="1:24" x14ac:dyDescent="0.2">
      <c r="A11" s="2" t="s">
        <v>27</v>
      </c>
      <c r="B11" s="8">
        <v>0.308777462214406</v>
      </c>
      <c r="C11" s="8">
        <v>-2.6844676121872298E-2</v>
      </c>
      <c r="D11" s="9">
        <v>0.100496149023026</v>
      </c>
      <c r="E11" s="10">
        <f>SUMSQ(LoadingsTableRotated3[[#This Row],[PC1(42.5%)]:[PC3(24.0%)]])</f>
        <v>0.1061636337761154</v>
      </c>
      <c r="G11" s="3" t="s">
        <v>32</v>
      </c>
      <c r="H11" s="8">
        <v>-0.23711360610252299</v>
      </c>
      <c r="I11" s="8">
        <v>0.17736733056791801</v>
      </c>
      <c r="J11" s="8">
        <v>0.116393814609457</v>
      </c>
      <c r="K11" s="8">
        <f>SUMSQ(H11:J11)</f>
        <v>0.10122955223107219</v>
      </c>
      <c r="M11" t="s">
        <v>33</v>
      </c>
      <c r="T11" s="3" t="s">
        <v>31</v>
      </c>
      <c r="U11" s="8">
        <v>-0.24952094143873901</v>
      </c>
      <c r="V11" s="8">
        <v>0.170942735173014</v>
      </c>
      <c r="W11" s="8">
        <v>0.24259002984115599</v>
      </c>
      <c r="X11" s="8">
        <f t="shared" si="0"/>
        <v>0.38772676139678414</v>
      </c>
    </row>
    <row r="12" spans="1:24" x14ac:dyDescent="0.2">
      <c r="A12" s="2" t="s">
        <v>32</v>
      </c>
      <c r="B12" s="8">
        <v>-0.23711360610252299</v>
      </c>
      <c r="C12" s="8">
        <v>0.17736733056791801</v>
      </c>
      <c r="D12" s="9">
        <v>0.116393814609457</v>
      </c>
      <c r="E12" s="10">
        <f>SUMSQ(LoadingsTableRotated3[[#This Row],[PC1(42.5%)]:[PC3(24.0%)]])</f>
        <v>0.10122955223107219</v>
      </c>
      <c r="G12" s="3"/>
      <c r="H12" s="3"/>
      <c r="I12" s="3"/>
      <c r="J12" s="3"/>
      <c r="K12" s="3"/>
      <c r="M12" t="s">
        <v>8</v>
      </c>
      <c r="T12" s="3" t="s">
        <v>32</v>
      </c>
      <c r="U12" s="8">
        <v>-0.23711360610252299</v>
      </c>
      <c r="V12" s="8">
        <v>0.17736733056791801</v>
      </c>
      <c r="W12" s="8">
        <v>0.116393814609457</v>
      </c>
      <c r="X12" s="8">
        <f t="shared" si="0"/>
        <v>0.31816591934252197</v>
      </c>
    </row>
    <row r="13" spans="1:24" x14ac:dyDescent="0.2">
      <c r="A13" s="2" t="s">
        <v>14</v>
      </c>
      <c r="B13" s="8">
        <v>0.306806258687991</v>
      </c>
      <c r="C13" s="8">
        <v>6.0345297983284599E-2</v>
      </c>
      <c r="D13" s="9">
        <v>3.1010764341561602E-2</v>
      </c>
      <c r="E13" s="10">
        <f>SUMSQ(LoadingsTableRotated3[[#This Row],[PC1(42.5%)]:[PC3(24.0%)]])</f>
        <v>9.8733302863861727E-2</v>
      </c>
      <c r="G13" s="3" t="s">
        <v>30</v>
      </c>
      <c r="H13" s="8">
        <v>-0.180129908531005</v>
      </c>
      <c r="I13" s="8">
        <v>0.27725089786479601</v>
      </c>
      <c r="J13" s="8">
        <v>0.15411862602722101</v>
      </c>
      <c r="K13" s="8">
        <f>SUMSQ(H13:J13)</f>
        <v>0.13306739520274219</v>
      </c>
      <c r="M13" t="s">
        <v>24</v>
      </c>
      <c r="T13" s="3"/>
      <c r="U13" s="3"/>
      <c r="V13" s="3"/>
      <c r="W13" s="3"/>
      <c r="X13" s="8"/>
    </row>
    <row r="14" spans="1:24" x14ac:dyDescent="0.2">
      <c r="A14" s="2" t="s">
        <v>33</v>
      </c>
      <c r="B14" s="8">
        <v>-6.1174515072788399E-2</v>
      </c>
      <c r="C14" s="8">
        <v>-0.115521822070715</v>
      </c>
      <c r="D14" s="9">
        <v>0.270705733371919</v>
      </c>
      <c r="E14" s="10">
        <f>SUMSQ(LoadingsTableRotated3[[#This Row],[PC1(42.5%)]:[PC3(24.0%)]])</f>
        <v>9.036920674935725E-2</v>
      </c>
      <c r="G14" s="3" t="s">
        <v>12</v>
      </c>
      <c r="H14" s="8">
        <v>-0.13646737747068299</v>
      </c>
      <c r="I14" s="8">
        <v>0.31381143941731898</v>
      </c>
      <c r="J14" s="8">
        <v>4.4570859186075298E-2</v>
      </c>
      <c r="K14" s="8">
        <f>SUMSQ(H14:J14)</f>
        <v>0.11908752611148049</v>
      </c>
      <c r="M14" t="s">
        <v>35</v>
      </c>
      <c r="T14" s="3" t="s">
        <v>30</v>
      </c>
      <c r="U14" s="8">
        <v>-0.180129908531005</v>
      </c>
      <c r="V14" s="8">
        <v>0.27725089786479601</v>
      </c>
      <c r="W14" s="8">
        <v>0.15411862602722101</v>
      </c>
      <c r="X14" s="8">
        <f t="shared" si="0"/>
        <v>0.36478403912827956</v>
      </c>
    </row>
    <row r="15" spans="1:24" x14ac:dyDescent="0.2">
      <c r="A15" s="2" t="s">
        <v>8</v>
      </c>
      <c r="B15" s="8">
        <v>5.5666471556556102E-2</v>
      </c>
      <c r="C15" s="8">
        <v>0.28039177603405602</v>
      </c>
      <c r="D15" s="9">
        <v>-4.2589563714279903E-2</v>
      </c>
      <c r="E15" s="10">
        <f>SUMSQ(LoadingsTableRotated3[[#This Row],[PC1(42.5%)]:[PC3(24.0%)]])</f>
        <v>8.3532175060461802E-2</v>
      </c>
      <c r="G15" s="3" t="s">
        <v>3</v>
      </c>
      <c r="H15" s="8">
        <v>-0.13162827466955501</v>
      </c>
      <c r="I15" s="8">
        <v>0.221647736228789</v>
      </c>
      <c r="J15" s="8">
        <v>3.8047729362753101E-2</v>
      </c>
      <c r="K15" s="8">
        <f>SUMSQ(H15:J15)</f>
        <v>6.7901351377491953E-2</v>
      </c>
      <c r="M15" t="s">
        <v>6</v>
      </c>
      <c r="T15" s="3" t="s">
        <v>12</v>
      </c>
      <c r="U15" s="8">
        <v>-0.13646737747068299</v>
      </c>
      <c r="V15" s="8">
        <v>0.31381143941731898</v>
      </c>
      <c r="W15" s="8">
        <v>4.4570859186075298E-2</v>
      </c>
      <c r="X15" s="8">
        <f t="shared" si="0"/>
        <v>0.34509060565521121</v>
      </c>
    </row>
    <row r="16" spans="1:24" x14ac:dyDescent="0.2">
      <c r="A16" s="2" t="s">
        <v>36</v>
      </c>
      <c r="B16" s="8">
        <v>0.26796270977683601</v>
      </c>
      <c r="C16" s="8">
        <v>-3.4385145938185202E-2</v>
      </c>
      <c r="D16" s="9">
        <v>9.2611467828383198E-2</v>
      </c>
      <c r="E16" s="10">
        <f>SUMSQ(LoadingsTableRotated3[[#This Row],[PC1(42.5%)]:[PC3(24.0%)]])</f>
        <v>8.1563236065462799E-2</v>
      </c>
      <c r="G16" s="3"/>
      <c r="H16" s="3"/>
      <c r="I16" s="3"/>
      <c r="J16" s="3"/>
      <c r="K16" s="3"/>
      <c r="M16" t="s">
        <v>17</v>
      </c>
      <c r="T16" s="3" t="s">
        <v>3</v>
      </c>
      <c r="U16" s="8">
        <v>-0.13162827466955501</v>
      </c>
      <c r="V16" s="8">
        <v>0.221647736228789</v>
      </c>
      <c r="W16" s="8">
        <v>3.8047729362753101E-2</v>
      </c>
      <c r="X16" s="8">
        <f t="shared" si="0"/>
        <v>0.26057887745842323</v>
      </c>
    </row>
    <row r="17" spans="1:24" x14ac:dyDescent="0.2">
      <c r="A17" s="2" t="s">
        <v>7</v>
      </c>
      <c r="B17" s="8">
        <v>-4.88270570938052E-4</v>
      </c>
      <c r="C17" s="8">
        <v>0.279056462488182</v>
      </c>
      <c r="D17" s="9">
        <v>-4.0271511998186599E-2</v>
      </c>
      <c r="E17" s="10">
        <f>SUMSQ(LoadingsTableRotated3[[#This Row],[PC1(42.5%)]:[PC3(24.0%)]])</f>
        <v>7.9494542343188659E-2</v>
      </c>
      <c r="G17" s="3" t="s">
        <v>29</v>
      </c>
      <c r="H17" s="8">
        <v>0.160177408930612</v>
      </c>
      <c r="I17" s="8">
        <v>3.9048029882650603E-2</v>
      </c>
      <c r="J17" s="8">
        <v>0.308793658629407</v>
      </c>
      <c r="K17" s="8">
        <f>SUMSQ(H17:J17)</f>
        <v>0.12253507457917562</v>
      </c>
      <c r="M17" t="s">
        <v>9</v>
      </c>
      <c r="T17" s="3"/>
      <c r="U17" s="3"/>
      <c r="V17" s="3"/>
      <c r="W17" s="3"/>
      <c r="X17" s="8"/>
    </row>
    <row r="18" spans="1:24" x14ac:dyDescent="0.2">
      <c r="A18" s="2" t="s">
        <v>24</v>
      </c>
      <c r="B18" s="8">
        <v>-3.6014269398621797E-2</v>
      </c>
      <c r="C18" s="8">
        <v>4.7674893908590997E-2</v>
      </c>
      <c r="D18" s="9">
        <v>0.26417177137771702</v>
      </c>
      <c r="E18" s="10">
        <f>SUMSQ(LoadingsTableRotated3[[#This Row],[PC1(42.5%)]:[PC3(24.0%)]])</f>
        <v>7.3356647902352703E-2</v>
      </c>
      <c r="G18" s="3" t="s">
        <v>5</v>
      </c>
      <c r="H18" s="8">
        <v>7.8945715052166798E-2</v>
      </c>
      <c r="I18" s="8">
        <v>5.2605598178359497E-2</v>
      </c>
      <c r="J18" s="8">
        <v>0.22875701666095599</v>
      </c>
      <c r="K18" s="8">
        <f>SUMSQ(H18:J18)</f>
        <v>6.132954755642183E-2</v>
      </c>
      <c r="M18" t="s">
        <v>10</v>
      </c>
      <c r="T18" s="3" t="s">
        <v>29</v>
      </c>
      <c r="U18" s="8">
        <v>0.160177408930612</v>
      </c>
      <c r="V18" s="8">
        <v>3.9048029882650603E-2</v>
      </c>
      <c r="W18" s="8">
        <v>0.308793658629407</v>
      </c>
      <c r="X18" s="8">
        <f t="shared" si="0"/>
        <v>0.3500501029555278</v>
      </c>
    </row>
    <row r="19" spans="1:24" x14ac:dyDescent="0.2">
      <c r="A19" s="2" t="s">
        <v>40</v>
      </c>
      <c r="B19" s="8">
        <v>0.25172999242008698</v>
      </c>
      <c r="C19" s="8">
        <v>-1.5820440739011201E-2</v>
      </c>
      <c r="D19" s="9">
        <v>9.0354857786006701E-2</v>
      </c>
      <c r="E19" s="10">
        <f>SUMSQ(LoadingsTableRotated3[[#This Row],[PC1(42.5%)]:[PC3(24.0%)]])</f>
        <v>7.1782275754523117E-2</v>
      </c>
      <c r="G19" s="3" t="s">
        <v>19</v>
      </c>
      <c r="H19" s="8">
        <v>0.104585276380981</v>
      </c>
      <c r="I19" s="8">
        <v>1.16200371415931E-2</v>
      </c>
      <c r="J19" s="8">
        <v>0.21705556399993101</v>
      </c>
      <c r="K19" s="8">
        <f>SUMSQ(H19:J19)</f>
        <v>5.8186223162186336E-2</v>
      </c>
      <c r="M19" t="s">
        <v>20</v>
      </c>
      <c r="T19" s="3" t="s">
        <v>5</v>
      </c>
      <c r="U19" s="8">
        <v>7.8945715052166798E-2</v>
      </c>
      <c r="V19" s="8">
        <v>5.2605598178359497E-2</v>
      </c>
      <c r="W19" s="8">
        <v>0.22875701666095599</v>
      </c>
      <c r="X19" s="8">
        <f t="shared" si="0"/>
        <v>0.24764803160215473</v>
      </c>
    </row>
    <row r="20" spans="1:24" x14ac:dyDescent="0.2">
      <c r="A20" s="2" t="s">
        <v>3</v>
      </c>
      <c r="B20" s="8">
        <v>-0.13162827466955501</v>
      </c>
      <c r="C20" s="8">
        <v>0.221647736228789</v>
      </c>
      <c r="D20" s="9">
        <v>3.8047729362753101E-2</v>
      </c>
      <c r="E20" s="10">
        <f>SUMSQ(LoadingsTableRotated3[[#This Row],[PC1(42.5%)]:[PC3(24.0%)]])</f>
        <v>6.7901351377491953E-2</v>
      </c>
      <c r="G20" s="3"/>
      <c r="H20" s="3"/>
      <c r="I20" s="3"/>
      <c r="J20" s="3"/>
      <c r="K20" s="3"/>
      <c r="T20" s="3" t="s">
        <v>19</v>
      </c>
      <c r="U20" s="8">
        <v>0.104585276380981</v>
      </c>
      <c r="V20" s="8">
        <v>1.16200371415931E-2</v>
      </c>
      <c r="W20" s="8">
        <v>0.21705556399993101</v>
      </c>
      <c r="X20" s="8">
        <f t="shared" si="0"/>
        <v>0.24121820653131956</v>
      </c>
    </row>
    <row r="21" spans="1:24" x14ac:dyDescent="0.2">
      <c r="A21" s="2" t="s">
        <v>35</v>
      </c>
      <c r="B21" s="8">
        <v>0.25560974522062502</v>
      </c>
      <c r="C21" s="8">
        <v>-3.1333810826854797E-2</v>
      </c>
      <c r="D21" s="9">
        <v>-3.3879875487564597E-2</v>
      </c>
      <c r="E21" s="10">
        <f>SUMSQ(LoadingsTableRotated3[[#This Row],[PC1(42.5%)]:[PC3(24.0%)]])</f>
        <v>6.7465995515738827E-2</v>
      </c>
      <c r="G21" s="3" t="s">
        <v>27</v>
      </c>
      <c r="H21" s="8">
        <v>0.308777462214406</v>
      </c>
      <c r="I21" s="8">
        <v>-2.6844676121872298E-2</v>
      </c>
      <c r="J21" s="8">
        <v>0.100496149023026</v>
      </c>
      <c r="K21" s="8">
        <f>SUMSQ(H21:J21)</f>
        <v>0.1061636337761154</v>
      </c>
      <c r="T21" s="3"/>
      <c r="U21" s="3"/>
      <c r="V21" s="3"/>
      <c r="W21" s="3"/>
      <c r="X21" s="8"/>
    </row>
    <row r="22" spans="1:24" x14ac:dyDescent="0.2">
      <c r="A22" s="2" t="s">
        <v>5</v>
      </c>
      <c r="B22" s="8">
        <v>7.8945715052166798E-2</v>
      </c>
      <c r="C22" s="8">
        <v>5.2605598178359497E-2</v>
      </c>
      <c r="D22" s="9">
        <v>0.22875701666095599</v>
      </c>
      <c r="E22" s="10">
        <f>SUMSQ(LoadingsTableRotated3[[#This Row],[PC1(42.5%)]:[PC3(24.0%)]])</f>
        <v>6.132954755642183E-2</v>
      </c>
      <c r="G22" s="3" t="s">
        <v>36</v>
      </c>
      <c r="H22" s="8">
        <v>0.26796270977683601</v>
      </c>
      <c r="I22" s="8">
        <v>-3.4385145938185202E-2</v>
      </c>
      <c r="J22" s="8">
        <v>9.2611467828383198E-2</v>
      </c>
      <c r="K22" s="8">
        <f>SUMSQ(H22:J22)</f>
        <v>8.1563236065462799E-2</v>
      </c>
      <c r="T22" s="3" t="s">
        <v>27</v>
      </c>
      <c r="U22" s="8">
        <v>0.308777462214406</v>
      </c>
      <c r="V22" s="8">
        <v>-2.6844676121872298E-2</v>
      </c>
      <c r="W22" s="8">
        <v>0.100496149023026</v>
      </c>
      <c r="X22" s="8">
        <f t="shared" si="0"/>
        <v>0.32582761358748497</v>
      </c>
    </row>
    <row r="23" spans="1:24" x14ac:dyDescent="0.2">
      <c r="A23" s="2" t="s">
        <v>19</v>
      </c>
      <c r="B23" s="8">
        <v>0.104585276380981</v>
      </c>
      <c r="C23" s="8">
        <v>1.16200371415931E-2</v>
      </c>
      <c r="D23" s="9">
        <v>0.21705556399993101</v>
      </c>
      <c r="E23" s="10">
        <f>SUMSQ(LoadingsTableRotated3[[#This Row],[PC1(42.5%)]:[PC3(24.0%)]])</f>
        <v>5.8186223162186336E-2</v>
      </c>
      <c r="G23" s="3" t="s">
        <v>40</v>
      </c>
      <c r="H23" s="8">
        <v>0.25172999242008698</v>
      </c>
      <c r="I23" s="8">
        <v>-1.5820440739011201E-2</v>
      </c>
      <c r="J23" s="8">
        <v>9.0354857786006701E-2</v>
      </c>
      <c r="K23" s="8">
        <f>SUMSQ(H23:J23)</f>
        <v>7.1782275754523117E-2</v>
      </c>
      <c r="T23" s="3" t="s">
        <v>36</v>
      </c>
      <c r="U23" s="8">
        <v>0.26796270977683601</v>
      </c>
      <c r="V23" s="8">
        <v>-3.4385145938185202E-2</v>
      </c>
      <c r="W23" s="8">
        <v>9.2611467828383198E-2</v>
      </c>
      <c r="X23" s="8">
        <f t="shared" si="0"/>
        <v>0.2855927801353928</v>
      </c>
    </row>
    <row r="24" spans="1:24" x14ac:dyDescent="0.2">
      <c r="A24" s="2" t="s">
        <v>23</v>
      </c>
      <c r="B24" s="8">
        <v>0.232593183323244</v>
      </c>
      <c r="C24" s="8">
        <v>3.9661334490041299E-2</v>
      </c>
      <c r="D24" s="9">
        <v>3.4563525979353402E-2</v>
      </c>
      <c r="E24" s="10">
        <f>SUMSQ(LoadingsTableRotated3[[#This Row],[PC1(42.5%)]:[PC3(24.0%)]])</f>
        <v>5.6867247710096568E-2</v>
      </c>
      <c r="G24" s="3" t="s">
        <v>28</v>
      </c>
      <c r="H24" s="8">
        <v>0.17387733202206701</v>
      </c>
      <c r="I24" s="8">
        <v>-1.47932666143411E-2</v>
      </c>
      <c r="J24" s="8">
        <v>9.6095724329125401E-2</v>
      </c>
      <c r="K24" s="8">
        <f>SUMSQ(H24:J24)</f>
        <v>3.9686555562574374E-2</v>
      </c>
      <c r="T24" s="3" t="s">
        <v>40</v>
      </c>
      <c r="U24" s="8">
        <v>0.25172999242008698</v>
      </c>
      <c r="V24" s="8">
        <v>-1.5820440739011201E-2</v>
      </c>
      <c r="W24" s="8">
        <v>9.0354857786006701E-2</v>
      </c>
      <c r="X24" s="8">
        <f t="shared" si="0"/>
        <v>0.26792214494984007</v>
      </c>
    </row>
    <row r="25" spans="1:24" x14ac:dyDescent="0.2">
      <c r="A25" s="2" t="s">
        <v>16</v>
      </c>
      <c r="B25" s="8">
        <v>-1.3313837609205501E-2</v>
      </c>
      <c r="C25" s="8">
        <v>4.3143075154221701E-2</v>
      </c>
      <c r="D25" s="9">
        <v>0.22697763666065199</v>
      </c>
      <c r="E25" s="10">
        <f>SUMSQ(LoadingsTableRotated3[[#This Row],[PC1(42.5%)]:[PC3(24.0%)]])</f>
        <v>5.355743074970206E-2</v>
      </c>
      <c r="G25" s="3"/>
      <c r="H25" s="3"/>
      <c r="I25" s="3"/>
      <c r="J25" s="3"/>
      <c r="K25" s="3"/>
      <c r="T25" s="3" t="s">
        <v>28</v>
      </c>
      <c r="U25" s="8">
        <v>0.17387733202206701</v>
      </c>
      <c r="V25" s="8">
        <v>-1.47932666143411E-2</v>
      </c>
      <c r="W25" s="8">
        <v>9.6095724329125401E-2</v>
      </c>
      <c r="X25" s="8">
        <f t="shared" si="0"/>
        <v>0.19921484774628215</v>
      </c>
    </row>
    <row r="26" spans="1:24" x14ac:dyDescent="0.2">
      <c r="A26" s="2" t="s">
        <v>21</v>
      </c>
      <c r="B26" s="8">
        <v>0.21812984179578199</v>
      </c>
      <c r="C26" s="8">
        <v>4.6947480474544598E-2</v>
      </c>
      <c r="D26" s="9">
        <v>2.3931153520879701E-2</v>
      </c>
      <c r="E26" s="10">
        <f>SUMSQ(LoadingsTableRotated3[[#This Row],[PC1(42.5%)]:[PC3(24.0%)]])</f>
        <v>5.0357393913600536E-2</v>
      </c>
      <c r="G26" s="3" t="s">
        <v>14</v>
      </c>
      <c r="H26" s="8">
        <v>0.306806258687991</v>
      </c>
      <c r="I26" s="8">
        <v>6.0345297983284599E-2</v>
      </c>
      <c r="J26" s="8">
        <v>3.1010764341561602E-2</v>
      </c>
      <c r="K26" s="8">
        <f>SUMSQ(H26:J26)</f>
        <v>9.8733302863861727E-2</v>
      </c>
      <c r="T26" s="3"/>
      <c r="U26" s="3"/>
      <c r="V26" s="3"/>
      <c r="W26" s="3"/>
      <c r="X26" s="8"/>
    </row>
    <row r="27" spans="1:24" x14ac:dyDescent="0.2">
      <c r="A27" s="2" t="s">
        <v>6</v>
      </c>
      <c r="B27" s="8">
        <v>5.6291007466153502E-2</v>
      </c>
      <c r="C27" s="8">
        <v>-0.20449131991258401</v>
      </c>
      <c r="D27" s="9">
        <v>7.2743493271948206E-2</v>
      </c>
      <c r="E27" s="10">
        <f>SUMSQ(LoadingsTableRotated3[[#This Row],[PC1(42.5%)]:[PC3(24.0%)]])</f>
        <v>5.0276993254551303E-2</v>
      </c>
      <c r="G27" s="3" t="s">
        <v>23</v>
      </c>
      <c r="H27" s="8">
        <v>0.232593183323244</v>
      </c>
      <c r="I27" s="8">
        <v>3.9661334490041299E-2</v>
      </c>
      <c r="J27" s="8">
        <v>3.4563525979353402E-2</v>
      </c>
      <c r="K27" s="8">
        <f>SUMSQ(H27:J27)</f>
        <v>5.6867247710096568E-2</v>
      </c>
      <c r="T27" s="3" t="s">
        <v>14</v>
      </c>
      <c r="U27" s="8">
        <v>0.306806258687991</v>
      </c>
      <c r="V27" s="8">
        <v>6.0345297983284599E-2</v>
      </c>
      <c r="W27" s="8">
        <v>3.1010764341561602E-2</v>
      </c>
      <c r="X27" s="8">
        <f t="shared" si="0"/>
        <v>0.31421855906973689</v>
      </c>
    </row>
    <row r="28" spans="1:24" x14ac:dyDescent="0.2">
      <c r="A28" s="2" t="s">
        <v>42</v>
      </c>
      <c r="B28" s="8">
        <v>3.8433512200105303E-2</v>
      </c>
      <c r="C28" s="8">
        <v>0.20365575434736499</v>
      </c>
      <c r="D28" s="9">
        <v>-1.9366229334963E-2</v>
      </c>
      <c r="E28" s="10">
        <f>SUMSQ(LoadingsTableRotated3[[#This Row],[PC1(42.5%)]:[PC3(24.0%)]])</f>
        <v>4.3327851977484302E-2</v>
      </c>
      <c r="G28" s="3" t="s">
        <v>21</v>
      </c>
      <c r="H28" s="8">
        <v>0.21812984179578199</v>
      </c>
      <c r="I28" s="8">
        <v>4.6947480474544598E-2</v>
      </c>
      <c r="J28" s="8">
        <v>2.3931153520879701E-2</v>
      </c>
      <c r="K28" s="8">
        <f>SUMSQ(H28:J28)</f>
        <v>5.0357393913600536E-2</v>
      </c>
      <c r="T28" s="3" t="s">
        <v>23</v>
      </c>
      <c r="U28" s="8">
        <v>0.232593183323244</v>
      </c>
      <c r="V28" s="8">
        <v>3.9661334490041299E-2</v>
      </c>
      <c r="W28" s="8">
        <v>3.4563525979353402E-2</v>
      </c>
      <c r="X28" s="8">
        <f t="shared" si="0"/>
        <v>0.2384685465844428</v>
      </c>
    </row>
    <row r="29" spans="1:24" x14ac:dyDescent="0.2">
      <c r="A29" s="2" t="s">
        <v>22</v>
      </c>
      <c r="B29" s="8">
        <v>0.20662022482946399</v>
      </c>
      <c r="C29" s="8">
        <v>2.7732515629412999E-3</v>
      </c>
      <c r="D29" s="9">
        <v>-1.32447934019465E-2</v>
      </c>
      <c r="E29" s="10">
        <f>SUMSQ(LoadingsTableRotated3[[#This Row],[PC1(42.5%)]:[PC3(24.0%)]])</f>
        <v>4.287503278506985E-2</v>
      </c>
      <c r="G29" s="3"/>
      <c r="H29" s="3"/>
      <c r="I29" s="3"/>
      <c r="J29" s="3"/>
      <c r="K29" s="3"/>
      <c r="T29" s="3" t="s">
        <v>21</v>
      </c>
      <c r="U29" s="8">
        <v>0.21812984179578199</v>
      </c>
      <c r="V29" s="8">
        <v>4.6947480474544598E-2</v>
      </c>
      <c r="W29" s="8">
        <v>2.3931153520879701E-2</v>
      </c>
      <c r="X29" s="8">
        <f t="shared" si="0"/>
        <v>0.22440453184728809</v>
      </c>
    </row>
    <row r="30" spans="1:24" x14ac:dyDescent="0.2">
      <c r="A30" s="2" t="s">
        <v>39</v>
      </c>
      <c r="B30" s="8">
        <v>-4.7209533974952797E-2</v>
      </c>
      <c r="C30" s="8">
        <v>-0.13029387565195499</v>
      </c>
      <c r="D30" s="9">
        <v>0.152408300462235</v>
      </c>
      <c r="E30" s="10">
        <f>SUMSQ(LoadingsTableRotated3[[#This Row],[PC1(42.5%)]:[PC3(24.0%)]])</f>
        <v>4.2433524180326226E-2</v>
      </c>
      <c r="G30" s="3" t="s">
        <v>33</v>
      </c>
      <c r="H30" s="8">
        <v>-6.1174515072788399E-2</v>
      </c>
      <c r="I30" s="8">
        <v>-0.115521822070715</v>
      </c>
      <c r="J30" s="8">
        <v>0.270705733371919</v>
      </c>
      <c r="K30" s="8">
        <f>SUMSQ(H30:J30)</f>
        <v>9.036920674935725E-2</v>
      </c>
      <c r="T30" s="3"/>
      <c r="U30" s="3"/>
      <c r="V30" s="3"/>
      <c r="W30" s="3"/>
      <c r="X30" s="8"/>
    </row>
    <row r="31" spans="1:24" x14ac:dyDescent="0.2">
      <c r="A31" s="2" t="s">
        <v>28</v>
      </c>
      <c r="B31" s="8">
        <v>0.17387733202206701</v>
      </c>
      <c r="C31" s="8">
        <v>-1.47932666143411E-2</v>
      </c>
      <c r="D31" s="9">
        <v>9.6095724329125401E-2</v>
      </c>
      <c r="E31" s="10">
        <f>SUMSQ(LoadingsTableRotated3[[#This Row],[PC1(42.5%)]:[PC3(24.0%)]])</f>
        <v>3.9686555562574374E-2</v>
      </c>
      <c r="G31" s="3" t="s">
        <v>39</v>
      </c>
      <c r="H31" s="8">
        <v>-4.7209533974952797E-2</v>
      </c>
      <c r="I31" s="8">
        <v>-0.13029387565195499</v>
      </c>
      <c r="J31" s="8">
        <v>0.152408300462235</v>
      </c>
      <c r="K31" s="8">
        <f>SUMSQ(H31:J31)</f>
        <v>4.2433524180326226E-2</v>
      </c>
      <c r="T31" s="3" t="s">
        <v>33</v>
      </c>
      <c r="U31" s="8">
        <v>-6.1174515072788399E-2</v>
      </c>
      <c r="V31" s="8">
        <v>-0.115521822070715</v>
      </c>
      <c r="W31" s="8">
        <v>0.270705733371919</v>
      </c>
      <c r="X31" s="8">
        <f t="shared" si="0"/>
        <v>0.30061471479180329</v>
      </c>
    </row>
    <row r="32" spans="1:24" x14ac:dyDescent="0.2">
      <c r="A32" s="2" t="s">
        <v>37</v>
      </c>
      <c r="B32" s="8">
        <v>0.16807682745449101</v>
      </c>
      <c r="C32" s="8">
        <v>-2.95701569697518E-2</v>
      </c>
      <c r="D32" s="9">
        <v>-1.50866675757416E-2</v>
      </c>
      <c r="E32" s="10">
        <f>SUMSQ(LoadingsTableRotated3[[#This Row],[PC1(42.5%)]:[PC3(24.0%)]])</f>
        <v>2.9351821648923439E-2</v>
      </c>
      <c r="G32" s="3" t="s">
        <v>26</v>
      </c>
      <c r="H32" s="8">
        <v>-3.3128723398278999E-2</v>
      </c>
      <c r="I32" s="8">
        <v>-0.135120431042384</v>
      </c>
      <c r="J32" s="8">
        <v>1.8528738763691498E-2</v>
      </c>
      <c r="K32" s="8">
        <f>SUMSQ(H32:J32)</f>
        <v>1.9698357359252454E-2</v>
      </c>
      <c r="T32" s="3" t="s">
        <v>39</v>
      </c>
      <c r="U32" s="8">
        <v>-4.7209533974952797E-2</v>
      </c>
      <c r="V32" s="8">
        <v>-0.13029387565195499</v>
      </c>
      <c r="W32" s="8">
        <v>0.152408300462235</v>
      </c>
      <c r="X32" s="8">
        <f t="shared" si="0"/>
        <v>0.20599399064129573</v>
      </c>
    </row>
    <row r="33" spans="1:24" x14ac:dyDescent="0.2">
      <c r="A33" s="2" t="s">
        <v>17</v>
      </c>
      <c r="B33" s="8">
        <v>-0.114045657459862</v>
      </c>
      <c r="C33" s="8">
        <v>-8.2230947785718905E-2</v>
      </c>
      <c r="D33" s="9">
        <v>9.5607606409811099E-2</v>
      </c>
      <c r="E33" s="10">
        <f>SUMSQ(LoadingsTableRotated3[[#This Row],[PC1(42.5%)]:[PC3(24.0%)]])</f>
        <v>2.8909155162603159E-2</v>
      </c>
      <c r="G33" s="3"/>
      <c r="H33" s="3"/>
      <c r="I33" s="3"/>
      <c r="J33" s="3"/>
      <c r="K33" s="3"/>
      <c r="T33" s="3" t="s">
        <v>26</v>
      </c>
      <c r="U33" s="8">
        <v>-3.3128723398278999E-2</v>
      </c>
      <c r="V33" s="8">
        <v>-0.135120431042384</v>
      </c>
      <c r="W33" s="8">
        <v>1.8528738763691498E-2</v>
      </c>
      <c r="X33" s="8">
        <f t="shared" si="0"/>
        <v>0.14035083668882226</v>
      </c>
    </row>
    <row r="34" spans="1:24" x14ac:dyDescent="0.2">
      <c r="A34" s="2" t="s">
        <v>10</v>
      </c>
      <c r="B34" s="8">
        <v>5.7872653548222901E-2</v>
      </c>
      <c r="C34" s="8">
        <v>-2.7616604963847699E-2</v>
      </c>
      <c r="D34" s="9">
        <v>0.14236262130090799</v>
      </c>
      <c r="E34" s="10">
        <f>SUMSQ(LoadingsTableRotated3[[#This Row],[PC1(42.5%)]:[PC3(24.0%)]])</f>
        <v>2.4379036842107595E-2</v>
      </c>
      <c r="G34" s="3" t="s">
        <v>8</v>
      </c>
      <c r="H34" s="8">
        <v>5.5666471556556102E-2</v>
      </c>
      <c r="I34" s="8">
        <v>0.28039177603405602</v>
      </c>
      <c r="J34" s="8">
        <v>-4.2589563714279903E-2</v>
      </c>
      <c r="K34" s="8">
        <f>SUMSQ(H34:J34)</f>
        <v>8.3532175060461802E-2</v>
      </c>
      <c r="T34" s="3"/>
      <c r="U34" s="3"/>
      <c r="V34" s="3"/>
      <c r="W34" s="3"/>
      <c r="X34" s="8"/>
    </row>
    <row r="35" spans="1:24" x14ac:dyDescent="0.2">
      <c r="A35" s="2" t="s">
        <v>11</v>
      </c>
      <c r="B35" s="8">
        <v>7.2531192227546601E-2</v>
      </c>
      <c r="C35" s="8">
        <v>-1.9337908590312401E-2</v>
      </c>
      <c r="D35" s="9">
        <v>0.126721115135639</v>
      </c>
      <c r="E35" s="10">
        <f>SUMSQ(LoadingsTableRotated3[[#This Row],[PC1(42.5%)]:[PC3(24.0%)]])</f>
        <v>2.169296957581647E-2</v>
      </c>
      <c r="G35" s="3" t="s">
        <v>7</v>
      </c>
      <c r="H35" s="8">
        <v>-4.88270570938052E-4</v>
      </c>
      <c r="I35" s="8">
        <v>0.279056462488182</v>
      </c>
      <c r="J35" s="8">
        <v>-4.0271511998186599E-2</v>
      </c>
      <c r="K35" s="8">
        <f>SUMSQ(H35:J35)</f>
        <v>7.9494542343188659E-2</v>
      </c>
      <c r="T35" s="3" t="s">
        <v>8</v>
      </c>
      <c r="U35" s="8">
        <v>5.5666471556556102E-2</v>
      </c>
      <c r="V35" s="8">
        <v>0.28039177603405602</v>
      </c>
      <c r="W35" s="8">
        <v>-4.2589563714279903E-2</v>
      </c>
      <c r="X35" s="8">
        <f t="shared" si="0"/>
        <v>0.28901933336796315</v>
      </c>
    </row>
    <row r="36" spans="1:24" x14ac:dyDescent="0.2">
      <c r="A36" s="2" t="s">
        <v>9</v>
      </c>
      <c r="B36" s="8">
        <v>0.13336974988043099</v>
      </c>
      <c r="C36" s="8">
        <v>5.5891771468590999E-2</v>
      </c>
      <c r="D36" s="9">
        <v>-2.30576706912788E-2</v>
      </c>
      <c r="E36" s="10">
        <f>SUMSQ(LoadingsTableRotated3[[#This Row],[PC1(42.5%)]:[PC3(24.0%)]])</f>
        <v>2.1443036478773384E-2</v>
      </c>
      <c r="G36" s="3" t="s">
        <v>42</v>
      </c>
      <c r="H36" s="8">
        <v>3.8433512200105303E-2</v>
      </c>
      <c r="I36" s="8">
        <v>0.20365575434736499</v>
      </c>
      <c r="J36" s="8">
        <v>-1.9366229334963E-2</v>
      </c>
      <c r="K36" s="8">
        <f>SUMSQ(H36:J36)</f>
        <v>4.3327851977484302E-2</v>
      </c>
      <c r="T36" s="3" t="s">
        <v>7</v>
      </c>
      <c r="U36" s="8">
        <v>-4.88270570938052E-4</v>
      </c>
      <c r="V36" s="8">
        <v>0.279056462488182</v>
      </c>
      <c r="W36" s="8">
        <v>-4.0271511998186599E-2</v>
      </c>
      <c r="X36" s="8">
        <f t="shared" si="0"/>
        <v>0.28194776527432996</v>
      </c>
    </row>
    <row r="37" spans="1:24" x14ac:dyDescent="0.2">
      <c r="A37" s="2" t="s">
        <v>26</v>
      </c>
      <c r="B37" s="8">
        <v>-3.3128723398278999E-2</v>
      </c>
      <c r="C37" s="8">
        <v>-0.135120431042384</v>
      </c>
      <c r="D37" s="9">
        <v>1.8528738763691498E-2</v>
      </c>
      <c r="E37" s="10">
        <f>SUMSQ(LoadingsTableRotated3[[#This Row],[PC1(42.5%)]:[PC3(24.0%)]])</f>
        <v>1.9698357359252454E-2</v>
      </c>
      <c r="G37" s="3" t="s">
        <v>34</v>
      </c>
      <c r="H37" s="8">
        <v>4.3173741250863901E-2</v>
      </c>
      <c r="I37" s="8">
        <v>0.11233437920941999</v>
      </c>
      <c r="J37" s="8">
        <v>6.58965804386984E-3</v>
      </c>
      <c r="K37" s="8">
        <f>SUMSQ(H37:J37)</f>
        <v>1.4526408279097458E-2</v>
      </c>
      <c r="T37" s="3" t="s">
        <v>42</v>
      </c>
      <c r="U37" s="8">
        <v>3.8433512200105303E-2</v>
      </c>
      <c r="V37" s="8">
        <v>0.20365575434736499</v>
      </c>
      <c r="W37" s="8">
        <v>-1.9366229334963E-2</v>
      </c>
      <c r="X37" s="8">
        <f t="shared" si="0"/>
        <v>0.2081534337393556</v>
      </c>
    </row>
    <row r="38" spans="1:24" ht="34" x14ac:dyDescent="0.2">
      <c r="A38" s="2" t="s">
        <v>38</v>
      </c>
      <c r="B38" s="8">
        <v>-4.7594872033573599E-2</v>
      </c>
      <c r="C38" s="8">
        <v>-2.1514294346368E-2</v>
      </c>
      <c r="D38" s="9">
        <v>0.113351785820372</v>
      </c>
      <c r="E38" s="10">
        <f>SUMSQ(LoadingsTableRotated3[[#This Row],[PC1(42.5%)]:[PC3(24.0%)]])</f>
        <v>1.5576764053781895E-2</v>
      </c>
      <c r="G38" s="3"/>
      <c r="H38" s="3"/>
      <c r="I38" s="3"/>
      <c r="J38" s="3"/>
      <c r="K38" s="3"/>
      <c r="T38" s="20" t="s">
        <v>46</v>
      </c>
      <c r="U38" s="8">
        <v>4.3173741250863901E-2</v>
      </c>
      <c r="V38" s="8">
        <v>0.11233437920941999</v>
      </c>
      <c r="W38" s="8">
        <v>6.58965804386984E-3</v>
      </c>
      <c r="X38" s="8">
        <f t="shared" si="0"/>
        <v>0.12052555031650948</v>
      </c>
    </row>
    <row r="39" spans="1:24" x14ac:dyDescent="0.2">
      <c r="A39" s="2" t="s">
        <v>34</v>
      </c>
      <c r="B39" s="8">
        <v>4.3173741250863901E-2</v>
      </c>
      <c r="C39" s="8">
        <v>0.11233437920941999</v>
      </c>
      <c r="D39" s="9">
        <v>6.58965804386984E-3</v>
      </c>
      <c r="E39" s="10">
        <f>SUMSQ(LoadingsTableRotated3[[#This Row],[PC1(42.5%)]:[PC3(24.0%)]])</f>
        <v>1.4526408279097458E-2</v>
      </c>
      <c r="G39" s="3" t="s">
        <v>24</v>
      </c>
      <c r="H39" s="8">
        <v>-3.6014269398621797E-2</v>
      </c>
      <c r="I39" s="8">
        <v>4.7674893908590997E-2</v>
      </c>
      <c r="J39" s="8">
        <v>0.26417177137771702</v>
      </c>
      <c r="K39" s="8">
        <f>SUMSQ(H39:J39)</f>
        <v>7.3356647902352703E-2</v>
      </c>
      <c r="T39" s="3"/>
      <c r="U39" s="3"/>
      <c r="V39" s="3"/>
      <c r="W39" s="3"/>
      <c r="X39" s="8"/>
    </row>
    <row r="40" spans="1:24" x14ac:dyDescent="0.2">
      <c r="A40" s="2" t="s">
        <v>20</v>
      </c>
      <c r="B40" s="8">
        <v>-1.5106556342263501E-2</v>
      </c>
      <c r="C40" s="8">
        <v>-4.7926886270290202E-2</v>
      </c>
      <c r="D40" s="9">
        <v>7.3828484734317204E-2</v>
      </c>
      <c r="E40" s="10">
        <f>SUMSQ(LoadingsTableRotated3[[#This Row],[PC1(42.5%)]:[PC3(24.0%)]])</f>
        <v>7.9758396302526229E-3</v>
      </c>
      <c r="G40" s="3" t="s">
        <v>16</v>
      </c>
      <c r="H40" s="8">
        <v>-1.3313837609205501E-2</v>
      </c>
      <c r="I40" s="8">
        <v>4.3143075154221701E-2</v>
      </c>
      <c r="J40" s="8">
        <v>0.22697763666065199</v>
      </c>
      <c r="K40" s="8">
        <f>SUMSQ(H40:J40)</f>
        <v>5.355743074970206E-2</v>
      </c>
      <c r="T40" s="3" t="s">
        <v>24</v>
      </c>
      <c r="U40" s="8">
        <v>-3.6014269398621797E-2</v>
      </c>
      <c r="V40" s="8">
        <v>4.7674893908590997E-2</v>
      </c>
      <c r="W40" s="8">
        <v>0.26417177137771702</v>
      </c>
      <c r="X40" s="8">
        <f t="shared" si="0"/>
        <v>0.27084432410953846</v>
      </c>
    </row>
    <row r="41" spans="1:24" x14ac:dyDescent="0.2">
      <c r="A41" s="4" t="s">
        <v>4</v>
      </c>
      <c r="B41" s="11">
        <v>3.6270934122892402E-2</v>
      </c>
      <c r="C41" s="11">
        <v>1.46369637372766E-2</v>
      </c>
      <c r="D41" s="12">
        <v>-8.3363752154958001E-3</v>
      </c>
      <c r="E41" s="13">
        <f>SUMSQ(LoadingsTableRotated3[[#This Row],[PC1(42.5%)]:[PC3(24.0%)]])</f>
        <v>1.599316521327083E-3</v>
      </c>
      <c r="G41" s="3"/>
      <c r="H41" s="3"/>
      <c r="I41" s="3"/>
      <c r="J41" s="3"/>
      <c r="K41" s="3"/>
      <c r="T41" s="3" t="s">
        <v>16</v>
      </c>
      <c r="U41" s="8">
        <v>-1.3313837609205501E-2</v>
      </c>
      <c r="V41" s="8">
        <v>4.3143075154221701E-2</v>
      </c>
      <c r="W41" s="8">
        <v>0.22697763666065199</v>
      </c>
      <c r="X41" s="8">
        <f t="shared" si="0"/>
        <v>0.23142478421660473</v>
      </c>
    </row>
    <row r="42" spans="1:24" x14ac:dyDescent="0.2">
      <c r="G42" s="3" t="s">
        <v>35</v>
      </c>
      <c r="H42" s="8">
        <v>0.25560974522062502</v>
      </c>
      <c r="I42" s="8">
        <v>-3.1333810826854797E-2</v>
      </c>
      <c r="J42" s="8">
        <v>-3.3879875487564597E-2</v>
      </c>
      <c r="K42" s="8">
        <f>SUMSQ(H42:J42)</f>
        <v>6.7465995515738827E-2</v>
      </c>
      <c r="T42" s="3"/>
      <c r="U42" s="3"/>
      <c r="V42" s="3"/>
      <c r="W42" s="3"/>
      <c r="X42" s="8"/>
    </row>
    <row r="43" spans="1:24" x14ac:dyDescent="0.2">
      <c r="G43" s="3" t="s">
        <v>22</v>
      </c>
      <c r="H43" s="8">
        <v>0.20662022482946399</v>
      </c>
      <c r="I43" s="8">
        <v>2.7732515629412999E-3</v>
      </c>
      <c r="J43" s="8">
        <v>-1.32447934019465E-2</v>
      </c>
      <c r="K43" s="8">
        <f>SUMSQ(H43:J43)</f>
        <v>4.287503278506985E-2</v>
      </c>
      <c r="T43" s="3" t="s">
        <v>35</v>
      </c>
      <c r="U43" s="8">
        <v>0.25560974522062502</v>
      </c>
      <c r="V43" s="8">
        <v>-3.1333810826854797E-2</v>
      </c>
      <c r="W43" s="8">
        <v>-3.3879875487564597E-2</v>
      </c>
      <c r="X43" s="8">
        <f t="shared" si="0"/>
        <v>0.25974217123089355</v>
      </c>
    </row>
    <row r="44" spans="1:24" x14ac:dyDescent="0.2">
      <c r="G44" s="3" t="s">
        <v>37</v>
      </c>
      <c r="H44" s="8">
        <v>0.16807682745449101</v>
      </c>
      <c r="I44" s="8">
        <v>-2.95701569697518E-2</v>
      </c>
      <c r="J44" s="8">
        <v>-1.50866675757416E-2</v>
      </c>
      <c r="K44" s="8">
        <f>SUMSQ(H44:J44)</f>
        <v>2.9351821648923439E-2</v>
      </c>
      <c r="T44" s="3" t="s">
        <v>22</v>
      </c>
      <c r="U44" s="8">
        <v>0.20662022482946399</v>
      </c>
      <c r="V44" s="8">
        <v>2.7732515629412999E-3</v>
      </c>
      <c r="W44" s="8">
        <v>-1.32447934019465E-2</v>
      </c>
      <c r="X44" s="8">
        <f t="shared" si="0"/>
        <v>0.20706287157544651</v>
      </c>
    </row>
    <row r="45" spans="1:24" x14ac:dyDescent="0.2">
      <c r="G45" s="3"/>
      <c r="H45" s="8"/>
      <c r="I45" s="8"/>
      <c r="J45" s="8"/>
      <c r="K45" s="8"/>
      <c r="T45" s="3" t="s">
        <v>37</v>
      </c>
      <c r="U45" s="8">
        <v>0.16807682745449101</v>
      </c>
      <c r="V45" s="8">
        <v>-2.95701569697518E-2</v>
      </c>
      <c r="W45" s="8">
        <v>-1.50866675757416E-2</v>
      </c>
      <c r="X45" s="8">
        <f t="shared" si="0"/>
        <v>0.17132373346656743</v>
      </c>
    </row>
    <row r="46" spans="1:24" x14ac:dyDescent="0.2">
      <c r="G46" s="3" t="s">
        <v>6</v>
      </c>
      <c r="H46" s="8">
        <v>5.6291007466153502E-2</v>
      </c>
      <c r="I46" s="8">
        <v>-0.20449131991258401</v>
      </c>
      <c r="J46" s="8">
        <v>7.2743493271948206E-2</v>
      </c>
      <c r="K46" s="8">
        <f>SUMSQ(H46:J46)</f>
        <v>5.0276993254551303E-2</v>
      </c>
      <c r="T46" s="3"/>
      <c r="U46" s="8"/>
      <c r="V46" s="8"/>
      <c r="W46" s="8"/>
      <c r="X46" s="8"/>
    </row>
    <row r="47" spans="1:24" x14ac:dyDescent="0.2">
      <c r="G47" s="3"/>
      <c r="H47" s="3"/>
      <c r="I47" s="3"/>
      <c r="J47" s="3"/>
      <c r="K47" s="8"/>
      <c r="T47" s="3" t="s">
        <v>6</v>
      </c>
      <c r="U47" s="8">
        <v>5.6291007466153502E-2</v>
      </c>
      <c r="V47" s="8">
        <v>-0.20449131991258401</v>
      </c>
      <c r="W47" s="8">
        <v>7.2743493271948206E-2</v>
      </c>
      <c r="X47" s="8">
        <f t="shared" si="0"/>
        <v>0.22422531804983867</v>
      </c>
    </row>
    <row r="48" spans="1:24" x14ac:dyDescent="0.2">
      <c r="G48" s="3" t="s">
        <v>17</v>
      </c>
      <c r="H48" s="8">
        <v>-0.114045657459862</v>
      </c>
      <c r="I48" s="8">
        <v>-8.2230947785718905E-2</v>
      </c>
      <c r="J48" s="8">
        <v>9.5607606409811099E-2</v>
      </c>
      <c r="K48" s="8">
        <f>SUMSQ(H48:J48)</f>
        <v>2.8909155162603159E-2</v>
      </c>
      <c r="T48" s="3"/>
      <c r="U48" s="3"/>
      <c r="V48" s="3"/>
      <c r="W48" s="3"/>
      <c r="X48" s="8"/>
    </row>
    <row r="49" spans="7:24" x14ac:dyDescent="0.2">
      <c r="G49" s="3"/>
      <c r="H49" s="3"/>
      <c r="I49" s="3"/>
      <c r="J49" s="3"/>
      <c r="K49" s="8"/>
      <c r="T49" s="3" t="s">
        <v>17</v>
      </c>
      <c r="U49" s="8">
        <v>-0.114045657459862</v>
      </c>
      <c r="V49" s="8">
        <v>-8.2230947785718905E-2</v>
      </c>
      <c r="W49" s="8">
        <v>9.5607606409811099E-2</v>
      </c>
      <c r="X49" s="8">
        <f t="shared" si="0"/>
        <v>0.17002692481663945</v>
      </c>
    </row>
    <row r="50" spans="7:24" x14ac:dyDescent="0.2">
      <c r="G50" s="3" t="s">
        <v>9</v>
      </c>
      <c r="H50" s="8">
        <v>0.13336974988043099</v>
      </c>
      <c r="I50" s="8">
        <v>5.5891771468590999E-2</v>
      </c>
      <c r="J50" s="8">
        <v>-2.30576706912788E-2</v>
      </c>
      <c r="K50" s="8">
        <f>SUMSQ(H50:J50)</f>
        <v>2.1443036478773384E-2</v>
      </c>
      <c r="T50" s="3"/>
      <c r="U50" s="3"/>
      <c r="V50" s="3"/>
      <c r="W50" s="3"/>
      <c r="X50" s="8"/>
    </row>
    <row r="51" spans="7:24" x14ac:dyDescent="0.2">
      <c r="G51" s="3"/>
      <c r="H51" s="3"/>
      <c r="I51" s="3"/>
      <c r="J51" s="3"/>
      <c r="K51" s="3"/>
      <c r="T51" s="3" t="s">
        <v>10</v>
      </c>
      <c r="U51" s="8">
        <v>5.7872653548222901E-2</v>
      </c>
      <c r="V51" s="8">
        <v>-2.7616604963847699E-2</v>
      </c>
      <c r="W51" s="8">
        <v>0.14236262130090799</v>
      </c>
      <c r="X51" s="8">
        <f>SQRT(U51^2+V51^2+W51^2)</f>
        <v>0.15613787766620754</v>
      </c>
    </row>
    <row r="52" spans="7:24" x14ac:dyDescent="0.2">
      <c r="G52" s="3" t="s">
        <v>10</v>
      </c>
      <c r="H52" s="8">
        <v>5.7872653548222901E-2</v>
      </c>
      <c r="I52" s="8">
        <v>-2.7616604963847699E-2</v>
      </c>
      <c r="J52" s="8">
        <v>0.14236262130090799</v>
      </c>
      <c r="K52" s="8">
        <f>SUMSQ(H52:J52)</f>
        <v>2.4379036842107595E-2</v>
      </c>
      <c r="T52" s="3" t="s">
        <v>11</v>
      </c>
      <c r="U52" s="8">
        <v>7.2531192227546601E-2</v>
      </c>
      <c r="V52" s="8">
        <v>-1.9337908590312401E-2</v>
      </c>
      <c r="W52" s="8">
        <v>0.126721115135639</v>
      </c>
      <c r="X52" s="8">
        <f>SQRT(U52^2+V52^2+W52^2)</f>
        <v>0.14728533387889126</v>
      </c>
    </row>
    <row r="53" spans="7:24" x14ac:dyDescent="0.2">
      <c r="G53" s="3" t="s">
        <v>11</v>
      </c>
      <c r="H53" s="8">
        <v>7.2531192227546601E-2</v>
      </c>
      <c r="I53" s="8">
        <v>-1.9337908590312401E-2</v>
      </c>
      <c r="J53" s="8">
        <v>0.126721115135639</v>
      </c>
      <c r="K53" s="8">
        <f>SUMSQ(H53:J53)</f>
        <v>2.169296957581647E-2</v>
      </c>
      <c r="T53" s="3"/>
      <c r="U53" s="3"/>
      <c r="V53" s="3"/>
      <c r="W53" s="3"/>
      <c r="X53" s="8"/>
    </row>
    <row r="54" spans="7:24" x14ac:dyDescent="0.2">
      <c r="G54" s="3"/>
      <c r="H54" s="3"/>
      <c r="I54" s="3"/>
      <c r="J54" s="3"/>
      <c r="K54" s="3"/>
      <c r="T54" s="3" t="s">
        <v>9</v>
      </c>
      <c r="U54" s="8">
        <v>0.13336974988043099</v>
      </c>
      <c r="V54" s="8">
        <v>5.5891771468590999E-2</v>
      </c>
      <c r="W54" s="8">
        <v>-2.30576706912788E-2</v>
      </c>
      <c r="X54" s="8">
        <f t="shared" si="0"/>
        <v>0.14643441015954339</v>
      </c>
    </row>
    <row r="55" spans="7:24" x14ac:dyDescent="0.2">
      <c r="G55" s="3" t="s">
        <v>20</v>
      </c>
      <c r="H55" s="8">
        <v>-1.5106556342263501E-2</v>
      </c>
      <c r="I55" s="8">
        <v>-4.7926886270290202E-2</v>
      </c>
      <c r="J55" s="8">
        <v>7.3828484734317204E-2</v>
      </c>
      <c r="K55" s="8">
        <f>SUMSQ(H55:J55)</f>
        <v>7.9758396302526229E-3</v>
      </c>
      <c r="T55" s="3"/>
      <c r="U55" s="3"/>
      <c r="V55" s="3"/>
      <c r="W55" s="3"/>
      <c r="X55" s="8"/>
    </row>
    <row r="56" spans="7:24" x14ac:dyDescent="0.2">
      <c r="G56" s="3" t="s">
        <v>4</v>
      </c>
      <c r="H56" s="8">
        <v>3.6270934122892402E-2</v>
      </c>
      <c r="I56" s="8">
        <v>1.46369637372766E-2</v>
      </c>
      <c r="J56" s="8">
        <v>-8.3363752154958001E-3</v>
      </c>
      <c r="K56" s="8">
        <f>SUMSQ(H56:J56)</f>
        <v>1.599316521327083E-3</v>
      </c>
      <c r="T56" s="3" t="s">
        <v>38</v>
      </c>
      <c r="U56" s="8">
        <v>-4.7594872033573599E-2</v>
      </c>
      <c r="V56" s="8">
        <v>-2.1514294346368E-2</v>
      </c>
      <c r="W56" s="8">
        <v>0.113351785820372</v>
      </c>
      <c r="X56" s="8">
        <f>SQRT(U56^2+V56^2+W56^2)</f>
        <v>0.1248069070756178</v>
      </c>
    </row>
    <row r="57" spans="7:24" x14ac:dyDescent="0.2">
      <c r="G57" s="3" t="s">
        <v>38</v>
      </c>
      <c r="H57" s="8">
        <v>-4.7594872033573599E-2</v>
      </c>
      <c r="I57" s="8">
        <v>-2.1514294346368E-2</v>
      </c>
      <c r="J57" s="8">
        <v>0.113351785820372</v>
      </c>
      <c r="K57" s="8">
        <f>SUMSQ(H57:J57)</f>
        <v>1.5576764053781895E-2</v>
      </c>
      <c r="T57" s="3" t="s">
        <v>20</v>
      </c>
      <c r="U57" s="8">
        <v>-1.5106556342263501E-2</v>
      </c>
      <c r="V57" s="8">
        <v>-4.7926886270290202E-2</v>
      </c>
      <c r="W57" s="8">
        <v>7.3828484734317204E-2</v>
      </c>
      <c r="X57" s="8">
        <f t="shared" si="0"/>
        <v>8.9307556400635119E-2</v>
      </c>
    </row>
    <row r="58" spans="7:24" x14ac:dyDescent="0.2">
      <c r="T58" s="3" t="s">
        <v>4</v>
      </c>
      <c r="U58" s="8">
        <v>3.6270934122892402E-2</v>
      </c>
      <c r="V58" s="8">
        <v>1.46369637372766E-2</v>
      </c>
      <c r="W58" s="8">
        <v>-8.3363752154958001E-3</v>
      </c>
      <c r="X58" s="8">
        <f t="shared" si="0"/>
        <v>3.9991455604004751E-2</v>
      </c>
    </row>
  </sheetData>
  <conditionalFormatting sqref="T40:W41 G39:K40 G30:K32 K25 A43:C43 A44:F49 A90:G1048576 F58:G89 F50:F57 G1:K1 G10:K11 H60:L1048576 G55:K57 M52:S52 R46:S51 E43:F43 M38:S38 M37 M39 S39:S45 G42:K50 G34:K37 M32 G13:K15 R53:S55 G52:K53 M22:S25 R20:S21 M26:M30 G3:K8 S26:S37 G17:K24 M7:N12 S19 R6:S6 G26:K28 A1:F42 M6 M13:M19 M3:S5 N2:N3 Y1:XFD1048576 T31:W33 R2:X2 T11:W12 T43:W52 T54:W54 T35:W38 T14:W16 T4:W9 T18:W25 T27:W29 M1:X1 M56:X1048576 X3:X55">
    <cfRule type="colorScale" priority="18">
      <colorScale>
        <cfvo type="min"/>
        <cfvo type="num" val="0"/>
        <cfvo type="max"/>
        <color theme="4"/>
        <color theme="0"/>
        <color theme="9"/>
      </colorScale>
    </cfRule>
  </conditionalFormatting>
  <pageMargins left="0.75" right="0.75" top="1" bottom="1" header="0.5" footer="0.5"/>
  <pageSetup paperSize="8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workbookViewId="0">
      <selection sqref="A1:E58"/>
    </sheetView>
  </sheetViews>
  <sheetFormatPr baseColWidth="10" defaultRowHeight="16" x14ac:dyDescent="0.2"/>
  <cols>
    <col min="1" max="1" width="10.5" style="19" bestFit="1" customWidth="1"/>
    <col min="2" max="4" width="10.5" bestFit="1" customWidth="1"/>
    <col min="5" max="5" width="12.5" bestFit="1" customWidth="1"/>
  </cols>
  <sheetData>
    <row r="1" spans="1:5" x14ac:dyDescent="0.2">
      <c r="A1" s="24" t="s">
        <v>43</v>
      </c>
      <c r="B1" s="25" t="s">
        <v>0</v>
      </c>
      <c r="C1" s="25" t="s">
        <v>1</v>
      </c>
      <c r="D1" s="25" t="s">
        <v>2</v>
      </c>
      <c r="E1" s="25" t="s">
        <v>45</v>
      </c>
    </row>
    <row r="2" spans="1:5" x14ac:dyDescent="0.2">
      <c r="A2" s="23" t="s">
        <v>15</v>
      </c>
      <c r="B2" s="8">
        <v>-0.284662884881421</v>
      </c>
      <c r="C2" s="8">
        <v>-0.360131318710183</v>
      </c>
      <c r="D2" s="8">
        <v>7.5794404823719902E-3</v>
      </c>
      <c r="E2" s="8">
        <f>SQRT(B2^2+C2^2+D2^2)</f>
        <v>0.45911324601123671</v>
      </c>
    </row>
    <row r="3" spans="1:5" x14ac:dyDescent="0.2">
      <c r="A3" s="23"/>
      <c r="B3" s="3"/>
      <c r="C3" s="3"/>
      <c r="D3" s="3"/>
      <c r="E3" s="8"/>
    </row>
    <row r="4" spans="1:5" x14ac:dyDescent="0.2">
      <c r="A4" s="23" t="s">
        <v>25</v>
      </c>
      <c r="B4" s="8">
        <v>3.0292650075047702E-2</v>
      </c>
      <c r="C4" s="8">
        <v>6.6128709394112195E-2</v>
      </c>
      <c r="D4" s="8">
        <v>-0.441263015352925</v>
      </c>
      <c r="E4" s="8">
        <f t="shared" ref="E4:E58" si="0">SQRT(B4^2+C4^2+D4^2)</f>
        <v>0.44721773172925061</v>
      </c>
    </row>
    <row r="5" spans="1:5" x14ac:dyDescent="0.2">
      <c r="A5" s="21" t="s">
        <v>18</v>
      </c>
      <c r="B5" s="8">
        <v>-5.9381773700642598E-2</v>
      </c>
      <c r="C5" s="8">
        <v>-1.04184113696607E-2</v>
      </c>
      <c r="D5" s="8">
        <v>-0.370855223917193</v>
      </c>
      <c r="E5" s="8">
        <f t="shared" si="0"/>
        <v>0.37572374885010018</v>
      </c>
    </row>
    <row r="6" spans="1:5" x14ac:dyDescent="0.2">
      <c r="A6" s="23"/>
      <c r="B6" s="3"/>
      <c r="C6" s="3"/>
      <c r="D6" s="3"/>
      <c r="E6" s="8"/>
    </row>
    <row r="7" spans="1:5" x14ac:dyDescent="0.2">
      <c r="A7" s="23" t="s">
        <v>41</v>
      </c>
      <c r="B7" s="8">
        <v>-2.8533866426577899E-2</v>
      </c>
      <c r="C7" s="8">
        <v>0.39552883906143299</v>
      </c>
      <c r="D7" s="8">
        <v>7.0861898864115105E-2</v>
      </c>
      <c r="E7" s="8">
        <f t="shared" si="0"/>
        <v>0.40283824641307692</v>
      </c>
    </row>
    <row r="8" spans="1:5" x14ac:dyDescent="0.2">
      <c r="A8" s="23"/>
      <c r="B8" s="3"/>
      <c r="C8" s="3"/>
      <c r="D8" s="3"/>
      <c r="E8" s="8"/>
    </row>
    <row r="9" spans="1:5" x14ac:dyDescent="0.2">
      <c r="A9" s="23" t="s">
        <v>13</v>
      </c>
      <c r="B9" s="8">
        <v>-0.17262726430953099</v>
      </c>
      <c r="C9" s="8">
        <v>-0.298381564864521</v>
      </c>
      <c r="D9" s="8">
        <v>0.19044197401474</v>
      </c>
      <c r="E9" s="8">
        <f t="shared" si="0"/>
        <v>0.39382721604864224</v>
      </c>
    </row>
    <row r="10" spans="1:5" x14ac:dyDescent="0.2">
      <c r="A10" s="23"/>
      <c r="B10" s="3"/>
      <c r="C10" s="3"/>
      <c r="D10" s="3"/>
      <c r="E10" s="8"/>
    </row>
    <row r="11" spans="1:5" x14ac:dyDescent="0.2">
      <c r="A11" s="23" t="s">
        <v>31</v>
      </c>
      <c r="B11" s="8">
        <v>-0.24952094143873901</v>
      </c>
      <c r="C11" s="8">
        <v>0.170942735173014</v>
      </c>
      <c r="D11" s="8">
        <v>0.24259002984115599</v>
      </c>
      <c r="E11" s="8">
        <f t="shared" si="0"/>
        <v>0.38772676139678414</v>
      </c>
    </row>
    <row r="12" spans="1:5" x14ac:dyDescent="0.2">
      <c r="A12" s="21" t="s">
        <v>32</v>
      </c>
      <c r="B12" s="8">
        <v>-0.23711360610252299</v>
      </c>
      <c r="C12" s="8">
        <v>0.17736733056791801</v>
      </c>
      <c r="D12" s="8">
        <v>0.116393814609457</v>
      </c>
      <c r="E12" s="8">
        <f t="shared" si="0"/>
        <v>0.31816591934252197</v>
      </c>
    </row>
    <row r="13" spans="1:5" x14ac:dyDescent="0.2">
      <c r="A13" s="23"/>
      <c r="B13" s="3"/>
      <c r="C13" s="3"/>
      <c r="D13" s="3"/>
      <c r="E13" s="8"/>
    </row>
    <row r="14" spans="1:5" x14ac:dyDescent="0.2">
      <c r="A14" s="23" t="s">
        <v>30</v>
      </c>
      <c r="B14" s="8">
        <v>-0.180129908531005</v>
      </c>
      <c r="C14" s="8">
        <v>0.27725089786479601</v>
      </c>
      <c r="D14" s="8">
        <v>0.15411862602722101</v>
      </c>
      <c r="E14" s="8">
        <f t="shared" si="0"/>
        <v>0.36478403912827956</v>
      </c>
    </row>
    <row r="15" spans="1:5" x14ac:dyDescent="0.2">
      <c r="A15" s="21" t="s">
        <v>12</v>
      </c>
      <c r="B15" s="8">
        <v>-0.13646737747068299</v>
      </c>
      <c r="C15" s="8">
        <v>0.31381143941731898</v>
      </c>
      <c r="D15" s="8">
        <v>4.4570859186075298E-2</v>
      </c>
      <c r="E15" s="8">
        <f t="shared" si="0"/>
        <v>0.34509060565521121</v>
      </c>
    </row>
    <row r="16" spans="1:5" x14ac:dyDescent="0.2">
      <c r="A16" s="21" t="s">
        <v>3</v>
      </c>
      <c r="B16" s="8">
        <v>-0.13162827466955501</v>
      </c>
      <c r="C16" s="8">
        <v>0.221647736228789</v>
      </c>
      <c r="D16" s="8">
        <v>3.8047729362753101E-2</v>
      </c>
      <c r="E16" s="8">
        <f t="shared" si="0"/>
        <v>0.26057887745842323</v>
      </c>
    </row>
    <row r="17" spans="1:5" x14ac:dyDescent="0.2">
      <c r="A17" s="23"/>
      <c r="B17" s="3"/>
      <c r="C17" s="3"/>
      <c r="D17" s="3"/>
      <c r="E17" s="8"/>
    </row>
    <row r="18" spans="1:5" x14ac:dyDescent="0.2">
      <c r="A18" s="23" t="s">
        <v>29</v>
      </c>
      <c r="B18" s="8">
        <v>0.160177408930612</v>
      </c>
      <c r="C18" s="8">
        <v>3.9048029882650603E-2</v>
      </c>
      <c r="D18" s="8">
        <v>0.308793658629407</v>
      </c>
      <c r="E18" s="8">
        <f t="shared" si="0"/>
        <v>0.3500501029555278</v>
      </c>
    </row>
    <row r="19" spans="1:5" x14ac:dyDescent="0.2">
      <c r="A19" s="21" t="s">
        <v>5</v>
      </c>
      <c r="B19" s="8">
        <v>7.8945715052166798E-2</v>
      </c>
      <c r="C19" s="8">
        <v>5.2605598178359497E-2</v>
      </c>
      <c r="D19" s="8">
        <v>0.22875701666095599</v>
      </c>
      <c r="E19" s="8">
        <f t="shared" si="0"/>
        <v>0.24764803160215473</v>
      </c>
    </row>
    <row r="20" spans="1:5" x14ac:dyDescent="0.2">
      <c r="A20" s="21" t="s">
        <v>19</v>
      </c>
      <c r="B20" s="8">
        <v>0.104585276380981</v>
      </c>
      <c r="C20" s="8">
        <v>1.16200371415931E-2</v>
      </c>
      <c r="D20" s="8">
        <v>0.21705556399993101</v>
      </c>
      <c r="E20" s="8">
        <f t="shared" si="0"/>
        <v>0.24121820653131956</v>
      </c>
    </row>
    <row r="21" spans="1:5" x14ac:dyDescent="0.2">
      <c r="A21" s="23"/>
      <c r="B21" s="3"/>
      <c r="C21" s="3"/>
      <c r="D21" s="3"/>
      <c r="E21" s="8"/>
    </row>
    <row r="22" spans="1:5" x14ac:dyDescent="0.2">
      <c r="A22" s="23" t="s">
        <v>27</v>
      </c>
      <c r="B22" s="8">
        <v>0.308777462214406</v>
      </c>
      <c r="C22" s="8">
        <v>-2.6844676121872298E-2</v>
      </c>
      <c r="D22" s="8">
        <v>0.100496149023026</v>
      </c>
      <c r="E22" s="8">
        <f t="shared" si="0"/>
        <v>0.32582761358748497</v>
      </c>
    </row>
    <row r="23" spans="1:5" x14ac:dyDescent="0.2">
      <c r="A23" s="21" t="s">
        <v>36</v>
      </c>
      <c r="B23" s="8">
        <v>0.26796270977683601</v>
      </c>
      <c r="C23" s="8">
        <v>-3.4385145938185202E-2</v>
      </c>
      <c r="D23" s="8">
        <v>9.2611467828383198E-2</v>
      </c>
      <c r="E23" s="8">
        <f t="shared" si="0"/>
        <v>0.2855927801353928</v>
      </c>
    </row>
    <row r="24" spans="1:5" x14ac:dyDescent="0.2">
      <c r="A24" s="21" t="s">
        <v>40</v>
      </c>
      <c r="B24" s="8">
        <v>0.25172999242008698</v>
      </c>
      <c r="C24" s="8">
        <v>-1.5820440739011201E-2</v>
      </c>
      <c r="D24" s="8">
        <v>9.0354857786006701E-2</v>
      </c>
      <c r="E24" s="8">
        <f t="shared" si="0"/>
        <v>0.26792214494984007</v>
      </c>
    </row>
    <row r="25" spans="1:5" x14ac:dyDescent="0.2">
      <c r="A25" s="21" t="s">
        <v>28</v>
      </c>
      <c r="B25" s="8">
        <v>0.17387733202206701</v>
      </c>
      <c r="C25" s="8">
        <v>-1.47932666143411E-2</v>
      </c>
      <c r="D25" s="8">
        <v>9.6095724329125401E-2</v>
      </c>
      <c r="E25" s="8">
        <f t="shared" si="0"/>
        <v>0.19921484774628215</v>
      </c>
    </row>
    <row r="26" spans="1:5" x14ac:dyDescent="0.2">
      <c r="A26" s="23"/>
      <c r="B26" s="3"/>
      <c r="C26" s="3"/>
      <c r="D26" s="3"/>
      <c r="E26" s="8"/>
    </row>
    <row r="27" spans="1:5" x14ac:dyDescent="0.2">
      <c r="A27" s="23" t="s">
        <v>14</v>
      </c>
      <c r="B27" s="8">
        <v>0.306806258687991</v>
      </c>
      <c r="C27" s="8">
        <v>6.0345297983284599E-2</v>
      </c>
      <c r="D27" s="8">
        <v>3.1010764341561602E-2</v>
      </c>
      <c r="E27" s="8">
        <f t="shared" si="0"/>
        <v>0.31421855906973689</v>
      </c>
    </row>
    <row r="28" spans="1:5" x14ac:dyDescent="0.2">
      <c r="A28" s="21" t="s">
        <v>23</v>
      </c>
      <c r="B28" s="8">
        <v>0.232593183323244</v>
      </c>
      <c r="C28" s="8">
        <v>3.9661334490041299E-2</v>
      </c>
      <c r="D28" s="8">
        <v>3.4563525979353402E-2</v>
      </c>
      <c r="E28" s="8">
        <f t="shared" si="0"/>
        <v>0.2384685465844428</v>
      </c>
    </row>
    <row r="29" spans="1:5" x14ac:dyDescent="0.2">
      <c r="A29" s="21" t="s">
        <v>21</v>
      </c>
      <c r="B29" s="8">
        <v>0.21812984179578199</v>
      </c>
      <c r="C29" s="8">
        <v>4.6947480474544598E-2</v>
      </c>
      <c r="D29" s="8">
        <v>2.3931153520879701E-2</v>
      </c>
      <c r="E29" s="8">
        <f t="shared" si="0"/>
        <v>0.22440453184728809</v>
      </c>
    </row>
    <row r="30" spans="1:5" x14ac:dyDescent="0.2">
      <c r="A30" s="23"/>
      <c r="B30" s="3"/>
      <c r="C30" s="3"/>
      <c r="D30" s="3"/>
      <c r="E30" s="8"/>
    </row>
    <row r="31" spans="1:5" x14ac:dyDescent="0.2">
      <c r="A31" s="23" t="s">
        <v>33</v>
      </c>
      <c r="B31" s="8">
        <v>-6.1174515072788399E-2</v>
      </c>
      <c r="C31" s="8">
        <v>-0.115521822070715</v>
      </c>
      <c r="D31" s="8">
        <v>0.270705733371919</v>
      </c>
      <c r="E31" s="8">
        <f t="shared" si="0"/>
        <v>0.30061471479180329</v>
      </c>
    </row>
    <row r="32" spans="1:5" x14ac:dyDescent="0.2">
      <c r="A32" s="21" t="s">
        <v>39</v>
      </c>
      <c r="B32" s="8">
        <v>-4.7209533974952797E-2</v>
      </c>
      <c r="C32" s="8">
        <v>-0.13029387565195499</v>
      </c>
      <c r="D32" s="8">
        <v>0.152408300462235</v>
      </c>
      <c r="E32" s="8">
        <f t="shared" si="0"/>
        <v>0.20599399064129573</v>
      </c>
    </row>
    <row r="33" spans="1:5" x14ac:dyDescent="0.2">
      <c r="A33" s="21" t="s">
        <v>26</v>
      </c>
      <c r="B33" s="8">
        <v>-3.3128723398278999E-2</v>
      </c>
      <c r="C33" s="8">
        <v>-0.135120431042384</v>
      </c>
      <c r="D33" s="8">
        <v>1.8528738763691498E-2</v>
      </c>
      <c r="E33" s="8">
        <f t="shared" si="0"/>
        <v>0.14035083668882226</v>
      </c>
    </row>
    <row r="34" spans="1:5" x14ac:dyDescent="0.2">
      <c r="A34" s="23"/>
      <c r="B34" s="3"/>
      <c r="C34" s="3"/>
      <c r="D34" s="3"/>
      <c r="E34" s="8"/>
    </row>
    <row r="35" spans="1:5" x14ac:dyDescent="0.2">
      <c r="A35" s="23" t="s">
        <v>8</v>
      </c>
      <c r="B35" s="8">
        <v>5.5666471556556102E-2</v>
      </c>
      <c r="C35" s="8">
        <v>0.28039177603405602</v>
      </c>
      <c r="D35" s="8">
        <v>-4.2589563714279903E-2</v>
      </c>
      <c r="E35" s="8">
        <f t="shared" si="0"/>
        <v>0.28901933336796315</v>
      </c>
    </row>
    <row r="36" spans="1:5" x14ac:dyDescent="0.2">
      <c r="A36" s="21" t="s">
        <v>7</v>
      </c>
      <c r="B36" s="8">
        <v>-4.88270570938052E-4</v>
      </c>
      <c r="C36" s="8">
        <v>0.279056462488182</v>
      </c>
      <c r="D36" s="8">
        <v>-4.0271511998186599E-2</v>
      </c>
      <c r="E36" s="8">
        <f t="shared" si="0"/>
        <v>0.28194776527432996</v>
      </c>
    </row>
    <row r="37" spans="1:5" x14ac:dyDescent="0.2">
      <c r="A37" s="21" t="s">
        <v>42</v>
      </c>
      <c r="B37" s="8">
        <v>3.8433512200105303E-2</v>
      </c>
      <c r="C37" s="8">
        <v>0.20365575434736499</v>
      </c>
      <c r="D37" s="8">
        <v>-1.9366229334963E-2</v>
      </c>
      <c r="E37" s="8">
        <f t="shared" si="0"/>
        <v>0.2081534337393556</v>
      </c>
    </row>
    <row r="38" spans="1:5" ht="34" x14ac:dyDescent="0.2">
      <c r="A38" s="22" t="s">
        <v>46</v>
      </c>
      <c r="B38" s="8">
        <v>4.3173741250863901E-2</v>
      </c>
      <c r="C38" s="8">
        <v>0.11233437920941999</v>
      </c>
      <c r="D38" s="8">
        <v>6.58965804386984E-3</v>
      </c>
      <c r="E38" s="8">
        <f t="shared" si="0"/>
        <v>0.12052555031650948</v>
      </c>
    </row>
    <row r="39" spans="1:5" x14ac:dyDescent="0.2">
      <c r="A39" s="23"/>
      <c r="B39" s="3"/>
      <c r="C39" s="3"/>
      <c r="D39" s="3"/>
      <c r="E39" s="8"/>
    </row>
    <row r="40" spans="1:5" x14ac:dyDescent="0.2">
      <c r="A40" s="23" t="s">
        <v>24</v>
      </c>
      <c r="B40" s="8">
        <v>-3.6014269398621797E-2</v>
      </c>
      <c r="C40" s="8">
        <v>4.7674893908590997E-2</v>
      </c>
      <c r="D40" s="8">
        <v>0.26417177137771702</v>
      </c>
      <c r="E40" s="8">
        <f t="shared" si="0"/>
        <v>0.27084432410953846</v>
      </c>
    </row>
    <row r="41" spans="1:5" x14ac:dyDescent="0.2">
      <c r="A41" s="21" t="s">
        <v>16</v>
      </c>
      <c r="B41" s="8">
        <v>-1.3313837609205501E-2</v>
      </c>
      <c r="C41" s="8">
        <v>4.3143075154221701E-2</v>
      </c>
      <c r="D41" s="8">
        <v>0.22697763666065199</v>
      </c>
      <c r="E41" s="8">
        <f t="shared" si="0"/>
        <v>0.23142478421660473</v>
      </c>
    </row>
    <row r="42" spans="1:5" x14ac:dyDescent="0.2">
      <c r="A42" s="23"/>
      <c r="B42" s="3"/>
      <c r="C42" s="3"/>
      <c r="D42" s="3"/>
      <c r="E42" s="8"/>
    </row>
    <row r="43" spans="1:5" x14ac:dyDescent="0.2">
      <c r="A43" s="23" t="s">
        <v>35</v>
      </c>
      <c r="B43" s="8">
        <v>0.25560974522062502</v>
      </c>
      <c r="C43" s="8">
        <v>-3.1333810826854797E-2</v>
      </c>
      <c r="D43" s="8">
        <v>-3.3879875487564597E-2</v>
      </c>
      <c r="E43" s="8">
        <f t="shared" si="0"/>
        <v>0.25974217123089355</v>
      </c>
    </row>
    <row r="44" spans="1:5" x14ac:dyDescent="0.2">
      <c r="A44" s="21" t="s">
        <v>22</v>
      </c>
      <c r="B44" s="8">
        <v>0.20662022482946399</v>
      </c>
      <c r="C44" s="8">
        <v>2.7732515629412999E-3</v>
      </c>
      <c r="D44" s="8">
        <v>-1.32447934019465E-2</v>
      </c>
      <c r="E44" s="8">
        <f t="shared" si="0"/>
        <v>0.20706287157544651</v>
      </c>
    </row>
    <row r="45" spans="1:5" x14ac:dyDescent="0.2">
      <c r="A45" s="21" t="s">
        <v>37</v>
      </c>
      <c r="B45" s="8">
        <v>0.16807682745449101</v>
      </c>
      <c r="C45" s="8">
        <v>-2.95701569697518E-2</v>
      </c>
      <c r="D45" s="8">
        <v>-1.50866675757416E-2</v>
      </c>
      <c r="E45" s="8">
        <f t="shared" si="0"/>
        <v>0.17132373346656743</v>
      </c>
    </row>
    <row r="46" spans="1:5" x14ac:dyDescent="0.2">
      <c r="A46" s="23"/>
      <c r="B46" s="8"/>
      <c r="C46" s="8"/>
      <c r="D46" s="8"/>
      <c r="E46" s="8"/>
    </row>
    <row r="47" spans="1:5" x14ac:dyDescent="0.2">
      <c r="A47" s="23" t="s">
        <v>6</v>
      </c>
      <c r="B47" s="8">
        <v>5.6291007466153502E-2</v>
      </c>
      <c r="C47" s="8">
        <v>-0.20449131991258401</v>
      </c>
      <c r="D47" s="8">
        <v>7.2743493271948206E-2</v>
      </c>
      <c r="E47" s="8">
        <f t="shared" si="0"/>
        <v>0.22422531804983867</v>
      </c>
    </row>
    <row r="48" spans="1:5" x14ac:dyDescent="0.2">
      <c r="A48" s="23"/>
      <c r="B48" s="3"/>
      <c r="C48" s="3"/>
      <c r="D48" s="3"/>
      <c r="E48" s="8"/>
    </row>
    <row r="49" spans="1:5" x14ac:dyDescent="0.2">
      <c r="A49" s="23" t="s">
        <v>17</v>
      </c>
      <c r="B49" s="8">
        <v>-0.114045657459862</v>
      </c>
      <c r="C49" s="8">
        <v>-8.2230947785718905E-2</v>
      </c>
      <c r="D49" s="8">
        <v>9.5607606409811099E-2</v>
      </c>
      <c r="E49" s="8">
        <f t="shared" si="0"/>
        <v>0.17002692481663945</v>
      </c>
    </row>
    <row r="50" spans="1:5" x14ac:dyDescent="0.2">
      <c r="A50" s="23"/>
      <c r="B50" s="3"/>
      <c r="C50" s="3"/>
      <c r="D50" s="3"/>
      <c r="E50" s="8"/>
    </row>
    <row r="51" spans="1:5" x14ac:dyDescent="0.2">
      <c r="A51" s="23" t="s">
        <v>10</v>
      </c>
      <c r="B51" s="8">
        <v>5.7872653548222901E-2</v>
      </c>
      <c r="C51" s="8">
        <v>-2.7616604963847699E-2</v>
      </c>
      <c r="D51" s="8">
        <v>0.14236262130090799</v>
      </c>
      <c r="E51" s="8">
        <f>SQRT(B51^2+C51^2+D51^2)</f>
        <v>0.15613787766620754</v>
      </c>
    </row>
    <row r="52" spans="1:5" x14ac:dyDescent="0.2">
      <c r="A52" s="21" t="s">
        <v>11</v>
      </c>
      <c r="B52" s="8">
        <v>7.2531192227546601E-2</v>
      </c>
      <c r="C52" s="8">
        <v>-1.9337908590312401E-2</v>
      </c>
      <c r="D52" s="8">
        <v>0.126721115135639</v>
      </c>
      <c r="E52" s="8">
        <f>SQRT(B52^2+C52^2+D52^2)</f>
        <v>0.14728533387889126</v>
      </c>
    </row>
    <row r="53" spans="1:5" x14ac:dyDescent="0.2">
      <c r="A53" s="23"/>
      <c r="B53" s="3"/>
      <c r="C53" s="3"/>
      <c r="D53" s="3"/>
      <c r="E53" s="8"/>
    </row>
    <row r="54" spans="1:5" x14ac:dyDescent="0.2">
      <c r="A54" s="23" t="s">
        <v>9</v>
      </c>
      <c r="B54" s="8">
        <v>0.13336974988043099</v>
      </c>
      <c r="C54" s="8">
        <v>5.5891771468590999E-2</v>
      </c>
      <c r="D54" s="8">
        <v>-2.30576706912788E-2</v>
      </c>
      <c r="E54" s="8">
        <f t="shared" si="0"/>
        <v>0.14643441015954339</v>
      </c>
    </row>
    <row r="55" spans="1:5" x14ac:dyDescent="0.2">
      <c r="A55" s="23"/>
      <c r="B55" s="3"/>
      <c r="C55" s="3"/>
      <c r="D55" s="3"/>
      <c r="E55" s="8"/>
    </row>
    <row r="56" spans="1:5" x14ac:dyDescent="0.2">
      <c r="A56" s="23" t="s">
        <v>38</v>
      </c>
      <c r="B56" s="8">
        <v>-4.7594872033573599E-2</v>
      </c>
      <c r="C56" s="8">
        <v>-2.1514294346368E-2</v>
      </c>
      <c r="D56" s="8">
        <v>0.113351785820372</v>
      </c>
      <c r="E56" s="8">
        <f>SQRT(B56^2+C56^2+D56^2)</f>
        <v>0.1248069070756178</v>
      </c>
    </row>
    <row r="57" spans="1:5" x14ac:dyDescent="0.2">
      <c r="A57" s="21" t="s">
        <v>20</v>
      </c>
      <c r="B57" s="8">
        <v>-1.5106556342263501E-2</v>
      </c>
      <c r="C57" s="8">
        <v>-4.7926886270290202E-2</v>
      </c>
      <c r="D57" s="8">
        <v>7.3828484734317204E-2</v>
      </c>
      <c r="E57" s="8">
        <f t="shared" si="0"/>
        <v>8.9307556400635119E-2</v>
      </c>
    </row>
    <row r="58" spans="1:5" x14ac:dyDescent="0.2">
      <c r="A58" s="21" t="s">
        <v>4</v>
      </c>
      <c r="B58" s="8">
        <v>3.6270934122892402E-2</v>
      </c>
      <c r="C58" s="8">
        <v>1.46369637372766E-2</v>
      </c>
      <c r="D58" s="8">
        <v>-8.3363752154958001E-3</v>
      </c>
      <c r="E58" s="8">
        <f t="shared" si="0"/>
        <v>3.9991455604004751E-2</v>
      </c>
    </row>
  </sheetData>
  <conditionalFormatting sqref="A40:D41 A31:D33 A11:D12 A43:D52 A54:D54 A35:D38 A14:D16 A4:D9 A18:D25 A27:D29 A1:E2 A56:E58 E3:E55">
    <cfRule type="colorScale" priority="1">
      <colorScale>
        <cfvo type="min"/>
        <cfvo type="num" val="0"/>
        <cfvo type="max"/>
        <color theme="4"/>
        <color theme="0"/>
        <color theme="9"/>
      </colorScale>
    </cfRule>
  </conditionalFormatting>
  <pageMargins left="0.25" right="0.25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>
      <selection activeCell="C48" sqref="C48"/>
    </sheetView>
  </sheetViews>
  <sheetFormatPr baseColWidth="10" defaultRowHeight="16" x14ac:dyDescent="0.2"/>
  <cols>
    <col min="1" max="1" width="15.83203125" bestFit="1" customWidth="1"/>
    <col min="2" max="4" width="13" bestFit="1" customWidth="1"/>
  </cols>
  <sheetData>
    <row r="1" spans="1:4" x14ac:dyDescent="0.2">
      <c r="A1" t="s">
        <v>43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-0.13162827466955501</v>
      </c>
      <c r="C2">
        <v>0.221647736228789</v>
      </c>
      <c r="D2">
        <v>3.8047729362753101E-2</v>
      </c>
    </row>
    <row r="3" spans="1:4" x14ac:dyDescent="0.2">
      <c r="A3" t="s">
        <v>4</v>
      </c>
      <c r="B3">
        <v>3.6270934122892402E-2</v>
      </c>
      <c r="C3">
        <v>1.46369637372766E-2</v>
      </c>
      <c r="D3">
        <v>-8.3363752154958001E-3</v>
      </c>
    </row>
    <row r="4" spans="1:4" x14ac:dyDescent="0.2">
      <c r="A4" t="s">
        <v>5</v>
      </c>
      <c r="B4">
        <v>7.8945715052166798E-2</v>
      </c>
      <c r="C4">
        <v>5.2605598178359497E-2</v>
      </c>
      <c r="D4">
        <v>0.22875701666095599</v>
      </c>
    </row>
    <row r="5" spans="1:4" x14ac:dyDescent="0.2">
      <c r="A5" t="s">
        <v>6</v>
      </c>
      <c r="B5">
        <v>5.6291007466153502E-2</v>
      </c>
      <c r="C5">
        <v>-0.20449131991258401</v>
      </c>
      <c r="D5">
        <v>7.2743493271948206E-2</v>
      </c>
    </row>
    <row r="6" spans="1:4" x14ac:dyDescent="0.2">
      <c r="A6" t="s">
        <v>7</v>
      </c>
      <c r="B6">
        <v>-4.88270570938052E-4</v>
      </c>
      <c r="C6">
        <v>0.279056462488182</v>
      </c>
      <c r="D6">
        <v>-4.0271511998186599E-2</v>
      </c>
    </row>
    <row r="7" spans="1:4" x14ac:dyDescent="0.2">
      <c r="A7" t="s">
        <v>8</v>
      </c>
      <c r="B7">
        <v>5.5666471556556102E-2</v>
      </c>
      <c r="C7">
        <v>0.28039177603405602</v>
      </c>
      <c r="D7">
        <v>-4.2589563714279903E-2</v>
      </c>
    </row>
    <row r="8" spans="1:4" x14ac:dyDescent="0.2">
      <c r="A8" t="s">
        <v>34</v>
      </c>
      <c r="B8">
        <v>4.3173741250863901E-2</v>
      </c>
      <c r="C8">
        <v>0.11233437920941999</v>
      </c>
      <c r="D8">
        <v>6.58965804386984E-3</v>
      </c>
    </row>
    <row r="9" spans="1:4" x14ac:dyDescent="0.2">
      <c r="A9" t="s">
        <v>9</v>
      </c>
      <c r="B9">
        <v>0.13336974988043099</v>
      </c>
      <c r="C9">
        <v>5.5891771468590999E-2</v>
      </c>
      <c r="D9">
        <v>-2.30576706912788E-2</v>
      </c>
    </row>
    <row r="10" spans="1:4" x14ac:dyDescent="0.2">
      <c r="A10" t="s">
        <v>35</v>
      </c>
      <c r="B10">
        <v>0.25560974522062502</v>
      </c>
      <c r="C10">
        <v>-3.1333810826854797E-2</v>
      </c>
      <c r="D10">
        <v>-3.3879875487564597E-2</v>
      </c>
    </row>
    <row r="11" spans="1:4" x14ac:dyDescent="0.2">
      <c r="A11" t="s">
        <v>36</v>
      </c>
      <c r="B11">
        <v>0.26796270977683601</v>
      </c>
      <c r="C11">
        <v>-3.4385145938185202E-2</v>
      </c>
      <c r="D11">
        <v>9.2611467828383198E-2</v>
      </c>
    </row>
    <row r="12" spans="1:4" x14ac:dyDescent="0.2">
      <c r="A12" t="s">
        <v>10</v>
      </c>
      <c r="B12">
        <v>5.7872653548222901E-2</v>
      </c>
      <c r="C12">
        <v>-2.7616604963847699E-2</v>
      </c>
      <c r="D12">
        <v>0.14236262130090799</v>
      </c>
    </row>
    <row r="13" spans="1:4" x14ac:dyDescent="0.2">
      <c r="A13" t="s">
        <v>11</v>
      </c>
      <c r="B13">
        <v>7.2531192227546601E-2</v>
      </c>
      <c r="C13">
        <v>-1.9337908590312401E-2</v>
      </c>
      <c r="D13">
        <v>0.126721115135639</v>
      </c>
    </row>
    <row r="14" spans="1:4" x14ac:dyDescent="0.2">
      <c r="A14" t="s">
        <v>12</v>
      </c>
      <c r="B14">
        <v>-0.13646737747068299</v>
      </c>
      <c r="C14">
        <v>0.31381143941731898</v>
      </c>
      <c r="D14">
        <v>4.4570859186075298E-2</v>
      </c>
    </row>
    <row r="15" spans="1:4" x14ac:dyDescent="0.2">
      <c r="A15" t="s">
        <v>13</v>
      </c>
      <c r="B15">
        <v>-0.17262726430953099</v>
      </c>
      <c r="C15">
        <v>-0.298381564864521</v>
      </c>
      <c r="D15">
        <v>0.19044197401474</v>
      </c>
    </row>
    <row r="16" spans="1:4" x14ac:dyDescent="0.2">
      <c r="A16" t="s">
        <v>14</v>
      </c>
      <c r="B16">
        <v>0.306806258687991</v>
      </c>
      <c r="C16">
        <v>6.0345297983284599E-2</v>
      </c>
      <c r="D16">
        <v>3.1010764341561602E-2</v>
      </c>
    </row>
    <row r="17" spans="1:4" x14ac:dyDescent="0.2">
      <c r="A17" t="s">
        <v>15</v>
      </c>
      <c r="B17">
        <v>-0.284662884881421</v>
      </c>
      <c r="C17">
        <v>-0.360131318710183</v>
      </c>
      <c r="D17">
        <v>7.5794404823719902E-3</v>
      </c>
    </row>
    <row r="18" spans="1:4" x14ac:dyDescent="0.2">
      <c r="A18" t="s">
        <v>16</v>
      </c>
      <c r="B18">
        <v>-1.3313837609205501E-2</v>
      </c>
      <c r="C18">
        <v>4.3143075154221701E-2</v>
      </c>
      <c r="D18">
        <v>0.22697763666065199</v>
      </c>
    </row>
    <row r="19" spans="1:4" x14ac:dyDescent="0.2">
      <c r="A19" t="s">
        <v>17</v>
      </c>
      <c r="B19">
        <v>-0.114045657459862</v>
      </c>
      <c r="C19">
        <v>-8.2230947785718905E-2</v>
      </c>
      <c r="D19">
        <v>9.5607606409811099E-2</v>
      </c>
    </row>
    <row r="20" spans="1:4" x14ac:dyDescent="0.2">
      <c r="A20" t="s">
        <v>18</v>
      </c>
      <c r="B20">
        <v>-5.9381773700642598E-2</v>
      </c>
      <c r="C20">
        <v>-1.04184113696607E-2</v>
      </c>
      <c r="D20">
        <v>-0.370855223917193</v>
      </c>
    </row>
    <row r="21" spans="1:4" x14ac:dyDescent="0.2">
      <c r="A21" t="s">
        <v>37</v>
      </c>
      <c r="B21">
        <v>0.16807682745449101</v>
      </c>
      <c r="C21">
        <v>-2.95701569697518E-2</v>
      </c>
      <c r="D21">
        <v>-1.50866675757416E-2</v>
      </c>
    </row>
    <row r="22" spans="1:4" x14ac:dyDescent="0.2">
      <c r="A22" t="s">
        <v>19</v>
      </c>
      <c r="B22">
        <v>0.104585276380981</v>
      </c>
      <c r="C22">
        <v>1.16200371415931E-2</v>
      </c>
      <c r="D22">
        <v>0.21705556399993101</v>
      </c>
    </row>
    <row r="23" spans="1:4" x14ac:dyDescent="0.2">
      <c r="A23" t="s">
        <v>20</v>
      </c>
      <c r="B23">
        <v>-1.5106556342263501E-2</v>
      </c>
      <c r="C23">
        <v>-4.7926886270290202E-2</v>
      </c>
      <c r="D23">
        <v>7.3828484734317204E-2</v>
      </c>
    </row>
    <row r="24" spans="1:4" x14ac:dyDescent="0.2">
      <c r="A24" t="s">
        <v>38</v>
      </c>
      <c r="B24">
        <v>-4.7594872033573599E-2</v>
      </c>
      <c r="C24">
        <v>-2.1514294346368E-2</v>
      </c>
      <c r="D24">
        <v>0.113351785820372</v>
      </c>
    </row>
    <row r="25" spans="1:4" x14ac:dyDescent="0.2">
      <c r="A25" t="s">
        <v>21</v>
      </c>
      <c r="B25">
        <v>0.21812984179578199</v>
      </c>
      <c r="C25">
        <v>4.6947480474544598E-2</v>
      </c>
      <c r="D25">
        <v>2.3931153520879701E-2</v>
      </c>
    </row>
    <row r="26" spans="1:4" x14ac:dyDescent="0.2">
      <c r="A26" t="s">
        <v>22</v>
      </c>
      <c r="B26">
        <v>0.20662022482946399</v>
      </c>
      <c r="C26">
        <v>2.7732515629412999E-3</v>
      </c>
      <c r="D26">
        <v>-1.32447934019465E-2</v>
      </c>
    </row>
    <row r="27" spans="1:4" x14ac:dyDescent="0.2">
      <c r="A27" t="s">
        <v>23</v>
      </c>
      <c r="B27">
        <v>0.232593183323244</v>
      </c>
      <c r="C27">
        <v>3.9661334490041299E-2</v>
      </c>
      <c r="D27">
        <v>3.4563525979353402E-2</v>
      </c>
    </row>
    <row r="28" spans="1:4" x14ac:dyDescent="0.2">
      <c r="A28" t="s">
        <v>24</v>
      </c>
      <c r="B28">
        <v>-3.6014269398621797E-2</v>
      </c>
      <c r="C28">
        <v>4.7674893908590997E-2</v>
      </c>
      <c r="D28">
        <v>0.26417177137771702</v>
      </c>
    </row>
    <row r="29" spans="1:4" x14ac:dyDescent="0.2">
      <c r="A29" t="s">
        <v>39</v>
      </c>
      <c r="B29">
        <v>-4.7209533974952797E-2</v>
      </c>
      <c r="C29">
        <v>-0.13029387565195499</v>
      </c>
      <c r="D29">
        <v>0.152408300462235</v>
      </c>
    </row>
    <row r="30" spans="1:4" x14ac:dyDescent="0.2">
      <c r="A30" t="s">
        <v>25</v>
      </c>
      <c r="B30">
        <v>3.0292650075047702E-2</v>
      </c>
      <c r="C30">
        <v>6.6128709394112195E-2</v>
      </c>
      <c r="D30">
        <v>-0.441263015352925</v>
      </c>
    </row>
    <row r="31" spans="1:4" x14ac:dyDescent="0.2">
      <c r="A31" t="s">
        <v>26</v>
      </c>
      <c r="B31">
        <v>-3.3128723398278999E-2</v>
      </c>
      <c r="C31">
        <v>-0.135120431042384</v>
      </c>
      <c r="D31">
        <v>1.8528738763691498E-2</v>
      </c>
    </row>
    <row r="32" spans="1:4" x14ac:dyDescent="0.2">
      <c r="A32" t="s">
        <v>27</v>
      </c>
      <c r="B32">
        <v>0.308777462214406</v>
      </c>
      <c r="C32">
        <v>-2.6844676121872298E-2</v>
      </c>
      <c r="D32">
        <v>0.100496149023026</v>
      </c>
    </row>
    <row r="33" spans="1:4" x14ac:dyDescent="0.2">
      <c r="A33" t="s">
        <v>40</v>
      </c>
      <c r="B33">
        <v>0.25172999242008698</v>
      </c>
      <c r="C33">
        <v>-1.5820440739011201E-2</v>
      </c>
      <c r="D33">
        <v>9.0354857786006701E-2</v>
      </c>
    </row>
    <row r="34" spans="1:4" x14ac:dyDescent="0.2">
      <c r="A34" t="s">
        <v>28</v>
      </c>
      <c r="B34">
        <v>0.17387733202206701</v>
      </c>
      <c r="C34">
        <v>-1.47932666143411E-2</v>
      </c>
      <c r="D34">
        <v>9.6095724329125401E-2</v>
      </c>
    </row>
    <row r="35" spans="1:4" x14ac:dyDescent="0.2">
      <c r="A35" t="s">
        <v>29</v>
      </c>
      <c r="B35">
        <v>0.160177408930612</v>
      </c>
      <c r="C35">
        <v>3.9048029882650603E-2</v>
      </c>
      <c r="D35">
        <v>0.308793658629407</v>
      </c>
    </row>
    <row r="36" spans="1:4" x14ac:dyDescent="0.2">
      <c r="A36" t="s">
        <v>30</v>
      </c>
      <c r="B36">
        <v>-0.180129908531005</v>
      </c>
      <c r="C36">
        <v>0.27725089786479601</v>
      </c>
      <c r="D36">
        <v>0.15411862602722101</v>
      </c>
    </row>
    <row r="37" spans="1:4" x14ac:dyDescent="0.2">
      <c r="A37" t="s">
        <v>41</v>
      </c>
      <c r="B37">
        <v>-2.8533866426577899E-2</v>
      </c>
      <c r="C37">
        <v>0.39552883906143299</v>
      </c>
      <c r="D37">
        <v>7.0861898864115105E-2</v>
      </c>
    </row>
    <row r="38" spans="1:4" x14ac:dyDescent="0.2">
      <c r="A38" t="s">
        <v>31</v>
      </c>
      <c r="B38">
        <v>-0.24952094143873901</v>
      </c>
      <c r="C38">
        <v>0.170942735173014</v>
      </c>
      <c r="D38">
        <v>0.24259002984115599</v>
      </c>
    </row>
    <row r="39" spans="1:4" x14ac:dyDescent="0.2">
      <c r="A39" t="s">
        <v>32</v>
      </c>
      <c r="B39">
        <v>-0.23711360610252299</v>
      </c>
      <c r="C39">
        <v>0.17736733056791801</v>
      </c>
      <c r="D39">
        <v>0.116393814609457</v>
      </c>
    </row>
    <row r="40" spans="1:4" x14ac:dyDescent="0.2">
      <c r="A40" t="s">
        <v>42</v>
      </c>
      <c r="B40">
        <v>3.8433512200105303E-2</v>
      </c>
      <c r="C40">
        <v>0.20365575434736499</v>
      </c>
      <c r="D40">
        <v>-1.9366229334963E-2</v>
      </c>
    </row>
    <row r="41" spans="1:4" x14ac:dyDescent="0.2">
      <c r="A41" t="s">
        <v>33</v>
      </c>
      <c r="B41">
        <v>-6.1174515072788399E-2</v>
      </c>
      <c r="C41">
        <v>-0.115521822070715</v>
      </c>
      <c r="D41">
        <v>0.270705733371919</v>
      </c>
    </row>
  </sheetData>
  <pageMargins left="0.7" right="0.7" top="0.75" bottom="0.75" header="0.3" footer="0.3"/>
  <pageSetup paperSize="8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A C A g A N F C I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0 U I h X k z G 9 U H 0 B A A C 8 B A A A E w A A A E Z v c m 1 1 b G F z L 1 N l Y 3 R p b 2 4 x L m 3 t k j 1 P w z A Q h v d K / A f L C C m R 0 r i f d E A M V Q p i Q F B I m R C D m x y p w b E r n 1 O o K v 4 7 l 3 4 A E m V g 7 5 L k v T e + e 3 x 6 E T K v r G H p 5 t 0 + O 2 o c N X A m H e T s 2 s p c m Q I n c q r h 3 n r p q X j O N P g G Y 6 m t X A Y k E 1 z E I 5 t V J R g f X C o N c W K N J 4 E B F w 8 I D s U L z O d Q q A W + V r m 4 N T B y a g G s y Y Z S T 6 0 r 2 I M h 7 V B 5 8 G I Q M 4 Q S 0 I M T K Z R j Z 1 9 E / S C + Q X M k v W w O j d R L V C j G y V C s 2 V D s U M U + 5 j j D B Q 8 j 9 j g C r U q a 4 g i b R z x i i d V V a Z B k L 2 I X J r P 1 W V K n / V a r H b G 7 y n p I / V L X 9 / w W 8 Y 0 1 8 B R G t I V j T m y l r R c z A 5 n T J T j 9 u h 4 e b 5 2 r T T 3 Y L I w o t v W h 1 m k m t X T 1 e O + q r 4 7 J T J q C G m Z r O O a X c / h u O n H S 4 L N 1 5 Q Z 9 Q i Y G e y g i t l r x e / t G H 3 U D 5 u H d f 1 C R j 5 N 2 0 O v E / Z N w Z 5 m q n I L b m p 2 g 2 / 3 T 7 A a d X t z 6 Z X 6 E D W X + R P + Z q G O + N 1 N B J + S H Y B 2 C 9 c 9 g f Q J Q S w M E F A A A C A g A N F C I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0 U I h X l f h l t K Q A A A D 2 A A A A E g A A A A A A A A A A A A A A p A E A A A A A Q 2 9 u Z m l n L 1 B h Y 2 t h Z 2 U u e G 1 s U E s B A h Q D F A A A C A g A N F C I V 5 M x v V B 9 A Q A A v A Q A A B M A A A A A A A A A A A A A A K Q B 1 A A A A E Z v c m 1 1 b G F z L 1 N l Y 3 R p b 2 4 x L m 1 Q S w E C F A M U A A A I C A A 0 U I h X D 8 r p q 6 Q A A A D p A A A A E w A A A A A A A A A A A A A A p A G C A g A A W 0 N v b n R l b n R f V H l w Z X N d L n h t b F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F A A A A A A A A F s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x v Y W R p b m d z V G F i b G V S b 3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h Z G l u Z 3 N U Y W J s Z V J v d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D k 6 M D E 6 M T A u M z k 3 O T I 3 M F o i I C 8 + P E V u d H J 5 I F R 5 c G U 9 I k Z p b G x D b 2 x 1 b W 5 U e X B l c y I g V m F s d W U 9 I n N C Z 1 V G Q l E 9 P S I g L z 4 8 R W 5 0 c n k g V H l w Z T 0 i R m l s b E N v b H V t b k 5 h b W V z I i B W Y W x 1 Z T 0 i c 1 s m c X V v d D t S b 3 c m c X V v d D s s J n F 1 b 3 Q 7 U E M x K D Q y L j U l K S Z x d W 9 0 O y w m c X V v d D t Q Q z I o M z M u N S U p J n F 1 b 3 Q 7 L C Z x d W 9 0 O 1 B D M y g y N C 4 w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F k a W 5 n c 1 R h Y m x l U m 9 0 Y X R l Z C 9 B d X R v U m V t b 3 Z l Z E N v b H V t b n M x L n t S b 3 c s M H 0 m c X V v d D s s J n F 1 b 3 Q 7 U 2 V j d G l v b j E v T G 9 h Z G l u Z 3 N U Y W J s Z V J v d G F 0 Z W Q v Q X V 0 b 1 J l b W 9 2 Z W R D b 2 x 1 b W 5 z M S 5 7 U E M x K D Q y L j U l K S w x f S Z x d W 9 0 O y w m c X V v d D t T Z W N 0 a W 9 u M S 9 M b 2 F k a W 5 n c 1 R h Y m x l U m 9 0 Y X R l Z C 9 B d X R v U m V t b 3 Z l Z E N v b H V t b n M x L n t Q Q z I o M z M u N S U p L D J 9 J n F 1 b 3 Q 7 L C Z x d W 9 0 O 1 N l Y 3 R p b 2 4 x L 0 x v Y W R p b m d z V G F i b G V S b 3 R h d G V k L 0 F 1 d G 9 S Z W 1 v d m V k Q 2 9 s d W 1 u c z E u e 1 B D M y g y N C 4 w J S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9 h Z G l u Z 3 N U Y W J s Z V J v d G F 0 Z W Q v Q X V 0 b 1 J l b W 9 2 Z W R D b 2 x 1 b W 5 z M S 5 7 U m 9 3 L D B 9 J n F 1 b 3 Q 7 L C Z x d W 9 0 O 1 N l Y 3 R p b 2 4 x L 0 x v Y W R p b m d z V G F i b G V S b 3 R h d G V k L 0 F 1 d G 9 S Z W 1 v d m V k Q 2 9 s d W 1 u c z E u e 1 B D M S g 0 M i 4 1 J S k s M X 0 m c X V v d D s s J n F 1 b 3 Q 7 U 2 V j d G l v b j E v T G 9 h Z G l u Z 3 N U Y W J s Z V J v d G F 0 Z W Q v Q X V 0 b 1 J l b W 9 2 Z W R D b 2 x 1 b W 5 z M S 5 7 U E M y K D M z L j U l K S w y f S Z x d W 9 0 O y w m c X V v d D t T Z W N 0 a W 9 u M S 9 M b 2 F k a W 5 n c 1 R h Y m x l U m 9 0 Y X R l Z C 9 B d X R v U m V t b 3 Z l Z E N v b H V t b n M x L n t Q Q z M o M j Q u M C U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F k a W 5 n c 1 R h Y m x l U m 9 0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a W 5 n c 1 R h Y m x l U m 9 0 Y X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a W 5 n c 1 R h Y m x l U m 9 0 Y X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R p b m d z V G F i b G V S b 3 R h d G V k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Y W R p b m d z V G F i b G V S b 3 R h d G V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D k 6 M D E 6 M T A u M z k 3 O T I 3 M F o i I C 8 + P E V u d H J 5 I F R 5 c G U 9 I k Z p b G x D b 2 x 1 b W 5 U e X B l c y I g V m F s d W U 9 I n N C Z 1 V G Q l E 9 P S I g L z 4 8 R W 5 0 c n k g V H l w Z T 0 i R m l s b E N v b H V t b k 5 h b W V z I i B W Y W x 1 Z T 0 i c 1 s m c X V v d D t S b 3 c m c X V v d D s s J n F 1 b 3 Q 7 U E M x K D Q y L j U l K S Z x d W 9 0 O y w m c X V v d D t Q Q z I o M z M u N S U p J n F 1 b 3 Q 7 L C Z x d W 9 0 O 1 B D M y g y N C 4 w J S k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W R p b m d z V G F i b G V S b 3 R h d G V k L 0 F 1 d G 9 S Z W 1 v d m V k Q 2 9 s d W 1 u c z E u e 1 J v d y w w f S Z x d W 9 0 O y w m c X V v d D t T Z W N 0 a W 9 u M S 9 M b 2 F k a W 5 n c 1 R h Y m x l U m 9 0 Y X R l Z C 9 B d X R v U m V t b 3 Z l Z E N v b H V t b n M x L n t Q Q z E o N D I u N S U p L D F 9 J n F 1 b 3 Q 7 L C Z x d W 9 0 O 1 N l Y 3 R p b 2 4 x L 0 x v Y W R p b m d z V G F i b G V S b 3 R h d G V k L 0 F 1 d G 9 S Z W 1 v d m V k Q 2 9 s d W 1 u c z E u e 1 B D M i g z M y 4 1 J S k s M n 0 m c X V v d D s s J n F 1 b 3 Q 7 U 2 V j d G l v b j E v T G 9 h Z G l u Z 3 N U Y W J s Z V J v d G F 0 Z W Q v Q X V 0 b 1 J l b W 9 2 Z W R D b 2 x 1 b W 5 z M S 5 7 U E M z K D I 0 L j A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2 F k a W 5 n c 1 R h Y m x l U m 9 0 Y X R l Z C 9 B d X R v U m V t b 3 Z l Z E N v b H V t b n M x L n t S b 3 c s M H 0 m c X V v d D s s J n F 1 b 3 Q 7 U 2 V j d G l v b j E v T G 9 h Z G l u Z 3 N U Y W J s Z V J v d G F 0 Z W Q v Q X V 0 b 1 J l b W 9 2 Z W R D b 2 x 1 b W 5 z M S 5 7 U E M x K D Q y L j U l K S w x f S Z x d W 9 0 O y w m c X V v d D t T Z W N 0 a W 9 u M S 9 M b 2 F k a W 5 n c 1 R h Y m x l U m 9 0 Y X R l Z C 9 B d X R v U m V t b 3 Z l Z E N v b H V t b n M x L n t Q Q z I o M z M u N S U p L D J 9 J n F 1 b 3 Q 7 L C Z x d W 9 0 O 1 N l Y 3 R p b 2 4 x L 0 x v Y W R p b m d z V G F i b G V S b 3 R h d G V k L 0 F 1 d G 9 S Z W 1 v d m V k Q 2 9 s d W 1 u c z E u e 1 B D M y g y N C 4 w J S k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F k a W 5 n c 1 R h Y m x l U m 9 0 Y X R l Z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G l u Z 3 N U Y W J s Z V J v d G F 0 Z W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R p b m d z V G F i b G V S b 3 R h d G V k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V 8 B 4 L C 5 U G y j A N B g k q h k i G 9 w 0 B A Q E F A A S C A g A X n h z l D W A O U G 1 k L m Y e 9 u K z X C S f Q Q 8 / m o W d b b W h x Q 6 t a 4 b 6 l R 4 h w Y 0 l T T 7 t o u 8 p S U U 4 m / s h O N / N O 5 n G h h 4 D o 7 6 C / Y 4 H J R 8 0 U Y 0 F a Z d s y a v h 5 E A 4 J U / l 7 1 B S 7 r G L / G f D p o K B E Q h R 7 8 w + D x x U E y o 0 z k u 7 K 7 P m M N 8 / r q c O m E E w r W x s 2 / Y c f r l O T V 3 Q i B J j W l J g a a h 8 1 8 3 v Q 0 Q Q 3 Z R k K s / 5 P o A B X P Z Y 2 j c F i F / 6 e G q E m a x J P o m N 5 W 8 0 j I Z 1 V 6 d u x I H y T Y d l u q N Q f f S l 8 j i Y e k B n 9 j d F F 8 + 0 k C w n v 6 w d K N J z L u V H p l F S z t R d p k x c e i 3 H e o + J y i n r H v 8 t E N T y 8 v 0 + u o T T O n B f v J / 1 L 3 u v z 9 8 o H W 8 y H a F B Z g A a F Z U 5 b L E U p K k y t C F Y E 2 D 4 E f 1 E A c l U r 9 R I 2 m O G j g 8 i Q c z m p 5 L G J d 6 U 2 q f e T f T H d a O G 1 y g s a z / u P D B u d g q + K q n q t A F 4 L s M m 8 G J J D r 6 X t 3 b n 6 N 5 U Y D v J 3 F b d N P 8 V k + A b Z r W 4 1 t 0 N O b + E j E E x N 8 / I 3 2 y U z / 4 D Q I y V 1 K B / f x 4 R t U U P j 3 Y 6 x l u C K Y F w t 8 O a X c o F Q n R / g E L d 0 8 r n H B G D y v a d i 8 K H U E c g N z P w X X a I U h e b m D 2 k e w n s h A y T j m r L l m 5 O C O Y x 5 B t a k F K q e I + U / v K T 1 z Z B V f g 9 E H O V M o S i U s r q m 7 6 9 J S b 9 L R y L i O b v j 8 e 4 2 f N A 3 8 u E f z B 8 B g k q h k i G 9 w 0 B B w E w H Q Y J Y I Z I A W U D B A E q B B A j 2 H x s o r s 8 t X a 3 T L M 2 m G U r g F B t Q q d W i 0 x 3 I 8 r B m l H O r 7 g V j w 1 I Q X X s t 4 e n D O a k s e L v 3 M M Q 3 M i U L V g p B 9 m Z f 8 Z V K P p 2 N 3 Z z L f a T J a 4 M S A u 1 f z 6 8 Y e 6 h A u U L d m y j w 8 x y 8 I 2 u B w = = < / D a t a M a s h u p > 
</file>

<file path=customXml/itemProps1.xml><?xml version="1.0" encoding="utf-8"?>
<ds:datastoreItem xmlns:ds="http://schemas.openxmlformats.org/officeDocument/2006/customXml" ds:itemID="{262F2113-E95C-6943-8A3C-BB6AB84B30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LoadingsTableRotated copy</vt:lpstr>
      <vt:lpstr>For latex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Firring Givskud</cp:lastModifiedBy>
  <cp:lastPrinted>2023-12-11T12:50:39Z</cp:lastPrinted>
  <dcterms:created xsi:type="dcterms:W3CDTF">2023-12-08T08:59:07Z</dcterms:created>
  <dcterms:modified xsi:type="dcterms:W3CDTF">2023-12-11T12:50:40Z</dcterms:modified>
</cp:coreProperties>
</file>