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erbo\Google Drive\Programming\Python\PersonalFinance\templates\"/>
    </mc:Choice>
  </mc:AlternateContent>
  <xr:revisionPtr revIDLastSave="0" documentId="13_ncr:1_{11312F96-D603-48E8-892B-580F5B017E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5" i="1"/>
  <c r="M14" i="1"/>
  <c r="L12" i="1"/>
  <c r="M24" i="1" s="1"/>
  <c r="L11" i="1"/>
  <c r="M23" i="1" s="1"/>
  <c r="L10" i="1"/>
  <c r="M10" i="1" s="1"/>
  <c r="L9" i="1"/>
  <c r="M9" i="1" s="1"/>
  <c r="L8" i="1"/>
  <c r="M20" i="1" s="1"/>
  <c r="L7" i="1"/>
  <c r="M19" i="1" s="1"/>
  <c r="L6" i="1"/>
  <c r="M6" i="1" s="1"/>
  <c r="L5" i="1"/>
  <c r="M5" i="1" s="1"/>
  <c r="L4" i="1"/>
  <c r="M16" i="1" s="1"/>
  <c r="L3" i="1"/>
  <c r="M15" i="1" s="1"/>
  <c r="M2" i="1"/>
  <c r="M4" i="1" l="1"/>
  <c r="M3" i="1"/>
  <c r="M7" i="1"/>
  <c r="M11" i="1"/>
  <c r="M17" i="1"/>
  <c r="M21" i="1"/>
  <c r="M18" i="1"/>
  <c r="M22" i="1"/>
  <c r="M12" i="1"/>
  <c r="M8" i="1"/>
</calcChain>
</file>

<file path=xl/sharedStrings.xml><?xml version="1.0" encoding="utf-8"?>
<sst xmlns="http://schemas.openxmlformats.org/spreadsheetml/2006/main" count="136" uniqueCount="25">
  <si>
    <t>2019</t>
  </si>
  <si>
    <t>2020</t>
  </si>
  <si>
    <t>01</t>
  </si>
  <si>
    <t>Entertainment</t>
  </si>
  <si>
    <t>Categories</t>
  </si>
  <si>
    <t>Fixed Costs</t>
  </si>
  <si>
    <t>Groceries</t>
  </si>
  <si>
    <t>Income</t>
  </si>
  <si>
    <t>Investing</t>
  </si>
  <si>
    <t>Lunch, Dinner &amp; Drinks</t>
  </si>
  <si>
    <t>Other</t>
  </si>
  <si>
    <t>Shopping</t>
  </si>
  <si>
    <t>Transactions</t>
  </si>
  <si>
    <t>_Profit/Loss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</si>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</sst>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&quot;€&quot;\ * #,##0.0000_ ;_ &quot;€&quot;\ * \-#,##0.0000_ ;_ &quot;€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22">
    <xf numFmtId="0" fontId="0" fillId="0" borderId="0" xfId="0"/>
    <xf numFmtId="164" fontId="0" fillId="0" borderId="0" xfId="0" applyNumberFormat="1"/>
    <xf numFmtId="0" fontId="3" fillId="0" borderId="5" xfId="0" applyFont="1" applyBorder="1"/>
    <xf numFmtId="0" fontId="3" fillId="0" borderId="2" xfId="0" applyFont="1" applyBorder="1"/>
    <xf numFmtId="0" fontId="2" fillId="2" borderId="2" xfId="0" applyFont="1" applyFill="1" applyBorder="1"/>
    <xf numFmtId="0" fontId="0" fillId="2" borderId="0" xfId="0" applyFill="1"/>
    <xf numFmtId="0" fontId="2" fillId="0" borderId="0" xfId="0" applyFont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4" fillId="2" borderId="12" xfId="0" applyFont="1" applyFill="1" applyBorder="1" applyAlignment="1">
      <alignment horizontal="center" vertical="top"/>
    </xf>
    <xf numFmtId="44" fontId="0" fillId="0" borderId="2" xfId="1" applyFont="1" applyBorder="1"/>
    <xf numFmtId="44" fontId="0" fillId="0" borderId="3" xfId="1" applyFont="1" applyBorder="1"/>
    <xf numFmtId="44" fontId="0" fillId="0" borderId="1" xfId="1" applyFont="1" applyBorder="1"/>
    <xf numFmtId="44" fontId="0" fillId="0" borderId="4" xfId="1" applyFont="1" applyBorder="1"/>
    <xf numFmtId="44" fontId="0" fillId="0" borderId="6" xfId="1" applyFont="1" applyBorder="1"/>
    <xf numFmtId="44" fontId="0" fillId="0" borderId="11" xfId="1" applyFont="1" applyBorder="1"/>
    <xf numFmtId="44" fontId="0" fillId="0" borderId="0" xfId="0" applyNumberFormat="1"/>
    <xf numFmtId="44" fontId="0" fillId="0" borderId="9" xfId="1" applyFont="1" applyBorder="1"/>
    <xf numFmtId="44" fontId="0" fillId="0" borderId="7" xfId="1" applyFont="1" applyBorder="1"/>
    <xf numFmtId="44" fontId="0" fillId="0" borderId="8" xfId="1" applyFont="1" applyBorder="1"/>
    <xf numFmtId="0" fontId="4" fillId="2" borderId="13" xfId="0" applyFont="1" applyFill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Overview!$M$2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9A-4B56-9FE4-8DBE544FC2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9A-4B56-9FE4-8DBE544FC2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9A-4B56-9FE4-8DBE544FC2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9A-4B56-9FE4-8DBE544FC2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9A-4B56-9FE4-8DBE544FC2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9A-4B56-9FE4-8DBE544FC2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9A-4B56-9FE4-8DBE544FC2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9A-4B56-9FE4-8DBE544FC2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9A-4B56-9FE4-8DBE544FC2A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Overview!$L$3:$L$11</c:f>
              <c:strCache>
                <c:ptCount val="9"/>
                <c:pt idx="0">
                  <c:v>Entertainment</c:v>
                </c:pt>
                <c:pt idx="1">
                  <c:v>Fixed Costs</c:v>
                </c:pt>
                <c:pt idx="2">
                  <c:v>Groceries</c:v>
                </c:pt>
                <c:pt idx="3">
                  <c:v>Income</c:v>
                </c:pt>
                <c:pt idx="4">
                  <c:v>Investing</c:v>
                </c:pt>
                <c:pt idx="5">
                  <c:v>Lunch, Dinner &amp; Drinks</c:v>
                </c:pt>
                <c:pt idx="6">
                  <c:v>Other</c:v>
                </c:pt>
                <c:pt idx="7">
                  <c:v>Shopping</c:v>
                </c:pt>
                <c:pt idx="8">
                  <c:v>Transactions</c:v>
                </c:pt>
              </c:strCache>
            </c:strRef>
          </c:cat>
          <c:val>
            <c:numRef>
              <c:f>Overview!$M$3:$M$11</c:f>
              <c:numCache>
                <c:formatCode>_("€"* #,##0.00_);_("€"* \(#,##0.00\);_("€"* "-"??_);_(@_)</c:formatCode>
                <c:ptCount val="9"/>
                <c:pt idx="0">
                  <c:v>-50.508333333333333</c:v>
                </c:pt>
                <c:pt idx="1">
                  <c:v>-1073.8377777777778</c:v>
                </c:pt>
                <c:pt idx="2">
                  <c:v>-184.46333333333337</c:v>
                </c:pt>
                <c:pt idx="3">
                  <c:v>2294.7474999999999</c:v>
                </c:pt>
                <c:pt idx="4">
                  <c:v>0</c:v>
                </c:pt>
                <c:pt idx="5">
                  <c:v>-1315.25</c:v>
                </c:pt>
                <c:pt idx="6">
                  <c:v>-137.31249999999997</c:v>
                </c:pt>
                <c:pt idx="7">
                  <c:v>-365.49200000000008</c:v>
                </c:pt>
                <c:pt idx="8">
                  <c:v>53.645833333333336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9A-4B56-9FE4-8DBE544FC2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030137680158399"/>
          <c:y val="4.4164161298019547E-2"/>
          <c:w val="0.29215476354929321"/>
          <c:h val="0.915914101646385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Overview!$M$14</c:f>
              <c:strCache>
                <c:ptCount val="1"/>
                <c:pt idx="0">
                  <c:v>2020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2D6-40D6-B8DF-19EFF87D5C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2D6-40D6-B8DF-19EFF87D5C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2D6-40D6-B8DF-19EFF87D5C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2D6-40D6-B8DF-19EFF87D5C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2D6-40D6-B8DF-19EFF87D5C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2D6-40D6-B8DF-19EFF87D5C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2D6-40D6-B8DF-19EFF87D5C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2D6-40D6-B8DF-19EFF87D5C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2D6-40D6-B8DF-19EFF87D5C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2D6-40D6-B8DF-19EFF87D5C6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Overview!$L$15:$L$23</c:f>
              <c:strCache>
                <c:ptCount val="9"/>
                <c:pt idx="0">
                  <c:v>Entertainment</c:v>
                </c:pt>
                <c:pt idx="1">
                  <c:v>Fixed Costs</c:v>
                </c:pt>
                <c:pt idx="2">
                  <c:v>Groceries</c:v>
                </c:pt>
                <c:pt idx="3">
                  <c:v>Income</c:v>
                </c:pt>
                <c:pt idx="4">
                  <c:v>Investing</c:v>
                </c:pt>
                <c:pt idx="5">
                  <c:v>Lunch, Dinner &amp; Drinks</c:v>
                </c:pt>
                <c:pt idx="6">
                  <c:v>Other</c:v>
                </c:pt>
                <c:pt idx="7">
                  <c:v>Shopping</c:v>
                </c:pt>
                <c:pt idx="8">
                  <c:v>Transactions</c:v>
                </c:pt>
              </c:strCache>
            </c:strRef>
          </c:cat>
          <c:val>
            <c:numRef>
              <c:f>Overview!$M$15:$M$23</c:f>
              <c:numCache>
                <c:formatCode>_("€"* #,##0.00_);_("€"* \(#,##0.00\);_("€"* "-"??_);_(@_)</c:formatCode>
                <c:ptCount val="9"/>
                <c:pt idx="0">
                  <c:v>-0.65</c:v>
                </c:pt>
                <c:pt idx="1">
                  <c:v>-716.36</c:v>
                </c:pt>
                <c:pt idx="2">
                  <c:v>-113.94</c:v>
                </c:pt>
                <c:pt idx="3">
                  <c:v>1176.1199999999999</c:v>
                </c:pt>
                <c:pt idx="4">
                  <c:v>-484.46500000000003</c:v>
                </c:pt>
                <c:pt idx="5">
                  <c:v>-85.74499999999999</c:v>
                </c:pt>
                <c:pt idx="6">
                  <c:v>-4.45</c:v>
                </c:pt>
                <c:pt idx="7">
                  <c:v>-152.76499999999999</c:v>
                </c:pt>
                <c:pt idx="8">
                  <c:v>-57.71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D6-40D6-B8DF-19EFF87D5C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030137680158399"/>
          <c:y val="3.5906466237174903E-2"/>
          <c:w val="0.29215476354929321"/>
          <c:h val="0.9522777380100215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66676</xdr:colOff>
      <xdr:row>0</xdr:row>
      <xdr:rowOff>171451</xdr:rowOff>
    </xdr:from>
    <xdr:to>
      <xdr:col>20</xdr:col>
      <xdr:colOff>57151</xdr:colOff>
      <xdr:row>11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0</xdr:rowOff>
    </xdr:from>
    <xdr:to>
      <xdr:col>20</xdr:col>
      <xdr:colOff>47625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showGridLines="0" tabSelected="1" workbookViewId="0">
      <selection activeCell="G6" sqref="G6"/>
    </sheetView>
  </sheetViews>
  <sheetFormatPr defaultRowHeight="15" x14ac:dyDescent="0.25"/>
  <cols>
    <col min="1" max="1" width="3" customWidth="1"/>
    <col min="2" max="2" width="26" customWidth="1"/>
    <col min="3" max="4" width="11.140625" bestFit="1" customWidth="1"/>
    <col min="10" max="10" width="10.5703125" bestFit="1" customWidth="1"/>
    <col min="12" max="12" width="21.42578125" bestFit="1" customWidth="1"/>
    <col min="13" max="13" width="11.140625" bestFit="1" customWidth="1"/>
    <col min="14" max="14" width="10.42578125" customWidth="1"/>
  </cols>
  <sheetData>
    <row r="1" spans="1:14" x14ac:dyDescent="0.25">
      <c r="A1" s="5"/>
      <c r="B1" s="5"/>
      <c r="C1" s="9" t="s">
        <v>0</v>
      </c>
      <c r="D1" s="9" t="s">
        <v>1</v>
      </c>
    </row>
    <row r="2" spans="1:14" x14ac:dyDescent="0.25">
      <c r="A2" s="20" t="s">
        <v>2</v>
      </c>
      <c r="B2" s="9" t="s">
        <v>3</v>
      </c>
      <c r="C2" s="10">
        <v>-33.75</v>
      </c>
      <c r="D2" s="11">
        <v>-1.3</v>
      </c>
      <c r="L2" s="4" t="s">
        <v>4</v>
      </c>
      <c r="M2" s="7" t="str">
        <f>Overview!C1</f>
        <v>2019</v>
      </c>
    </row>
    <row r="3" spans="1:14" x14ac:dyDescent="0.25">
      <c r="A3" s="21"/>
      <c r="B3" s="9" t="s">
        <v>5</v>
      </c>
      <c r="C3" s="12">
        <v>-1153.44</v>
      </c>
      <c r="D3" s="13">
        <v>-927.72</v>
      </c>
      <c r="L3" s="3" t="str">
        <f>Overview!B2</f>
        <v>Entertainment</v>
      </c>
      <c r="M3" s="14">
        <f>SUMIF(Overview!$B$2:$B$121,Overview!$L3,Overview!C$2:C$121)/COUNTIFS(Overview!$B$2:$B$121,Overview!$L$12,Overview!C$2:C$121,"&lt;&gt;0")</f>
        <v>-50.508333333333333</v>
      </c>
    </row>
    <row r="4" spans="1:14" x14ac:dyDescent="0.25">
      <c r="A4" s="21"/>
      <c r="B4" s="9" t="s">
        <v>6</v>
      </c>
      <c r="C4" s="12">
        <v>-110.36</v>
      </c>
      <c r="D4" s="13">
        <v>-202.75</v>
      </c>
      <c r="L4" s="8" t="str">
        <f>Overview!B3</f>
        <v>Fixed Costs</v>
      </c>
      <c r="M4" s="15">
        <f>SUMIF(Overview!$B$2:$B$121,Overview!$L4,Overview!C$2:C$121)/COUNTIFS(Overview!$B$2:$B$121,Overview!$L$12,Overview!C3:C122,"&lt;&gt;0")</f>
        <v>-1073.8377777777778</v>
      </c>
    </row>
    <row r="5" spans="1:14" x14ac:dyDescent="0.25">
      <c r="A5" s="21"/>
      <c r="B5" s="9" t="s">
        <v>7</v>
      </c>
      <c r="C5" s="12">
        <v>2152.5100000000002</v>
      </c>
      <c r="D5" s="13">
        <v>2352.2399999999998</v>
      </c>
      <c r="L5" s="8" t="str">
        <f>Overview!B4</f>
        <v>Groceries</v>
      </c>
      <c r="M5" s="15">
        <f>SUMIF(Overview!$B$2:$B$121,Overview!$L5,Overview!C$2:C$121)/COUNTIFS(Overview!$B$2:$B$121,Overview!$L$12,Overview!C4:C123,"&lt;&gt;0")</f>
        <v>-184.46333333333337</v>
      </c>
    </row>
    <row r="6" spans="1:14" x14ac:dyDescent="0.25">
      <c r="A6" s="21"/>
      <c r="B6" s="9" t="s">
        <v>8</v>
      </c>
      <c r="C6" s="12">
        <v>0</v>
      </c>
      <c r="D6" s="13">
        <v>-511.67000000000007</v>
      </c>
      <c r="J6" s="16"/>
      <c r="L6" s="8" t="str">
        <f>Overview!B5</f>
        <v>Income</v>
      </c>
      <c r="M6" s="15">
        <f>SUMIF(Overview!$B$2:$B$121,Overview!$L6,Overview!C$2:C$121)/COUNTIFS(Overview!$B$2:$B$121,Overview!$L$12,Overview!C5:C124,"&lt;&gt;0")</f>
        <v>2294.7474999999999</v>
      </c>
    </row>
    <row r="7" spans="1:14" x14ac:dyDescent="0.25">
      <c r="A7" s="21"/>
      <c r="B7" s="9" t="s">
        <v>9</v>
      </c>
      <c r="C7" s="12">
        <v>-106.37</v>
      </c>
      <c r="D7" s="13">
        <v>-134.94999999999999</v>
      </c>
      <c r="J7" s="1"/>
      <c r="L7" s="8" t="str">
        <f>Overview!B6</f>
        <v>Investing</v>
      </c>
      <c r="M7" s="15">
        <f>SUMIF(Overview!$B$2:$B$121,Overview!$L7,Overview!C$2:C$121)/COUNTIFS(Overview!$B$2:$B$121,Overview!$L$12,Overview!C6:C125,"&lt;&gt;0")</f>
        <v>0</v>
      </c>
    </row>
    <row r="8" spans="1:14" x14ac:dyDescent="0.25">
      <c r="A8" s="21"/>
      <c r="B8" s="9" t="s">
        <v>10</v>
      </c>
      <c r="C8" s="12">
        <v>-7.3599999999999994</v>
      </c>
      <c r="D8" s="13">
        <v>-8.9</v>
      </c>
      <c r="L8" s="8" t="str">
        <f>Overview!B7</f>
        <v>Lunch, Dinner &amp; Drinks</v>
      </c>
      <c r="M8" s="15">
        <f>SUMIF(Overview!$B$2:$B$121,Overview!$L8,Overview!C$2:C$121)/COUNTIFS(Overview!$B$2:$B$121,Overview!$L$12,Overview!C7:C126,"&lt;&gt;0")</f>
        <v>-1315.25</v>
      </c>
    </row>
    <row r="9" spans="1:14" x14ac:dyDescent="0.25">
      <c r="A9" s="21"/>
      <c r="B9" s="9" t="s">
        <v>11</v>
      </c>
      <c r="C9" s="12">
        <v>-757.69</v>
      </c>
      <c r="D9" s="13">
        <v>-298.52999999999997</v>
      </c>
      <c r="L9" s="8" t="str">
        <f>Overview!B8</f>
        <v>Other</v>
      </c>
      <c r="M9" s="15">
        <f>SUMIF(Overview!$B$2:$B$121,Overview!$L9,Overview!C$2:C$121)/COUNTIFS(Overview!$B$2:$B$121,Overview!$L$12,Overview!C8:C127,"&lt;&gt;0")</f>
        <v>-137.31249999999997</v>
      </c>
    </row>
    <row r="10" spans="1:14" x14ac:dyDescent="0.25">
      <c r="A10" s="21"/>
      <c r="B10" s="9" t="s">
        <v>12</v>
      </c>
      <c r="C10" s="12">
        <v>-24.75</v>
      </c>
      <c r="D10" s="13">
        <v>-62.75</v>
      </c>
      <c r="L10" s="8" t="str">
        <f>Overview!B9</f>
        <v>Shopping</v>
      </c>
      <c r="M10" s="15">
        <f>SUMIF(Overview!$B$2:$B$121,Overview!$L10,Overview!C$2:C$121)/COUNTIFS(Overview!$B$2:$B$121,Overview!$L$12,Overview!C9:C128,"&lt;&gt;0")</f>
        <v>-365.49200000000008</v>
      </c>
    </row>
    <row r="11" spans="1:14" x14ac:dyDescent="0.25">
      <c r="A11" s="21"/>
      <c r="B11" s="9" t="s">
        <v>13</v>
      </c>
      <c r="C11" s="12">
        <v>-41.210000000000043</v>
      </c>
      <c r="D11" s="13">
        <v>203.6699999999997</v>
      </c>
      <c r="L11" s="8" t="str">
        <f>Overview!B10</f>
        <v>Transactions</v>
      </c>
      <c r="M11" s="15">
        <f>SUMIF(Overview!$B$2:$B$121,Overview!$L11,Overview!C$2:C$121)/COUNTIFS(Overview!$B$2:$B$121,Overview!$L$12,Overview!C10:C129,"&lt;&gt;0")</f>
        <v>53.645833333333336</v>
      </c>
    </row>
    <row r="12" spans="1:14" x14ac:dyDescent="0.25">
      <c r="A12" s="20" t="s">
        <v>14</v>
      </c>
      <c r="B12" s="9" t="s">
        <v>3</v>
      </c>
      <c r="C12" s="12">
        <v>-11.6</v>
      </c>
      <c r="D12" s="13">
        <v>0</v>
      </c>
      <c r="L12" s="2" t="str">
        <f>Overview!B11</f>
        <v>_Profit/Loss</v>
      </c>
      <c r="M12" s="17">
        <f>SUMIF(Overview!$B$2:$B$121,Overview!$L12,Overview!C$2:C$121)/COUNTIFS(Overview!$B$2:$B$121,Overview!$L$12,Overview!C11:C130,"&lt;&gt;0")</f>
        <v>756.54999999999973</v>
      </c>
    </row>
    <row r="13" spans="1:14" x14ac:dyDescent="0.25">
      <c r="A13" s="21"/>
      <c r="B13" s="9" t="s">
        <v>5</v>
      </c>
      <c r="C13" s="12">
        <v>-429.75</v>
      </c>
      <c r="D13" s="13">
        <v>-505</v>
      </c>
    </row>
    <row r="14" spans="1:14" x14ac:dyDescent="0.25">
      <c r="A14" s="21"/>
      <c r="B14" s="9" t="s">
        <v>6</v>
      </c>
      <c r="C14" s="12">
        <v>-147.94</v>
      </c>
      <c r="D14" s="13">
        <v>-25.13</v>
      </c>
      <c r="L14" s="4" t="s">
        <v>4</v>
      </c>
      <c r="M14" s="7" t="str">
        <f>Overview!D1</f>
        <v>2020</v>
      </c>
      <c r="N14" s="6"/>
    </row>
    <row r="15" spans="1:14" x14ac:dyDescent="0.25">
      <c r="A15" s="21"/>
      <c r="B15" s="9" t="s">
        <v>7</v>
      </c>
      <c r="C15" s="12">
        <v>1272.47</v>
      </c>
      <c r="D15" s="13">
        <v>0</v>
      </c>
      <c r="L15" s="3" t="str">
        <f t="shared" ref="L15:L24" si="0">B2</f>
        <v>Entertainment</v>
      </c>
      <c r="M15" s="14">
        <f>SUMIF(Overview!$B$2:$B$121,Overview!$L3,Overview!D$2:D$121)/COUNTIFS(Overview!$B$2:$B$121,Overview!$L$12,Overview!D$2:D$121,"&lt;&gt;0")</f>
        <v>-0.65</v>
      </c>
    </row>
    <row r="16" spans="1:14" x14ac:dyDescent="0.25">
      <c r="A16" s="21"/>
      <c r="B16" s="9" t="s">
        <v>8</v>
      </c>
      <c r="C16" s="12">
        <v>0</v>
      </c>
      <c r="D16" s="13">
        <v>-457.26</v>
      </c>
      <c r="L16" s="8" t="str">
        <f t="shared" si="0"/>
        <v>Fixed Costs</v>
      </c>
      <c r="M16" s="15">
        <f>SUMIF(Overview!$B$2:$B$121,Overview!$L4,Overview!D$2:D$121)/COUNTIFS(Overview!$B$2:$B$121,Overview!$L$12,Overview!D$2:D$121,"&lt;&gt;0")</f>
        <v>-716.36</v>
      </c>
    </row>
    <row r="17" spans="1:13" x14ac:dyDescent="0.25">
      <c r="A17" s="21"/>
      <c r="B17" s="9" t="s">
        <v>9</v>
      </c>
      <c r="C17" s="12">
        <v>-47.41999999999998</v>
      </c>
      <c r="D17" s="13">
        <v>-36.54</v>
      </c>
      <c r="L17" s="8" t="str">
        <f t="shared" si="0"/>
        <v>Groceries</v>
      </c>
      <c r="M17" s="15">
        <f>SUMIF(Overview!$B$2:$B$121,Overview!$L5,Overview!D$2:D$121)/COUNTIFS(Overview!$B$2:$B$121,Overview!$L$12,Overview!D$2:D$121,"&lt;&gt;0")</f>
        <v>-113.94</v>
      </c>
    </row>
    <row r="18" spans="1:13" x14ac:dyDescent="0.25">
      <c r="A18" s="21"/>
      <c r="B18" s="9" t="s">
        <v>10</v>
      </c>
      <c r="C18" s="12">
        <v>-35.169999999999987</v>
      </c>
      <c r="D18" s="13">
        <v>0</v>
      </c>
      <c r="L18" s="8" t="str">
        <f t="shared" si="0"/>
        <v>Income</v>
      </c>
      <c r="M18" s="15">
        <f>SUMIF(Overview!$B$2:$B$121,Overview!$L6,Overview!D$2:D$121)/COUNTIFS(Overview!$B$2:$B$121,Overview!$L$12,Overview!D$2:D$121,"&lt;&gt;0")</f>
        <v>1176.1199999999999</v>
      </c>
    </row>
    <row r="19" spans="1:13" x14ac:dyDescent="0.25">
      <c r="A19" s="21"/>
      <c r="B19" s="9" t="s">
        <v>11</v>
      </c>
      <c r="C19" s="12">
        <v>-66.78</v>
      </c>
      <c r="D19" s="13">
        <v>-7</v>
      </c>
      <c r="L19" s="8" t="str">
        <f t="shared" si="0"/>
        <v>Investing</v>
      </c>
      <c r="M19" s="15">
        <f>SUMIF(Overview!$B$2:$B$121,Overview!$L7,Overview!D$2:D$121)/COUNTIFS(Overview!$B$2:$B$121,Overview!$L$12,Overview!D$2:D$121,"&lt;&gt;0")</f>
        <v>-484.46500000000003</v>
      </c>
    </row>
    <row r="20" spans="1:13" x14ac:dyDescent="0.25">
      <c r="A20" s="21"/>
      <c r="B20" s="9" t="s">
        <v>12</v>
      </c>
      <c r="C20" s="12">
        <v>-12</v>
      </c>
      <c r="D20" s="13">
        <v>-52.67</v>
      </c>
      <c r="L20" s="8" t="str">
        <f t="shared" si="0"/>
        <v>Lunch, Dinner &amp; Drinks</v>
      </c>
      <c r="M20" s="15">
        <f>SUMIF(Overview!$B$2:$B$121,Overview!$L8,Overview!D$2:D$121)/COUNTIFS(Overview!$B$2:$B$121,Overview!$L$12,Overview!D$2:D$121,"&lt;&gt;0")</f>
        <v>-85.74499999999999</v>
      </c>
    </row>
    <row r="21" spans="1:13" x14ac:dyDescent="0.25">
      <c r="A21" s="21"/>
      <c r="B21" s="9" t="s">
        <v>13</v>
      </c>
      <c r="C21" s="12">
        <v>521.81000000000017</v>
      </c>
      <c r="D21" s="13">
        <v>-1083.5999999999999</v>
      </c>
      <c r="L21" s="8" t="str">
        <f t="shared" si="0"/>
        <v>Other</v>
      </c>
      <c r="M21" s="15">
        <f>SUMIF(Overview!$B$2:$B$121,Overview!$L9,Overview!D$2:D$121)/COUNTIFS(Overview!$B$2:$B$121,Overview!$L$12,Overview!D$2:D$121,"&lt;&gt;0")</f>
        <v>-4.45</v>
      </c>
    </row>
    <row r="22" spans="1:13" x14ac:dyDescent="0.25">
      <c r="A22" s="20" t="s">
        <v>15</v>
      </c>
      <c r="B22" s="9" t="s">
        <v>3</v>
      </c>
      <c r="C22" s="12">
        <v>-72</v>
      </c>
      <c r="D22" s="13">
        <v>0</v>
      </c>
      <c r="L22" s="8" t="str">
        <f t="shared" si="0"/>
        <v>Shopping</v>
      </c>
      <c r="M22" s="15">
        <f>SUMIF(Overview!$B$2:$B$121,Overview!$L10,Overview!D$2:D$121)/COUNTIFS(Overview!$B$2:$B$121,Overview!$L$12,Overview!D$2:D$121,"&lt;&gt;0")</f>
        <v>-152.76499999999999</v>
      </c>
    </row>
    <row r="23" spans="1:13" x14ac:dyDescent="0.25">
      <c r="A23" s="21"/>
      <c r="B23" s="9" t="s">
        <v>5</v>
      </c>
      <c r="C23" s="12">
        <v>-930.75</v>
      </c>
      <c r="D23" s="13">
        <v>0</v>
      </c>
      <c r="L23" s="8" t="str">
        <f t="shared" si="0"/>
        <v>Transactions</v>
      </c>
      <c r="M23" s="15">
        <f>SUMIF(Overview!$B$2:$B$121,Overview!$L11,Overview!D$2:D$121)/COUNTIFS(Overview!$B$2:$B$121,Overview!$L$12,Overview!D$2:D$121,"&lt;&gt;0")</f>
        <v>-57.71</v>
      </c>
    </row>
    <row r="24" spans="1:13" x14ac:dyDescent="0.25">
      <c r="A24" s="21"/>
      <c r="B24" s="9" t="s">
        <v>6</v>
      </c>
      <c r="C24" s="12">
        <v>-219.17</v>
      </c>
      <c r="D24" s="13">
        <v>0</v>
      </c>
      <c r="L24" s="2" t="str">
        <f t="shared" si="0"/>
        <v>_Profit/Loss</v>
      </c>
      <c r="M24" s="17">
        <f>SUMIF(Overview!$B$2:$B$121,Overview!$L12,Overview!D$2:D$121)/COUNTIFS(Overview!$B$2:$B$121,Overview!$L$12,Overview!D$2:D$121,"&lt;&gt;0")</f>
        <v>-439.96500000000009</v>
      </c>
    </row>
    <row r="25" spans="1:13" x14ac:dyDescent="0.25">
      <c r="A25" s="21"/>
      <c r="B25" s="9" t="s">
        <v>7</v>
      </c>
      <c r="C25" s="12">
        <v>1877.28</v>
      </c>
      <c r="D25" s="13">
        <v>0</v>
      </c>
    </row>
    <row r="26" spans="1:13" x14ac:dyDescent="0.25">
      <c r="A26" s="21"/>
      <c r="B26" s="9" t="s">
        <v>8</v>
      </c>
      <c r="C26" s="12">
        <v>0</v>
      </c>
      <c r="D26" s="13">
        <v>0</v>
      </c>
    </row>
    <row r="27" spans="1:13" x14ac:dyDescent="0.25">
      <c r="A27" s="21"/>
      <c r="B27" s="9" t="s">
        <v>9</v>
      </c>
      <c r="C27" s="12">
        <v>-156.21</v>
      </c>
      <c r="D27" s="13">
        <v>0</v>
      </c>
    </row>
    <row r="28" spans="1:13" x14ac:dyDescent="0.25">
      <c r="A28" s="21"/>
      <c r="B28" s="9" t="s">
        <v>10</v>
      </c>
      <c r="C28" s="12">
        <v>-115.75</v>
      </c>
      <c r="D28" s="13">
        <v>0</v>
      </c>
    </row>
    <row r="29" spans="1:13" x14ac:dyDescent="0.25">
      <c r="A29" s="21"/>
      <c r="B29" s="9" t="s">
        <v>11</v>
      </c>
      <c r="C29" s="12">
        <v>-131.56</v>
      </c>
      <c r="D29" s="13">
        <v>0</v>
      </c>
    </row>
    <row r="30" spans="1:13" x14ac:dyDescent="0.25">
      <c r="A30" s="21"/>
      <c r="B30" s="9" t="s">
        <v>12</v>
      </c>
      <c r="C30" s="12">
        <v>26.25</v>
      </c>
      <c r="D30" s="13">
        <v>0</v>
      </c>
    </row>
    <row r="31" spans="1:13" x14ac:dyDescent="0.25">
      <c r="A31" s="21"/>
      <c r="B31" s="9" t="s">
        <v>13</v>
      </c>
      <c r="C31" s="12">
        <v>278.08999999999958</v>
      </c>
      <c r="D31" s="13">
        <v>0</v>
      </c>
    </row>
    <row r="32" spans="1:13" x14ac:dyDescent="0.25">
      <c r="A32" s="20" t="s">
        <v>16</v>
      </c>
      <c r="B32" s="9" t="s">
        <v>3</v>
      </c>
      <c r="C32" s="12">
        <v>0</v>
      </c>
      <c r="D32" s="13">
        <v>0</v>
      </c>
    </row>
    <row r="33" spans="1:4" x14ac:dyDescent="0.25">
      <c r="A33" s="21"/>
      <c r="B33" s="9" t="s">
        <v>5</v>
      </c>
      <c r="C33" s="12">
        <v>-604.6</v>
      </c>
      <c r="D33" s="13">
        <v>0</v>
      </c>
    </row>
    <row r="34" spans="1:4" x14ac:dyDescent="0.25">
      <c r="A34" s="21"/>
      <c r="B34" s="9" t="s">
        <v>6</v>
      </c>
      <c r="C34" s="12">
        <v>-167.01</v>
      </c>
      <c r="D34" s="13">
        <v>0</v>
      </c>
    </row>
    <row r="35" spans="1:4" x14ac:dyDescent="0.25">
      <c r="A35" s="21"/>
      <c r="B35" s="9" t="s">
        <v>7</v>
      </c>
      <c r="C35" s="12">
        <v>1529.9</v>
      </c>
      <c r="D35" s="13">
        <v>0</v>
      </c>
    </row>
    <row r="36" spans="1:4" x14ac:dyDescent="0.25">
      <c r="A36" s="21"/>
      <c r="B36" s="9" t="s">
        <v>8</v>
      </c>
      <c r="C36" s="12">
        <v>0</v>
      </c>
      <c r="D36" s="13">
        <v>0</v>
      </c>
    </row>
    <row r="37" spans="1:4" x14ac:dyDescent="0.25">
      <c r="A37" s="21"/>
      <c r="B37" s="9" t="s">
        <v>9</v>
      </c>
      <c r="C37" s="12">
        <v>-54.709999999999987</v>
      </c>
      <c r="D37" s="13">
        <v>0</v>
      </c>
    </row>
    <row r="38" spans="1:4" x14ac:dyDescent="0.25">
      <c r="A38" s="21"/>
      <c r="B38" s="9" t="s">
        <v>10</v>
      </c>
      <c r="C38" s="12">
        <v>-427.65</v>
      </c>
      <c r="D38" s="13">
        <v>0</v>
      </c>
    </row>
    <row r="39" spans="1:4" x14ac:dyDescent="0.25">
      <c r="A39" s="21"/>
      <c r="B39" s="9" t="s">
        <v>11</v>
      </c>
      <c r="C39" s="12">
        <v>-10.6</v>
      </c>
      <c r="D39" s="13">
        <v>0</v>
      </c>
    </row>
    <row r="40" spans="1:4" x14ac:dyDescent="0.25">
      <c r="A40" s="21"/>
      <c r="B40" s="9" t="s">
        <v>12</v>
      </c>
      <c r="C40" s="12">
        <v>-104.75</v>
      </c>
      <c r="D40" s="13">
        <v>0</v>
      </c>
    </row>
    <row r="41" spans="1:4" x14ac:dyDescent="0.25">
      <c r="A41" s="21"/>
      <c r="B41" s="9" t="s">
        <v>13</v>
      </c>
      <c r="C41" s="12">
        <v>160.58000000000001</v>
      </c>
      <c r="D41" s="13">
        <v>0</v>
      </c>
    </row>
    <row r="42" spans="1:4" x14ac:dyDescent="0.25">
      <c r="A42" s="20" t="s">
        <v>17</v>
      </c>
      <c r="B42" s="9" t="s">
        <v>3</v>
      </c>
      <c r="C42" s="12">
        <v>-48</v>
      </c>
      <c r="D42" s="13">
        <v>0</v>
      </c>
    </row>
    <row r="43" spans="1:4" x14ac:dyDescent="0.25">
      <c r="A43" s="21"/>
      <c r="B43" s="9" t="s">
        <v>5</v>
      </c>
      <c r="C43" s="12">
        <v>-1039.1099999999999</v>
      </c>
      <c r="D43" s="13">
        <v>0</v>
      </c>
    </row>
    <row r="44" spans="1:4" x14ac:dyDescent="0.25">
      <c r="A44" s="21"/>
      <c r="B44" s="9" t="s">
        <v>6</v>
      </c>
      <c r="C44" s="12">
        <v>-256.55</v>
      </c>
      <c r="D44" s="13">
        <v>0</v>
      </c>
    </row>
    <row r="45" spans="1:4" x14ac:dyDescent="0.25">
      <c r="A45" s="21"/>
      <c r="B45" s="9" t="s">
        <v>7</v>
      </c>
      <c r="C45" s="12">
        <v>924.89</v>
      </c>
      <c r="D45" s="13">
        <v>0</v>
      </c>
    </row>
    <row r="46" spans="1:4" x14ac:dyDescent="0.25">
      <c r="A46" s="21"/>
      <c r="B46" s="9" t="s">
        <v>8</v>
      </c>
      <c r="C46" s="12">
        <v>0</v>
      </c>
      <c r="D46" s="13">
        <v>0</v>
      </c>
    </row>
    <row r="47" spans="1:4" x14ac:dyDescent="0.25">
      <c r="A47" s="21"/>
      <c r="B47" s="9" t="s">
        <v>9</v>
      </c>
      <c r="C47" s="12">
        <v>-90.159999999999982</v>
      </c>
      <c r="D47" s="13">
        <v>0</v>
      </c>
    </row>
    <row r="48" spans="1:4" x14ac:dyDescent="0.25">
      <c r="A48" s="21"/>
      <c r="B48" s="9" t="s">
        <v>10</v>
      </c>
      <c r="C48" s="12">
        <v>-15.38</v>
      </c>
      <c r="D48" s="13">
        <v>0</v>
      </c>
    </row>
    <row r="49" spans="1:4" x14ac:dyDescent="0.25">
      <c r="A49" s="21"/>
      <c r="B49" s="9" t="s">
        <v>11</v>
      </c>
      <c r="C49" s="12">
        <v>-113.12</v>
      </c>
      <c r="D49" s="13">
        <v>0</v>
      </c>
    </row>
    <row r="50" spans="1:4" x14ac:dyDescent="0.25">
      <c r="A50" s="21"/>
      <c r="B50" s="9" t="s">
        <v>12</v>
      </c>
      <c r="C50" s="12">
        <v>-20.75</v>
      </c>
      <c r="D50" s="13">
        <v>0</v>
      </c>
    </row>
    <row r="51" spans="1:4" x14ac:dyDescent="0.25">
      <c r="A51" s="21"/>
      <c r="B51" s="9" t="s">
        <v>13</v>
      </c>
      <c r="C51" s="12">
        <v>-658.18000000000006</v>
      </c>
      <c r="D51" s="13">
        <v>0</v>
      </c>
    </row>
    <row r="52" spans="1:4" x14ac:dyDescent="0.25">
      <c r="A52" s="20" t="s">
        <v>18</v>
      </c>
      <c r="B52" s="9" t="s">
        <v>3</v>
      </c>
      <c r="C52" s="12">
        <v>0</v>
      </c>
      <c r="D52" s="13">
        <v>0</v>
      </c>
    </row>
    <row r="53" spans="1:4" x14ac:dyDescent="0.25">
      <c r="A53" s="21"/>
      <c r="B53" s="9" t="s">
        <v>5</v>
      </c>
      <c r="C53" s="12">
        <v>-652.75</v>
      </c>
      <c r="D53" s="13">
        <v>0</v>
      </c>
    </row>
    <row r="54" spans="1:4" x14ac:dyDescent="0.25">
      <c r="A54" s="21"/>
      <c r="B54" s="9" t="s">
        <v>6</v>
      </c>
      <c r="C54" s="12">
        <v>-141.66</v>
      </c>
      <c r="D54" s="13">
        <v>0</v>
      </c>
    </row>
    <row r="55" spans="1:4" x14ac:dyDescent="0.25">
      <c r="A55" s="21"/>
      <c r="B55" s="9" t="s">
        <v>7</v>
      </c>
      <c r="C55" s="12">
        <v>2104.89</v>
      </c>
      <c r="D55" s="13">
        <v>0</v>
      </c>
    </row>
    <row r="56" spans="1:4" x14ac:dyDescent="0.25">
      <c r="A56" s="21"/>
      <c r="B56" s="9" t="s">
        <v>8</v>
      </c>
      <c r="C56" s="12">
        <v>0</v>
      </c>
      <c r="D56" s="13">
        <v>0</v>
      </c>
    </row>
    <row r="57" spans="1:4" x14ac:dyDescent="0.25">
      <c r="A57" s="21"/>
      <c r="B57" s="9" t="s">
        <v>9</v>
      </c>
      <c r="C57" s="12">
        <v>-33.99</v>
      </c>
      <c r="D57" s="13">
        <v>0</v>
      </c>
    </row>
    <row r="58" spans="1:4" x14ac:dyDescent="0.25">
      <c r="A58" s="21"/>
      <c r="B58" s="9" t="s">
        <v>10</v>
      </c>
      <c r="C58" s="12">
        <v>-177.85</v>
      </c>
      <c r="D58" s="13">
        <v>0</v>
      </c>
    </row>
    <row r="59" spans="1:4" x14ac:dyDescent="0.25">
      <c r="A59" s="21"/>
      <c r="B59" s="9" t="s">
        <v>11</v>
      </c>
      <c r="C59" s="12">
        <v>-209.92</v>
      </c>
      <c r="D59" s="13">
        <v>0</v>
      </c>
    </row>
    <row r="60" spans="1:4" x14ac:dyDescent="0.25">
      <c r="A60" s="21"/>
      <c r="B60" s="9" t="s">
        <v>12</v>
      </c>
      <c r="C60" s="12">
        <v>-11.53</v>
      </c>
      <c r="D60" s="13">
        <v>0</v>
      </c>
    </row>
    <row r="61" spans="1:4" x14ac:dyDescent="0.25">
      <c r="A61" s="21"/>
      <c r="B61" s="9" t="s">
        <v>13</v>
      </c>
      <c r="C61" s="12">
        <v>877.18999999999994</v>
      </c>
      <c r="D61" s="13">
        <v>0</v>
      </c>
    </row>
    <row r="62" spans="1:4" x14ac:dyDescent="0.25">
      <c r="A62" s="20" t="s">
        <v>19</v>
      </c>
      <c r="B62" s="9" t="s">
        <v>3</v>
      </c>
      <c r="C62" s="12">
        <v>0</v>
      </c>
      <c r="D62" s="13">
        <v>0</v>
      </c>
    </row>
    <row r="63" spans="1:4" x14ac:dyDescent="0.25">
      <c r="A63" s="21"/>
      <c r="B63" s="9" t="s">
        <v>5</v>
      </c>
      <c r="C63" s="12">
        <v>-568.75</v>
      </c>
      <c r="D63" s="13">
        <v>0</v>
      </c>
    </row>
    <row r="64" spans="1:4" x14ac:dyDescent="0.25">
      <c r="A64" s="21"/>
      <c r="B64" s="9" t="s">
        <v>6</v>
      </c>
      <c r="C64" s="12">
        <v>-171.3</v>
      </c>
      <c r="D64" s="13">
        <v>0</v>
      </c>
    </row>
    <row r="65" spans="1:4" x14ac:dyDescent="0.25">
      <c r="A65" s="21"/>
      <c r="B65" s="9" t="s">
        <v>7</v>
      </c>
      <c r="C65" s="12">
        <v>3177.82</v>
      </c>
      <c r="D65" s="13">
        <v>0</v>
      </c>
    </row>
    <row r="66" spans="1:4" x14ac:dyDescent="0.25">
      <c r="A66" s="21"/>
      <c r="B66" s="9" t="s">
        <v>8</v>
      </c>
      <c r="C66" s="12">
        <v>0</v>
      </c>
      <c r="D66" s="13">
        <v>0</v>
      </c>
    </row>
    <row r="67" spans="1:4" x14ac:dyDescent="0.25">
      <c r="A67" s="21"/>
      <c r="B67" s="9" t="s">
        <v>9</v>
      </c>
      <c r="C67" s="12">
        <v>-150.75999999999991</v>
      </c>
      <c r="D67" s="13">
        <v>0</v>
      </c>
    </row>
    <row r="68" spans="1:4" x14ac:dyDescent="0.25">
      <c r="A68" s="21"/>
      <c r="B68" s="9" t="s">
        <v>10</v>
      </c>
      <c r="C68" s="12">
        <v>-457</v>
      </c>
      <c r="D68" s="13">
        <v>0</v>
      </c>
    </row>
    <row r="69" spans="1:4" x14ac:dyDescent="0.25">
      <c r="A69" s="21"/>
      <c r="B69" s="9" t="s">
        <v>11</v>
      </c>
      <c r="C69" s="12">
        <v>-495.07000000000011</v>
      </c>
      <c r="D69" s="13">
        <v>0</v>
      </c>
    </row>
    <row r="70" spans="1:4" x14ac:dyDescent="0.25">
      <c r="A70" s="21"/>
      <c r="B70" s="9" t="s">
        <v>12</v>
      </c>
      <c r="C70" s="12">
        <v>206.09</v>
      </c>
      <c r="D70" s="13">
        <v>0</v>
      </c>
    </row>
    <row r="71" spans="1:4" x14ac:dyDescent="0.25">
      <c r="A71" s="21"/>
      <c r="B71" s="9" t="s">
        <v>13</v>
      </c>
      <c r="C71" s="12">
        <v>1541.03</v>
      </c>
      <c r="D71" s="13">
        <v>0</v>
      </c>
    </row>
    <row r="72" spans="1:4" x14ac:dyDescent="0.25">
      <c r="A72" s="20" t="s">
        <v>20</v>
      </c>
      <c r="B72" s="9" t="s">
        <v>3</v>
      </c>
      <c r="C72" s="12">
        <v>-145.08000000000001</v>
      </c>
      <c r="D72" s="13">
        <v>0</v>
      </c>
    </row>
    <row r="73" spans="1:4" x14ac:dyDescent="0.25">
      <c r="A73" s="21"/>
      <c r="B73" s="9" t="s">
        <v>5</v>
      </c>
      <c r="C73" s="12">
        <v>-1019</v>
      </c>
      <c r="D73" s="13">
        <v>0</v>
      </c>
    </row>
    <row r="74" spans="1:4" x14ac:dyDescent="0.25">
      <c r="A74" s="21"/>
      <c r="B74" s="9" t="s">
        <v>6</v>
      </c>
      <c r="C74" s="12">
        <v>-264.44</v>
      </c>
      <c r="D74" s="13">
        <v>0</v>
      </c>
    </row>
    <row r="75" spans="1:4" x14ac:dyDescent="0.25">
      <c r="A75" s="21"/>
      <c r="B75" s="9" t="s">
        <v>7</v>
      </c>
      <c r="C75" s="12">
        <v>1473.29</v>
      </c>
      <c r="D75" s="13">
        <v>0</v>
      </c>
    </row>
    <row r="76" spans="1:4" x14ac:dyDescent="0.25">
      <c r="A76" s="21"/>
      <c r="B76" s="9" t="s">
        <v>8</v>
      </c>
      <c r="C76" s="12">
        <v>0</v>
      </c>
      <c r="D76" s="13">
        <v>0</v>
      </c>
    </row>
    <row r="77" spans="1:4" x14ac:dyDescent="0.25">
      <c r="A77" s="21"/>
      <c r="B77" s="9" t="s">
        <v>9</v>
      </c>
      <c r="C77" s="12">
        <v>-141.59</v>
      </c>
      <c r="D77" s="13">
        <v>0</v>
      </c>
    </row>
    <row r="78" spans="1:4" x14ac:dyDescent="0.25">
      <c r="A78" s="21"/>
      <c r="B78" s="9" t="s">
        <v>10</v>
      </c>
      <c r="C78" s="12">
        <v>-370.12</v>
      </c>
      <c r="D78" s="13">
        <v>0</v>
      </c>
    </row>
    <row r="79" spans="1:4" x14ac:dyDescent="0.25">
      <c r="A79" s="21"/>
      <c r="B79" s="9" t="s">
        <v>11</v>
      </c>
      <c r="C79" s="12">
        <v>-286.33999999999997</v>
      </c>
      <c r="D79" s="13">
        <v>0</v>
      </c>
    </row>
    <row r="80" spans="1:4" x14ac:dyDescent="0.25">
      <c r="A80" s="21"/>
      <c r="B80" s="9" t="s">
        <v>12</v>
      </c>
      <c r="C80" s="12">
        <v>242.75</v>
      </c>
      <c r="D80" s="13">
        <v>0</v>
      </c>
    </row>
    <row r="81" spans="1:4" x14ac:dyDescent="0.25">
      <c r="A81" s="21"/>
      <c r="B81" s="9" t="s">
        <v>13</v>
      </c>
      <c r="C81" s="12">
        <v>-510.5300000000002</v>
      </c>
      <c r="D81" s="13">
        <v>0</v>
      </c>
    </row>
    <row r="82" spans="1:4" x14ac:dyDescent="0.25">
      <c r="A82" s="20" t="s">
        <v>21</v>
      </c>
      <c r="B82" s="9" t="s">
        <v>3</v>
      </c>
      <c r="C82" s="12">
        <v>-31.5</v>
      </c>
      <c r="D82" s="13">
        <v>0</v>
      </c>
    </row>
    <row r="83" spans="1:4" x14ac:dyDescent="0.25">
      <c r="A83" s="21"/>
      <c r="B83" s="9" t="s">
        <v>5</v>
      </c>
      <c r="C83" s="12">
        <v>-1156.6199999999999</v>
      </c>
      <c r="D83" s="13">
        <v>0</v>
      </c>
    </row>
    <row r="84" spans="1:4" x14ac:dyDescent="0.25">
      <c r="A84" s="21"/>
      <c r="B84" s="9" t="s">
        <v>6</v>
      </c>
      <c r="C84" s="12">
        <v>-172.79</v>
      </c>
      <c r="D84" s="13">
        <v>0</v>
      </c>
    </row>
    <row r="85" spans="1:4" x14ac:dyDescent="0.25">
      <c r="A85" s="21"/>
      <c r="B85" s="9" t="s">
        <v>7</v>
      </c>
      <c r="C85" s="12">
        <v>4819.87</v>
      </c>
      <c r="D85" s="13">
        <v>0</v>
      </c>
    </row>
    <row r="86" spans="1:4" x14ac:dyDescent="0.25">
      <c r="A86" s="21"/>
      <c r="B86" s="9" t="s">
        <v>8</v>
      </c>
      <c r="C86" s="12">
        <v>0</v>
      </c>
      <c r="D86" s="13">
        <v>0</v>
      </c>
    </row>
    <row r="87" spans="1:4" x14ac:dyDescent="0.25">
      <c r="A87" s="21"/>
      <c r="B87" s="9" t="s">
        <v>9</v>
      </c>
      <c r="C87" s="12">
        <v>-88.88000000000001</v>
      </c>
      <c r="D87" s="13">
        <v>0</v>
      </c>
    </row>
    <row r="88" spans="1:4" x14ac:dyDescent="0.25">
      <c r="A88" s="21"/>
      <c r="B88" s="9" t="s">
        <v>10</v>
      </c>
      <c r="C88" s="12">
        <v>0</v>
      </c>
      <c r="D88" s="13">
        <v>0</v>
      </c>
    </row>
    <row r="89" spans="1:4" x14ac:dyDescent="0.25">
      <c r="A89" s="21"/>
      <c r="B89" s="9" t="s">
        <v>11</v>
      </c>
      <c r="C89" s="12">
        <v>-735.5</v>
      </c>
      <c r="D89" s="13">
        <v>0</v>
      </c>
    </row>
    <row r="90" spans="1:4" x14ac:dyDescent="0.25">
      <c r="A90" s="21"/>
      <c r="B90" s="9" t="s">
        <v>12</v>
      </c>
      <c r="C90" s="12">
        <v>224.81</v>
      </c>
      <c r="D90" s="13">
        <v>0</v>
      </c>
    </row>
    <row r="91" spans="1:4" x14ac:dyDescent="0.25">
      <c r="A91" s="21"/>
      <c r="B91" s="9" t="s">
        <v>13</v>
      </c>
      <c r="C91" s="12">
        <v>2859.39</v>
      </c>
      <c r="D91" s="13">
        <v>0</v>
      </c>
    </row>
    <row r="92" spans="1:4" x14ac:dyDescent="0.25">
      <c r="A92" s="20" t="s">
        <v>22</v>
      </c>
      <c r="B92" s="9" t="s">
        <v>3</v>
      </c>
      <c r="C92" s="12">
        <v>-5</v>
      </c>
      <c r="D92" s="13">
        <v>0</v>
      </c>
    </row>
    <row r="93" spans="1:4" x14ac:dyDescent="0.25">
      <c r="A93" s="21"/>
      <c r="B93" s="9" t="s">
        <v>5</v>
      </c>
      <c r="C93" s="12">
        <v>-675.63</v>
      </c>
      <c r="D93" s="13">
        <v>0</v>
      </c>
    </row>
    <row r="94" spans="1:4" x14ac:dyDescent="0.25">
      <c r="A94" s="21"/>
      <c r="B94" s="9" t="s">
        <v>6</v>
      </c>
      <c r="C94" s="12">
        <v>-225.27</v>
      </c>
      <c r="D94" s="13">
        <v>0</v>
      </c>
    </row>
    <row r="95" spans="1:4" x14ac:dyDescent="0.25">
      <c r="A95" s="21"/>
      <c r="B95" s="9" t="s">
        <v>7</v>
      </c>
      <c r="C95" s="12">
        <v>2401.35</v>
      </c>
      <c r="D95" s="13">
        <v>0</v>
      </c>
    </row>
    <row r="96" spans="1:4" x14ac:dyDescent="0.25">
      <c r="A96" s="21"/>
      <c r="B96" s="9" t="s">
        <v>8</v>
      </c>
      <c r="C96" s="12">
        <v>0</v>
      </c>
      <c r="D96" s="13">
        <v>0</v>
      </c>
    </row>
    <row r="97" spans="1:4" x14ac:dyDescent="0.25">
      <c r="A97" s="21"/>
      <c r="B97" s="9" t="s">
        <v>9</v>
      </c>
      <c r="C97" s="12">
        <v>-73.31</v>
      </c>
      <c r="D97" s="13">
        <v>0</v>
      </c>
    </row>
    <row r="98" spans="1:4" x14ac:dyDescent="0.25">
      <c r="A98" s="21"/>
      <c r="B98" s="9" t="s">
        <v>10</v>
      </c>
      <c r="C98" s="12">
        <v>-29.15</v>
      </c>
      <c r="D98" s="13">
        <v>0</v>
      </c>
    </row>
    <row r="99" spans="1:4" x14ac:dyDescent="0.25">
      <c r="A99" s="21"/>
      <c r="B99" s="9" t="s">
        <v>11</v>
      </c>
      <c r="C99" s="12">
        <v>-144.84</v>
      </c>
      <c r="D99" s="13">
        <v>0</v>
      </c>
    </row>
    <row r="100" spans="1:4" x14ac:dyDescent="0.25">
      <c r="A100" s="21"/>
      <c r="B100" s="9" t="s">
        <v>12</v>
      </c>
      <c r="C100" s="12">
        <v>-135.30000000000001</v>
      </c>
      <c r="D100" s="13">
        <v>0</v>
      </c>
    </row>
    <row r="101" spans="1:4" x14ac:dyDescent="0.25">
      <c r="A101" s="21"/>
      <c r="B101" s="9" t="s">
        <v>13</v>
      </c>
      <c r="C101" s="12">
        <v>1112.8499999999999</v>
      </c>
      <c r="D101" s="13">
        <v>0</v>
      </c>
    </row>
    <row r="102" spans="1:4" x14ac:dyDescent="0.25">
      <c r="A102" s="20" t="s">
        <v>23</v>
      </c>
      <c r="B102" s="9" t="s">
        <v>3</v>
      </c>
      <c r="C102" s="12">
        <v>-13.8</v>
      </c>
      <c r="D102" s="13">
        <v>0</v>
      </c>
    </row>
    <row r="103" spans="1:4" x14ac:dyDescent="0.25">
      <c r="A103" s="21"/>
      <c r="B103" s="9" t="s">
        <v>5</v>
      </c>
      <c r="C103" s="12">
        <v>-628.87</v>
      </c>
      <c r="D103" s="13">
        <v>0</v>
      </c>
    </row>
    <row r="104" spans="1:4" x14ac:dyDescent="0.25">
      <c r="A104" s="21"/>
      <c r="B104" s="9" t="s">
        <v>6</v>
      </c>
      <c r="C104" s="12">
        <v>-184.81</v>
      </c>
      <c r="D104" s="13">
        <v>0</v>
      </c>
    </row>
    <row r="105" spans="1:4" x14ac:dyDescent="0.25">
      <c r="A105" s="21"/>
      <c r="B105" s="9" t="s">
        <v>7</v>
      </c>
      <c r="C105" s="12">
        <v>2290.48</v>
      </c>
      <c r="D105" s="13">
        <v>0</v>
      </c>
    </row>
    <row r="106" spans="1:4" x14ac:dyDescent="0.25">
      <c r="A106" s="21"/>
      <c r="B106" s="9" t="s">
        <v>8</v>
      </c>
      <c r="C106" s="12">
        <v>0</v>
      </c>
      <c r="D106" s="13">
        <v>0</v>
      </c>
    </row>
    <row r="107" spans="1:4" x14ac:dyDescent="0.25">
      <c r="A107" s="21"/>
      <c r="B107" s="9" t="s">
        <v>9</v>
      </c>
      <c r="C107" s="12">
        <v>-257.97000000000003</v>
      </c>
      <c r="D107" s="13">
        <v>0</v>
      </c>
    </row>
    <row r="108" spans="1:4" x14ac:dyDescent="0.25">
      <c r="A108" s="21"/>
      <c r="B108" s="9" t="s">
        <v>10</v>
      </c>
      <c r="C108" s="12">
        <v>0</v>
      </c>
      <c r="D108" s="13">
        <v>0</v>
      </c>
    </row>
    <row r="109" spans="1:4" x14ac:dyDescent="0.25">
      <c r="A109" s="21"/>
      <c r="B109" s="9" t="s">
        <v>11</v>
      </c>
      <c r="C109" s="12">
        <v>-60.140000000000008</v>
      </c>
      <c r="D109" s="13">
        <v>0</v>
      </c>
    </row>
    <row r="110" spans="1:4" x14ac:dyDescent="0.25">
      <c r="A110" s="21"/>
      <c r="B110" s="9" t="s">
        <v>12</v>
      </c>
      <c r="C110" s="12">
        <v>22.56</v>
      </c>
      <c r="D110" s="13">
        <v>0</v>
      </c>
    </row>
    <row r="111" spans="1:4" x14ac:dyDescent="0.25">
      <c r="A111" s="21"/>
      <c r="B111" s="9" t="s">
        <v>13</v>
      </c>
      <c r="C111" s="12">
        <v>1167.45</v>
      </c>
      <c r="D111" s="13">
        <v>0</v>
      </c>
    </row>
    <row r="112" spans="1:4" x14ac:dyDescent="0.25">
      <c r="A112" s="20" t="s">
        <v>24</v>
      </c>
      <c r="B112" s="9" t="s">
        <v>3</v>
      </c>
      <c r="C112" s="12">
        <v>-245.37</v>
      </c>
      <c r="D112" s="13">
        <v>0</v>
      </c>
    </row>
    <row r="113" spans="1:4" x14ac:dyDescent="0.25">
      <c r="A113" s="21"/>
      <c r="B113" s="9" t="s">
        <v>5</v>
      </c>
      <c r="C113" s="12">
        <v>-805.27</v>
      </c>
      <c r="D113" s="13">
        <v>0</v>
      </c>
    </row>
    <row r="114" spans="1:4" x14ac:dyDescent="0.25">
      <c r="A114" s="21"/>
      <c r="B114" s="9" t="s">
        <v>6</v>
      </c>
      <c r="C114" s="12">
        <v>-152.26</v>
      </c>
      <c r="D114" s="13">
        <v>0</v>
      </c>
    </row>
    <row r="115" spans="1:4" x14ac:dyDescent="0.25">
      <c r="A115" s="21"/>
      <c r="B115" s="9" t="s">
        <v>7</v>
      </c>
      <c r="C115" s="12">
        <v>3512.22</v>
      </c>
      <c r="D115" s="13">
        <v>0</v>
      </c>
    </row>
    <row r="116" spans="1:4" x14ac:dyDescent="0.25">
      <c r="A116" s="21"/>
      <c r="B116" s="9" t="s">
        <v>8</v>
      </c>
      <c r="C116" s="12">
        <v>0</v>
      </c>
      <c r="D116" s="13">
        <v>0</v>
      </c>
    </row>
    <row r="117" spans="1:4" x14ac:dyDescent="0.25">
      <c r="A117" s="21"/>
      <c r="B117" s="9" t="s">
        <v>9</v>
      </c>
      <c r="C117" s="12">
        <v>-113.88</v>
      </c>
      <c r="D117" s="13">
        <v>0</v>
      </c>
    </row>
    <row r="118" spans="1:4" x14ac:dyDescent="0.25">
      <c r="A118" s="21"/>
      <c r="B118" s="9" t="s">
        <v>10</v>
      </c>
      <c r="C118" s="12">
        <v>-12.32</v>
      </c>
      <c r="D118" s="13">
        <v>0</v>
      </c>
    </row>
    <row r="119" spans="1:4" x14ac:dyDescent="0.25">
      <c r="A119" s="21"/>
      <c r="B119" s="9" t="s">
        <v>11</v>
      </c>
      <c r="C119" s="12">
        <v>-643.36</v>
      </c>
      <c r="D119" s="13">
        <v>0</v>
      </c>
    </row>
    <row r="120" spans="1:4" x14ac:dyDescent="0.25">
      <c r="A120" s="21"/>
      <c r="B120" s="9" t="s">
        <v>12</v>
      </c>
      <c r="C120" s="12">
        <v>230.37</v>
      </c>
      <c r="D120" s="13">
        <v>0</v>
      </c>
    </row>
    <row r="121" spans="1:4" x14ac:dyDescent="0.25">
      <c r="A121" s="21"/>
      <c r="B121" s="9" t="s">
        <v>13</v>
      </c>
      <c r="C121" s="18">
        <v>1770.129999999999</v>
      </c>
      <c r="D121" s="19">
        <v>0</v>
      </c>
    </row>
  </sheetData>
  <mergeCells count="12">
    <mergeCell ref="A102:A111"/>
    <mergeCell ref="A112:A121"/>
    <mergeCell ref="A52:A61"/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</mergeCells>
  <conditionalFormatting sqref="C11:D11 C21:D21 C31:D31 C41:D41 C51:D51 C61:D61 C71:D71 C81:D81 C91:D91 C101:D101 C111:D111 C121:D121 M12">
    <cfRule type="cellIs" dxfId="3" priority="7" operator="lessThan">
      <formula>0</formula>
    </cfRule>
    <cfRule type="cellIs" dxfId="2" priority="8" operator="greaterThanOrEqual">
      <formula>0</formula>
    </cfRule>
  </conditionalFormatting>
  <conditionalFormatting sqref="M2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Jeroen Bouma</cp:lastModifiedBy>
  <dcterms:created xsi:type="dcterms:W3CDTF">2020-02-07T14:32:03Z</dcterms:created>
  <dcterms:modified xsi:type="dcterms:W3CDTF">2020-02-09T10:56:23Z</dcterms:modified>
</cp:coreProperties>
</file>