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My Drive\PhD_Research\BSF_Thesis\ModernAndSurfaceProcesses\Analyses\ModProcAnalyses\WaterActivityDetermination\"/>
    </mc:Choice>
  </mc:AlternateContent>
  <xr:revisionPtr revIDLastSave="0" documentId="13_ncr:1_{5D935430-FE52-4751-A2D6-68B4217208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aterActivity" sheetId="1" r:id="rId1"/>
  </sheets>
  <externalReferences>
    <externalReference r:id="rId2"/>
  </externalReferences>
  <definedNames>
    <definedName name="_xlnm._FilterDatabase" localSheetId="0" hidden="1">WaterActivity!$A$2:$T$2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7" i="1"/>
  <c r="Q18" i="1"/>
  <c r="Q19" i="1"/>
  <c r="Q20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50" i="1"/>
  <c r="Q52" i="1"/>
  <c r="Q53" i="1"/>
  <c r="Q54" i="1"/>
  <c r="Q55" i="1"/>
  <c r="Q56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3" i="1"/>
  <c r="L9" i="1"/>
  <c r="L6" i="1"/>
  <c r="L4" i="1"/>
  <c r="L5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8" i="1"/>
  <c r="L87" i="1"/>
  <c r="L85" i="1"/>
  <c r="L86" i="1"/>
  <c r="L84" i="1"/>
  <c r="L83" i="1"/>
  <c r="L82" i="1"/>
  <c r="L3" i="1"/>
  <c r="K88" i="1"/>
  <c r="K87" i="1"/>
  <c r="K85" i="1"/>
  <c r="K86" i="1"/>
  <c r="K84" i="1"/>
  <c r="K83" i="1"/>
  <c r="K82" i="1"/>
  <c r="L92" i="1" l="1"/>
  <c r="L93" i="1"/>
  <c r="K4" i="1"/>
  <c r="K5" i="1"/>
  <c r="K10" i="1"/>
  <c r="K12" i="1"/>
  <c r="K14" i="1"/>
  <c r="K15" i="1"/>
  <c r="K20" i="1"/>
  <c r="K24" i="1"/>
  <c r="K26" i="1"/>
  <c r="K27" i="1"/>
  <c r="K29" i="1"/>
  <c r="K30" i="1"/>
  <c r="K31" i="1"/>
  <c r="K32" i="1"/>
  <c r="K33" i="1"/>
  <c r="K35" i="1"/>
  <c r="K37" i="1"/>
  <c r="K39" i="1"/>
  <c r="K41" i="1"/>
  <c r="K43" i="1"/>
  <c r="K45" i="1"/>
  <c r="K47" i="1"/>
  <c r="K49" i="1"/>
  <c r="K51" i="1"/>
  <c r="K54" i="1"/>
  <c r="K57" i="1"/>
  <c r="K60" i="1"/>
  <c r="K62" i="1"/>
  <c r="K63" i="1"/>
  <c r="K64" i="1"/>
  <c r="K66" i="1"/>
  <c r="K67" i="1"/>
  <c r="K76" i="1"/>
  <c r="K78" i="1"/>
  <c r="K80" i="1"/>
  <c r="K6" i="1"/>
  <c r="K8" i="1"/>
  <c r="K77" i="1"/>
  <c r="K79" i="1"/>
  <c r="K81" i="1"/>
  <c r="K7" i="1"/>
  <c r="K9" i="1"/>
  <c r="K11" i="1"/>
  <c r="K13" i="1"/>
  <c r="K16" i="1"/>
  <c r="K17" i="1"/>
  <c r="K18" i="1"/>
  <c r="K19" i="1"/>
  <c r="K21" i="1"/>
  <c r="K22" i="1"/>
  <c r="K23" i="1"/>
  <c r="K25" i="1"/>
  <c r="K28" i="1"/>
  <c r="K34" i="1"/>
  <c r="K36" i="1"/>
  <c r="K38" i="1"/>
  <c r="K40" i="1"/>
  <c r="K42" i="1"/>
  <c r="K44" i="1"/>
  <c r="K46" i="1"/>
  <c r="K48" i="1"/>
  <c r="K50" i="1"/>
  <c r="K52" i="1"/>
  <c r="K53" i="1"/>
  <c r="K55" i="1"/>
  <c r="K56" i="1"/>
  <c r="K58" i="1"/>
  <c r="K59" i="1"/>
  <c r="K61" i="1"/>
  <c r="K65" i="1"/>
  <c r="K68" i="1"/>
  <c r="K69" i="1"/>
  <c r="K70" i="1"/>
  <c r="K71" i="1"/>
  <c r="K72" i="1"/>
  <c r="K73" i="1"/>
  <c r="K74" i="1"/>
  <c r="K75" i="1"/>
  <c r="K3" i="1"/>
</calcChain>
</file>

<file path=xl/sharedStrings.xml><?xml version="1.0" encoding="utf-8"?>
<sst xmlns="http://schemas.openxmlformats.org/spreadsheetml/2006/main" count="370" uniqueCount="38">
  <si>
    <t>sample ID</t>
  </si>
  <si>
    <t>temperature (°C)</t>
  </si>
  <si>
    <t>Mg (%)</t>
  </si>
  <si>
    <t>Cl (%)</t>
  </si>
  <si>
    <t>K (%)</t>
  </si>
  <si>
    <t>Ca (%)</t>
  </si>
  <si>
    <t>Na (%)</t>
  </si>
  <si>
    <t>BSF</t>
  </si>
  <si>
    <t>Racetrack</t>
  </si>
  <si>
    <t>SLD</t>
  </si>
  <si>
    <t>Latitude</t>
  </si>
  <si>
    <t>Longitude</t>
  </si>
  <si>
    <t>Brine source</t>
  </si>
  <si>
    <t>40.7631°</t>
  </si>
  <si>
    <t>-113.8951°</t>
  </si>
  <si>
    <t>40.7644°</t>
  </si>
  <si>
    <t>-113.8810°</t>
  </si>
  <si>
    <t>anthropogenic</t>
  </si>
  <si>
    <t>40.7344°</t>
  </si>
  <si>
    <t>-113.9388°</t>
  </si>
  <si>
    <t xml:space="preserve">natural </t>
  </si>
  <si>
    <r>
      <t>density (g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</si>
  <si>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(%)</t>
    </r>
  </si>
  <si>
    <t>date (dd-mmm-yyyy)</t>
  </si>
  <si>
    <t>Total salinty (%)</t>
  </si>
  <si>
    <t>anthropogenic/natural</t>
  </si>
  <si>
    <t>Estimated water activity (using density measurements of Turk [1970])*</t>
  </si>
  <si>
    <t>*Figure 4 - used equation of fit for water activity vs density. Signficiant uncertainty, chemistry not the same, and density not corrected to be equivalent density at 25 C</t>
  </si>
  <si>
    <t>Activity of H2O (Geochemist's Worbench Speciate)</t>
  </si>
  <si>
    <t>Halite Saturation (logQ/K) (Geochemist's Worbench Speciate)</t>
  </si>
  <si>
    <t>Ionic strength (molal) (Geochemist's Worbench Speciate)</t>
  </si>
  <si>
    <t>Fluid density (g cm-3)  (Geochemist's Worbench Speciate)</t>
  </si>
  <si>
    <t>field measurements</t>
  </si>
  <si>
    <t>lab measurements</t>
  </si>
  <si>
    <t>modeled values from Lab geochemistry</t>
  </si>
  <si>
    <t>Average Water Activity</t>
  </si>
  <si>
    <t>Std. Devi. Water Activity</t>
  </si>
  <si>
    <t>difference between measured and modeled density (kg/m-3) (QAQC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</si>
</sst>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1" xfId="0" applyNumberFormat="1" applyFont="1" applyBorder="1"/>
    <xf numFmtId="1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2">
          <cell r="O2" t="str">
            <v>Ionic strength</v>
          </cell>
          <cell r="P2" t="str">
            <v>Fluid density</v>
          </cell>
        </row>
        <row r="3">
          <cell r="D3" t="str">
            <v>Density</v>
          </cell>
          <cell r="O3" t="str">
            <v>Ionic strength</v>
          </cell>
          <cell r="P3" t="str">
            <v>Fluid density</v>
          </cell>
        </row>
        <row r="4">
          <cell r="D4">
            <v>1.1930000000000001</v>
          </cell>
          <cell r="O4">
            <v>5.2460000000000004</v>
          </cell>
          <cell r="P4">
            <v>1.1859999999999999</v>
          </cell>
        </row>
        <row r="5">
          <cell r="D5">
            <v>1.167</v>
          </cell>
          <cell r="O5">
            <v>4.5469999999999997</v>
          </cell>
          <cell r="P5">
            <v>1.1639999999999999</v>
          </cell>
        </row>
        <row r="6">
          <cell r="D6">
            <v>1.181</v>
          </cell>
          <cell r="O6">
            <v>4.9119999999999999</v>
          </cell>
          <cell r="P6">
            <v>1.175</v>
          </cell>
        </row>
        <row r="7">
          <cell r="D7">
            <v>1.1459999999999999</v>
          </cell>
          <cell r="O7">
            <v>3.8730000000000002</v>
          </cell>
          <cell r="P7">
            <v>1.1419999999999999</v>
          </cell>
        </row>
        <row r="8">
          <cell r="D8">
            <v>1.1739999999999999</v>
          </cell>
          <cell r="O8">
            <v>4.7649999999999997</v>
          </cell>
          <cell r="P8">
            <v>1.17</v>
          </cell>
        </row>
        <row r="9">
          <cell r="D9">
            <v>1.147</v>
          </cell>
          <cell r="O9">
            <v>3.85</v>
          </cell>
          <cell r="P9">
            <v>1.1399999999999999</v>
          </cell>
        </row>
        <row r="10">
          <cell r="D10">
            <v>1.1859999999999999</v>
          </cell>
          <cell r="O10">
            <v>4.9749999999999996</v>
          </cell>
          <cell r="P10">
            <v>1.177</v>
          </cell>
        </row>
        <row r="11">
          <cell r="D11">
            <v>1.21</v>
          </cell>
          <cell r="O11">
            <v>5.5469999999999997</v>
          </cell>
          <cell r="P11">
            <v>1.1970000000000001</v>
          </cell>
        </row>
        <row r="12">
          <cell r="D12">
            <v>1.2050000000000001</v>
          </cell>
          <cell r="O12">
            <v>5.4450000000000003</v>
          </cell>
          <cell r="P12">
            <v>1.1910000000000001</v>
          </cell>
        </row>
        <row r="13">
          <cell r="D13">
            <v>1.2110000000000001</v>
          </cell>
          <cell r="O13">
            <v>5.9459999999999997</v>
          </cell>
          <cell r="P13">
            <v>1.2110000000000001</v>
          </cell>
        </row>
        <row r="14">
          <cell r="D14">
            <v>1.2050000000000001</v>
          </cell>
          <cell r="O14">
            <v>5.7969999999999997</v>
          </cell>
          <cell r="P14">
            <v>1.204</v>
          </cell>
        </row>
        <row r="15">
          <cell r="D15">
            <v>1.204</v>
          </cell>
          <cell r="O15">
            <v>5.8339999999999996</v>
          </cell>
          <cell r="P15">
            <v>1.206</v>
          </cell>
        </row>
        <row r="16">
          <cell r="D16">
            <v>1.2070000000000001</v>
          </cell>
          <cell r="O16">
            <v>5.6790000000000003</v>
          </cell>
          <cell r="P16">
            <v>1.2010000000000001</v>
          </cell>
        </row>
        <row r="18">
          <cell r="D18">
            <v>1.177</v>
          </cell>
          <cell r="O18">
            <v>4.6849999999999996</v>
          </cell>
          <cell r="P18">
            <v>1.169</v>
          </cell>
        </row>
        <row r="19">
          <cell r="D19">
            <v>1.1859999999999999</v>
          </cell>
          <cell r="O19">
            <v>4.9340000000000002</v>
          </cell>
          <cell r="P19">
            <v>1.1759999999999999</v>
          </cell>
        </row>
        <row r="20">
          <cell r="D20">
            <v>1.1890000000000001</v>
          </cell>
          <cell r="O20">
            <v>5.1340000000000003</v>
          </cell>
          <cell r="P20">
            <v>1.1830000000000001</v>
          </cell>
        </row>
        <row r="21">
          <cell r="D21">
            <v>1.1850000000000001</v>
          </cell>
          <cell r="O21">
            <v>5.024</v>
          </cell>
          <cell r="P21">
            <v>1.18</v>
          </cell>
        </row>
        <row r="23">
          <cell r="D23">
            <v>1.202</v>
          </cell>
          <cell r="O23">
            <v>5.5380000000000003</v>
          </cell>
          <cell r="P23">
            <v>1.1970000000000001</v>
          </cell>
        </row>
        <row r="24">
          <cell r="D24">
            <v>1.2</v>
          </cell>
          <cell r="O24">
            <v>5.5439999999999996</v>
          </cell>
          <cell r="P24">
            <v>1.1970000000000001</v>
          </cell>
        </row>
        <row r="25">
          <cell r="D25">
            <v>1.2070000000000001</v>
          </cell>
          <cell r="O25">
            <v>5.6230000000000002</v>
          </cell>
          <cell r="P25">
            <v>1.198</v>
          </cell>
        </row>
        <row r="26">
          <cell r="D26">
            <v>1.1990000000000001</v>
          </cell>
          <cell r="O26">
            <v>5.4809999999999999</v>
          </cell>
          <cell r="P26">
            <v>1.194</v>
          </cell>
        </row>
        <row r="27">
          <cell r="D27">
            <v>1.208</v>
          </cell>
          <cell r="O27">
            <v>5.6040000000000001</v>
          </cell>
          <cell r="P27">
            <v>1.198</v>
          </cell>
        </row>
        <row r="28">
          <cell r="D28">
            <v>1.19</v>
          </cell>
          <cell r="O28">
            <v>5.2759999999999998</v>
          </cell>
          <cell r="P28">
            <v>1.1859999999999999</v>
          </cell>
        </row>
        <row r="29">
          <cell r="D29">
            <v>1.1639999999999999</v>
          </cell>
          <cell r="O29">
            <v>4.3289999999999997</v>
          </cell>
          <cell r="P29">
            <v>1.1559999999999999</v>
          </cell>
        </row>
        <row r="30">
          <cell r="D30">
            <v>1.19</v>
          </cell>
          <cell r="O30">
            <v>5.7690000000000001</v>
          </cell>
          <cell r="P30">
            <v>1.2030000000000001</v>
          </cell>
        </row>
        <row r="31">
          <cell r="D31">
            <v>1.2070000000000001</v>
          </cell>
          <cell r="O31">
            <v>5.7309999999999999</v>
          </cell>
          <cell r="P31">
            <v>1.2010000000000001</v>
          </cell>
        </row>
        <row r="32">
          <cell r="D32">
            <v>1.2110000000000001</v>
          </cell>
          <cell r="O32">
            <v>5.6349999999999998</v>
          </cell>
          <cell r="P32">
            <v>1.1990000000000001</v>
          </cell>
        </row>
        <row r="33">
          <cell r="D33">
            <v>1.2070000000000001</v>
          </cell>
          <cell r="O33">
            <v>5.649</v>
          </cell>
          <cell r="P33">
            <v>1.198</v>
          </cell>
        </row>
        <row r="34">
          <cell r="D34">
            <v>1.2070000000000001</v>
          </cell>
          <cell r="O34">
            <v>5.5140000000000002</v>
          </cell>
          <cell r="P34">
            <v>1.194</v>
          </cell>
        </row>
        <row r="35">
          <cell r="D35">
            <v>1.2</v>
          </cell>
          <cell r="O35">
            <v>5.2030000000000003</v>
          </cell>
          <cell r="P35">
            <v>1.1830000000000001</v>
          </cell>
        </row>
        <row r="36">
          <cell r="D36">
            <v>1.2090000000000001</v>
          </cell>
          <cell r="O36">
            <v>5.4790000000000001</v>
          </cell>
          <cell r="P36">
            <v>1.1930000000000001</v>
          </cell>
        </row>
        <row r="37">
          <cell r="D37">
            <v>1.198</v>
          </cell>
          <cell r="O37">
            <v>5.1539999999999999</v>
          </cell>
          <cell r="P37">
            <v>1.181</v>
          </cell>
        </row>
        <row r="38">
          <cell r="D38">
            <v>1.19</v>
          </cell>
          <cell r="O38">
            <v>4.8170000000000002</v>
          </cell>
          <cell r="P38">
            <v>1.173</v>
          </cell>
        </row>
        <row r="39">
          <cell r="D39">
            <v>1.194</v>
          </cell>
          <cell r="O39">
            <v>4.8220000000000001</v>
          </cell>
          <cell r="P39">
            <v>1.1719999999999999</v>
          </cell>
        </row>
        <row r="40">
          <cell r="D40">
            <v>1.2070000000000001</v>
          </cell>
          <cell r="O40">
            <v>5.5670000000000002</v>
          </cell>
          <cell r="P40">
            <v>1.1950000000000001</v>
          </cell>
        </row>
        <row r="41">
          <cell r="D41">
            <v>1.1879999999999999</v>
          </cell>
          <cell r="O41">
            <v>4.7969999999999997</v>
          </cell>
          <cell r="P41">
            <v>1.171</v>
          </cell>
        </row>
        <row r="42">
          <cell r="D42">
            <v>1.2090000000000001</v>
          </cell>
          <cell r="O42">
            <v>5.4039999999999999</v>
          </cell>
          <cell r="P42">
            <v>1.1890000000000001</v>
          </cell>
        </row>
        <row r="43">
          <cell r="D43">
            <v>1.1910000000000001</v>
          </cell>
          <cell r="O43">
            <v>4.7069999999999999</v>
          </cell>
          <cell r="P43">
            <v>1.1659999999999999</v>
          </cell>
        </row>
        <row r="44">
          <cell r="D44">
            <v>1.212</v>
          </cell>
          <cell r="O44">
            <v>5.3170000000000002</v>
          </cell>
          <cell r="P44">
            <v>1.1879999999999999</v>
          </cell>
        </row>
        <row r="45">
          <cell r="D45">
            <v>1.194</v>
          </cell>
          <cell r="O45">
            <v>4.7439999999999998</v>
          </cell>
          <cell r="P45">
            <v>1.169</v>
          </cell>
        </row>
        <row r="46">
          <cell r="D46">
            <v>1.224</v>
          </cell>
          <cell r="O46">
            <v>5.2549999999999999</v>
          </cell>
          <cell r="P46">
            <v>1.1910000000000001</v>
          </cell>
        </row>
        <row r="47">
          <cell r="D47">
            <v>1.196</v>
          </cell>
          <cell r="O47">
            <v>4.6929999999999996</v>
          </cell>
          <cell r="P47">
            <v>1.1679999999999999</v>
          </cell>
        </row>
        <row r="48">
          <cell r="D48">
            <v>1.224</v>
          </cell>
          <cell r="O48">
            <v>5.2270000000000003</v>
          </cell>
          <cell r="P48">
            <v>1.1879999999999999</v>
          </cell>
        </row>
        <row r="49">
          <cell r="D49">
            <v>1.2010000000000001</v>
          </cell>
          <cell r="O49">
            <v>4.6740000000000004</v>
          </cell>
          <cell r="P49">
            <v>1.1659999999999999</v>
          </cell>
        </row>
        <row r="51">
          <cell r="D51">
            <v>1.1850000000000001</v>
          </cell>
          <cell r="O51">
            <v>4.8150000000000004</v>
          </cell>
          <cell r="P51">
            <v>1.1739999999999999</v>
          </cell>
        </row>
        <row r="53">
          <cell r="D53">
            <v>1.1990000000000001</v>
          </cell>
          <cell r="O53">
            <v>5.1189999999999998</v>
          </cell>
          <cell r="P53">
            <v>1.1839999999999999</v>
          </cell>
        </row>
        <row r="54">
          <cell r="D54">
            <v>1.1859999999999999</v>
          </cell>
          <cell r="O54">
            <v>4.7240000000000002</v>
          </cell>
          <cell r="P54">
            <v>1.171</v>
          </cell>
        </row>
        <row r="55">
          <cell r="D55">
            <v>1.2070000000000001</v>
          </cell>
          <cell r="O55">
            <v>5.5229999999999997</v>
          </cell>
          <cell r="P55">
            <v>1.194</v>
          </cell>
        </row>
        <row r="56">
          <cell r="D56">
            <v>1.1890000000000001</v>
          </cell>
          <cell r="O56">
            <v>4.8330000000000002</v>
          </cell>
          <cell r="P56">
            <v>1.175</v>
          </cell>
        </row>
        <row r="57">
          <cell r="D57">
            <v>1.2</v>
          </cell>
          <cell r="O57">
            <v>5.2930000000000001</v>
          </cell>
          <cell r="P57">
            <v>1.1879999999999999</v>
          </cell>
        </row>
        <row r="59">
          <cell r="D59">
            <v>1.19</v>
          </cell>
          <cell r="O59">
            <v>4.8339999999999996</v>
          </cell>
          <cell r="P59">
            <v>1.175</v>
          </cell>
        </row>
        <row r="60">
          <cell r="D60">
            <v>1.202</v>
          </cell>
          <cell r="O60">
            <v>5.3620000000000001</v>
          </cell>
          <cell r="P60">
            <v>1.1910000000000001</v>
          </cell>
        </row>
        <row r="61">
          <cell r="D61">
            <v>1.208</v>
          </cell>
          <cell r="O61">
            <v>5.8730000000000002</v>
          </cell>
          <cell r="P61">
            <v>1.206</v>
          </cell>
        </row>
        <row r="62">
          <cell r="D62">
            <v>1.204</v>
          </cell>
          <cell r="O62">
            <v>5.343</v>
          </cell>
          <cell r="P62">
            <v>1.1890000000000001</v>
          </cell>
        </row>
        <row r="63">
          <cell r="D63">
            <v>1.208</v>
          </cell>
          <cell r="O63">
            <v>5.585</v>
          </cell>
          <cell r="P63">
            <v>1.1990000000000001</v>
          </cell>
        </row>
        <row r="64">
          <cell r="D64">
            <v>1.2110000000000001</v>
          </cell>
          <cell r="O64">
            <v>5.6459999999999999</v>
          </cell>
          <cell r="P64">
            <v>1.2</v>
          </cell>
        </row>
        <row r="65">
          <cell r="D65">
            <v>1.2150000000000001</v>
          </cell>
          <cell r="O65">
            <v>5.8170000000000002</v>
          </cell>
          <cell r="P65">
            <v>1.2050000000000001</v>
          </cell>
        </row>
        <row r="66">
          <cell r="D66">
            <v>1.208</v>
          </cell>
          <cell r="O66">
            <v>5.5119999999999996</v>
          </cell>
          <cell r="P66">
            <v>1.194</v>
          </cell>
        </row>
        <row r="67">
          <cell r="D67">
            <v>1.208</v>
          </cell>
          <cell r="O67">
            <v>5.6020000000000003</v>
          </cell>
          <cell r="P67">
            <v>1.198</v>
          </cell>
        </row>
        <row r="68">
          <cell r="D68">
            <v>1.196</v>
          </cell>
          <cell r="O68">
            <v>5.45</v>
          </cell>
          <cell r="P68">
            <v>1.1910000000000001</v>
          </cell>
        </row>
        <row r="69">
          <cell r="D69">
            <v>1.2050000000000001</v>
          </cell>
          <cell r="O69">
            <v>5.8330000000000002</v>
          </cell>
          <cell r="P69">
            <v>1.2050000000000001</v>
          </cell>
        </row>
        <row r="70">
          <cell r="D70">
            <v>1.2030000000000001</v>
          </cell>
          <cell r="O70">
            <v>5.7359999999999998</v>
          </cell>
          <cell r="P70">
            <v>1.202</v>
          </cell>
        </row>
        <row r="71">
          <cell r="D71">
            <v>1.1970000000000001</v>
          </cell>
          <cell r="O71">
            <v>5.7249999999999996</v>
          </cell>
          <cell r="P71">
            <v>1.202</v>
          </cell>
        </row>
        <row r="72">
          <cell r="D72">
            <v>1.2050000000000001</v>
          </cell>
          <cell r="O72">
            <v>5.6859999999999999</v>
          </cell>
          <cell r="P72">
            <v>1.2</v>
          </cell>
        </row>
        <row r="73">
          <cell r="D73">
            <v>1.1990000000000001</v>
          </cell>
          <cell r="O73">
            <v>5.7729999999999997</v>
          </cell>
          <cell r="P73">
            <v>1.202</v>
          </cell>
        </row>
        <row r="74">
          <cell r="D74">
            <v>1.1950000000000001</v>
          </cell>
          <cell r="O74">
            <v>5.4109999999999996</v>
          </cell>
          <cell r="P74">
            <v>1.1910000000000001</v>
          </cell>
        </row>
        <row r="75">
          <cell r="D75">
            <v>1.1859999999999999</v>
          </cell>
          <cell r="O75">
            <v>5.351</v>
          </cell>
          <cell r="P75">
            <v>1.1890000000000001</v>
          </cell>
        </row>
        <row r="76">
          <cell r="D76">
            <v>1.1930000000000001</v>
          </cell>
          <cell r="O76">
            <v>5.3310000000000004</v>
          </cell>
          <cell r="P76">
            <v>1.1879999999999999</v>
          </cell>
        </row>
        <row r="77">
          <cell r="D77">
            <v>1.208</v>
          </cell>
          <cell r="O77">
            <v>6.0579999999999998</v>
          </cell>
          <cell r="P77">
            <v>1.2130000000000001</v>
          </cell>
        </row>
        <row r="78">
          <cell r="D78">
            <v>1.198</v>
          </cell>
          <cell r="O78">
            <v>5.6459999999999999</v>
          </cell>
          <cell r="P78">
            <v>1.2</v>
          </cell>
        </row>
        <row r="79">
          <cell r="D79">
            <v>1.2090000000000001</v>
          </cell>
          <cell r="O79">
            <v>5.8440000000000003</v>
          </cell>
          <cell r="P79">
            <v>1.206</v>
          </cell>
        </row>
        <row r="80">
          <cell r="D80">
            <v>1.2030000000000001</v>
          </cell>
          <cell r="O80">
            <v>5.8490000000000002</v>
          </cell>
          <cell r="P80">
            <v>1.206</v>
          </cell>
        </row>
        <row r="81">
          <cell r="D81">
            <v>1.2110000000000001</v>
          </cell>
          <cell r="O81">
            <v>5.9240000000000004</v>
          </cell>
          <cell r="P81">
            <v>1.2090000000000001</v>
          </cell>
        </row>
        <row r="82">
          <cell r="D82">
            <v>1.2090000000000001</v>
          </cell>
          <cell r="O82">
            <v>5.7889999999999997</v>
          </cell>
          <cell r="P82">
            <v>1.204</v>
          </cell>
        </row>
        <row r="83">
          <cell r="D83">
            <v>1.2090000000000001</v>
          </cell>
          <cell r="O83">
            <v>5.851</v>
          </cell>
          <cell r="P83">
            <v>1.2050000000000001</v>
          </cell>
        </row>
        <row r="84">
          <cell r="D84">
            <v>1.2090000000000001</v>
          </cell>
          <cell r="O84">
            <v>5.9870000000000001</v>
          </cell>
          <cell r="P84">
            <v>1.208</v>
          </cell>
        </row>
        <row r="85">
          <cell r="D85">
            <v>1.21</v>
          </cell>
          <cell r="O85">
            <v>5.9009999999999998</v>
          </cell>
          <cell r="P85">
            <v>1.2070000000000001</v>
          </cell>
        </row>
        <row r="86">
          <cell r="D86">
            <v>1.2110000000000001</v>
          </cell>
          <cell r="O86">
            <v>6.0519999999999996</v>
          </cell>
          <cell r="P86">
            <v>1.212</v>
          </cell>
        </row>
        <row r="87">
          <cell r="D87">
            <v>1.2110000000000001</v>
          </cell>
          <cell r="O87">
            <v>5.8849999999999998</v>
          </cell>
          <cell r="P87">
            <v>1.208</v>
          </cell>
        </row>
        <row r="88">
          <cell r="D88">
            <v>1.212</v>
          </cell>
          <cell r="O88">
            <v>5.9059999999999997</v>
          </cell>
          <cell r="P88">
            <v>1.2090000000000001</v>
          </cell>
        </row>
        <row r="89">
          <cell r="D89">
            <v>1.21</v>
          </cell>
          <cell r="O89">
            <v>6.0019999999999998</v>
          </cell>
          <cell r="P89">
            <v>1.2110000000000001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abSelected="1" topLeftCell="D1" zoomScaleNormal="100" workbookViewId="0">
      <selection activeCell="Q9" sqref="Q9"/>
    </sheetView>
  </sheetViews>
  <sheetFormatPr defaultRowHeight="15" x14ac:dyDescent="0.25"/>
  <cols>
    <col min="1" max="1" width="12.28515625" style="1" customWidth="1"/>
    <col min="2" max="2" width="22.140625" style="2" customWidth="1"/>
    <col min="3" max="3" width="15.85546875" style="1" customWidth="1"/>
    <col min="4" max="4" width="16.85546875" style="3" customWidth="1"/>
    <col min="5" max="10" width="9.140625" style="1"/>
    <col min="11" max="11" width="18.42578125" style="1" customWidth="1"/>
    <col min="12" max="12" width="21.140625" style="3" customWidth="1"/>
    <col min="13" max="13" width="18.28515625" style="3" customWidth="1"/>
    <col min="14" max="14" width="18.42578125" style="3" customWidth="1"/>
    <col min="15" max="15" width="21" style="3" customWidth="1"/>
    <col min="16" max="16" width="22" style="3" customWidth="1"/>
    <col min="17" max="17" width="20.42578125" style="3" customWidth="1"/>
    <col min="18" max="18" width="13" style="1" customWidth="1"/>
    <col min="19" max="19" width="14.7109375" style="1" customWidth="1"/>
    <col min="20" max="20" width="18.42578125" style="1" customWidth="1"/>
    <col min="21" max="16384" width="9.140625" style="1"/>
  </cols>
  <sheetData>
    <row r="1" spans="1:20" x14ac:dyDescent="0.25">
      <c r="C1" s="10" t="s">
        <v>32</v>
      </c>
      <c r="D1" s="10"/>
      <c r="E1" s="10" t="s">
        <v>33</v>
      </c>
      <c r="F1" s="10"/>
      <c r="G1" s="10"/>
      <c r="H1" s="10"/>
      <c r="I1" s="10"/>
      <c r="J1" s="10"/>
      <c r="K1" s="10"/>
      <c r="M1" s="11" t="s">
        <v>34</v>
      </c>
      <c r="N1" s="11"/>
      <c r="O1" s="11"/>
      <c r="P1" s="11"/>
      <c r="Q1" s="9"/>
    </row>
    <row r="2" spans="1:20" s="5" customFormat="1" ht="66.75" customHeight="1" x14ac:dyDescent="0.35">
      <c r="A2" s="5" t="s">
        <v>0</v>
      </c>
      <c r="B2" s="6" t="s">
        <v>23</v>
      </c>
      <c r="C2" s="5" t="s">
        <v>21</v>
      </c>
      <c r="D2" s="7" t="s">
        <v>1</v>
      </c>
      <c r="E2" s="5" t="s">
        <v>2</v>
      </c>
      <c r="F2" s="5" t="s">
        <v>22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24</v>
      </c>
      <c r="L2" s="8" t="s">
        <v>26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37</v>
      </c>
      <c r="R2" s="5" t="s">
        <v>10</v>
      </c>
      <c r="S2" s="5" t="s">
        <v>11</v>
      </c>
      <c r="T2" s="5" t="s">
        <v>12</v>
      </c>
    </row>
    <row r="3" spans="1:20" x14ac:dyDescent="0.25">
      <c r="A3" s="1" t="s">
        <v>7</v>
      </c>
      <c r="B3" s="2">
        <v>42647</v>
      </c>
      <c r="C3" s="1">
        <v>1.1930000000000001</v>
      </c>
      <c r="D3" s="3">
        <v>8</v>
      </c>
      <c r="E3" s="1">
        <v>0.08</v>
      </c>
      <c r="F3" s="1">
        <v>0.45</v>
      </c>
      <c r="G3" s="1">
        <v>14.08</v>
      </c>
      <c r="H3" s="1">
        <v>0.16</v>
      </c>
      <c r="I3" s="1">
        <v>0.18</v>
      </c>
      <c r="J3" s="1">
        <v>9.35</v>
      </c>
      <c r="K3" s="1">
        <f>SUM(E3:J3)</f>
        <v>24.299999999999997</v>
      </c>
      <c r="L3" s="3">
        <f xml:space="preserve"> -1761.7*(C3^3) + 5011.2*(C3^2) -4722.7*C3 + 1568.7</f>
        <v>75.450337183099919</v>
      </c>
      <c r="M3">
        <v>0.89870000000000005</v>
      </c>
      <c r="N3">
        <v>-0.55149999999999999</v>
      </c>
      <c r="O3">
        <v>5.2460000000000004</v>
      </c>
      <c r="P3">
        <v>1.1859999999999999</v>
      </c>
      <c r="Q3">
        <f>ABS((P3-C3))*1000</f>
        <v>7.0000000000001172</v>
      </c>
      <c r="R3" s="1" t="s">
        <v>13</v>
      </c>
      <c r="S3" s="1" t="s">
        <v>14</v>
      </c>
      <c r="T3" s="1" t="s">
        <v>20</v>
      </c>
    </row>
    <row r="4" spans="1:20" x14ac:dyDescent="0.25">
      <c r="A4" s="1" t="s">
        <v>7</v>
      </c>
      <c r="B4" s="2">
        <v>42649</v>
      </c>
      <c r="C4" s="1">
        <v>1.167</v>
      </c>
      <c r="D4" s="3">
        <v>6</v>
      </c>
      <c r="E4" s="1">
        <v>0.05</v>
      </c>
      <c r="F4" s="1">
        <v>0.41</v>
      </c>
      <c r="G4" s="1">
        <v>12.41</v>
      </c>
      <c r="H4" s="1">
        <v>0.11</v>
      </c>
      <c r="I4" s="1">
        <v>0.17</v>
      </c>
      <c r="J4" s="1">
        <v>8.4600000000000009</v>
      </c>
      <c r="K4" s="1">
        <f>SUM(E4:J4)</f>
        <v>21.61</v>
      </c>
      <c r="L4" s="3">
        <f xml:space="preserve"> -1761.7*(C4^3) + 5011.2*(C4^2) -4722.7*C4 + 1568.7</f>
        <v>82.094350332899239</v>
      </c>
      <c r="M4">
        <v>0.89870000000000005</v>
      </c>
      <c r="N4">
        <v>-0.67420000000000002</v>
      </c>
      <c r="O4">
        <v>4.5469999999999997</v>
      </c>
      <c r="P4">
        <v>1.1639999999999999</v>
      </c>
      <c r="Q4">
        <f>ABS((P4-C4))*1000</f>
        <v>3.0000000000001137</v>
      </c>
      <c r="R4" s="1" t="s">
        <v>13</v>
      </c>
      <c r="S4" s="1" t="s">
        <v>14</v>
      </c>
      <c r="T4" s="1" t="s">
        <v>20</v>
      </c>
    </row>
    <row r="5" spans="1:20" x14ac:dyDescent="0.25">
      <c r="A5" s="1" t="s">
        <v>7</v>
      </c>
      <c r="B5" s="2">
        <v>42653</v>
      </c>
      <c r="C5" s="1">
        <v>1.181</v>
      </c>
      <c r="D5" s="3">
        <v>12</v>
      </c>
      <c r="E5" s="1">
        <v>0.05</v>
      </c>
      <c r="F5" s="1">
        <v>0.42</v>
      </c>
      <c r="G5" s="1">
        <v>13.36</v>
      </c>
      <c r="H5" s="1">
        <v>0.13</v>
      </c>
      <c r="I5" s="1">
        <v>0.17</v>
      </c>
      <c r="J5" s="1">
        <v>8.98</v>
      </c>
      <c r="K5" s="1">
        <f>SUM(E5:J5)</f>
        <v>23.11</v>
      </c>
      <c r="L5" s="3">
        <f xml:space="preserve"> -1761.7*(C5^3) + 5011.2*(C5^2) -4722.7*C5 + 1568.7</f>
        <v>78.722937380299527</v>
      </c>
      <c r="M5">
        <v>0.89870000000000005</v>
      </c>
      <c r="N5">
        <v>-0.60650000000000004</v>
      </c>
      <c r="O5">
        <v>4.9119999999999999</v>
      </c>
      <c r="P5">
        <v>1.175</v>
      </c>
      <c r="Q5">
        <f>ABS((P5-C5))*1000</f>
        <v>6.0000000000000053</v>
      </c>
      <c r="R5" s="1" t="s">
        <v>13</v>
      </c>
      <c r="S5" s="1" t="s">
        <v>14</v>
      </c>
      <c r="T5" s="1" t="s">
        <v>20</v>
      </c>
    </row>
    <row r="6" spans="1:20" x14ac:dyDescent="0.25">
      <c r="A6" s="1" t="s">
        <v>8</v>
      </c>
      <c r="B6" s="2">
        <v>42772</v>
      </c>
      <c r="C6" s="1">
        <v>1.1459999999999999</v>
      </c>
      <c r="D6" s="3">
        <v>5</v>
      </c>
      <c r="E6" s="1">
        <v>0.05</v>
      </c>
      <c r="F6" s="1">
        <v>0.38</v>
      </c>
      <c r="G6" s="1">
        <v>11.01</v>
      </c>
      <c r="H6" s="1">
        <v>0.14000000000000001</v>
      </c>
      <c r="I6" s="1">
        <v>0.17</v>
      </c>
      <c r="J6" s="1">
        <v>7.25</v>
      </c>
      <c r="K6" s="1">
        <f>SUM(E6:J6)</f>
        <v>19</v>
      </c>
      <c r="L6" s="3">
        <f xml:space="preserve"> -1761.7*(C6^3) + 5011.2*(C6^2) -4722.7*C6 + 1568.7</f>
        <v>86.310497608799551</v>
      </c>
      <c r="M6">
        <v>0.89870000000000005</v>
      </c>
      <c r="N6">
        <v>-0.81820000000000004</v>
      </c>
      <c r="O6">
        <v>3.8730000000000002</v>
      </c>
      <c r="P6">
        <v>1.1419999999999999</v>
      </c>
      <c r="Q6">
        <f>ABS((P6-C6))*1000</f>
        <v>4.0000000000000036</v>
      </c>
      <c r="R6" s="1" t="s">
        <v>15</v>
      </c>
      <c r="S6" s="1" t="s">
        <v>16</v>
      </c>
      <c r="T6" s="1" t="s">
        <v>17</v>
      </c>
    </row>
    <row r="7" spans="1:20" x14ac:dyDescent="0.25">
      <c r="A7" s="1" t="s">
        <v>9</v>
      </c>
      <c r="B7" s="2">
        <v>42772</v>
      </c>
      <c r="C7" s="1">
        <v>1.1739999999999999</v>
      </c>
      <c r="D7" s="3">
        <v>7</v>
      </c>
      <c r="E7" s="1">
        <v>0.18</v>
      </c>
      <c r="F7" s="1">
        <v>0.33</v>
      </c>
      <c r="G7" s="1">
        <v>13.01</v>
      </c>
      <c r="H7" s="1">
        <v>0.26</v>
      </c>
      <c r="I7" s="1">
        <v>0.1</v>
      </c>
      <c r="J7" s="1">
        <v>8.5399999999999991</v>
      </c>
      <c r="K7" s="1">
        <f>SUM(E7:J7)</f>
        <v>22.419999999999998</v>
      </c>
      <c r="L7" s="3">
        <f xml:space="preserve"> -1761.7*(C7^3) + 5011.2*(C7^2) -4722.7*C7 + 1568.7</f>
        <v>80.467125719199657</v>
      </c>
      <c r="M7">
        <v>0.89870000000000005</v>
      </c>
      <c r="N7">
        <v>-0.64380000000000004</v>
      </c>
      <c r="O7">
        <v>4.7649999999999997</v>
      </c>
      <c r="P7">
        <v>1.17</v>
      </c>
      <c r="Q7">
        <f>ABS((P7-C7))*1000</f>
        <v>4.0000000000000036</v>
      </c>
      <c r="R7" s="1" t="s">
        <v>18</v>
      </c>
      <c r="S7" s="1" t="s">
        <v>19</v>
      </c>
      <c r="T7" s="1" t="s">
        <v>17</v>
      </c>
    </row>
    <row r="8" spans="1:20" x14ac:dyDescent="0.25">
      <c r="A8" s="1" t="s">
        <v>8</v>
      </c>
      <c r="B8" s="2">
        <v>42775</v>
      </c>
      <c r="C8" s="1">
        <v>1.147</v>
      </c>
      <c r="D8" s="3">
        <v>9</v>
      </c>
      <c r="E8" s="1">
        <v>7.0000000000000007E-2</v>
      </c>
      <c r="F8" s="1">
        <v>0.4</v>
      </c>
      <c r="G8" s="1">
        <v>10.9</v>
      </c>
      <c r="H8" s="1">
        <v>0.15</v>
      </c>
      <c r="I8" s="1">
        <v>0.17</v>
      </c>
      <c r="J8" s="1">
        <v>7.24</v>
      </c>
      <c r="K8" s="1">
        <f>SUM(E8:J8)</f>
        <v>18.93</v>
      </c>
      <c r="L8" s="3">
        <f xml:space="preserve"> -1761.7*(C8^3) + 5011.2*(C8^2) -4722.7*C8 + 1568.7</f>
        <v>86.131414330899815</v>
      </c>
      <c r="M8">
        <v>0.89870000000000005</v>
      </c>
      <c r="N8">
        <v>-0.82730000000000004</v>
      </c>
      <c r="O8">
        <v>3.85</v>
      </c>
      <c r="P8">
        <v>1.1399999999999999</v>
      </c>
      <c r="Q8">
        <f>ABS((P8-C8))*1000</f>
        <v>7.0000000000001172</v>
      </c>
      <c r="R8" s="1" t="s">
        <v>15</v>
      </c>
      <c r="S8" s="1" t="s">
        <v>16</v>
      </c>
      <c r="T8" s="1" t="s">
        <v>17</v>
      </c>
    </row>
    <row r="9" spans="1:20" x14ac:dyDescent="0.25">
      <c r="A9" s="1" t="s">
        <v>9</v>
      </c>
      <c r="B9" s="2">
        <v>42775</v>
      </c>
      <c r="C9" s="1">
        <v>1.1859999999999999</v>
      </c>
      <c r="D9" s="3">
        <v>9</v>
      </c>
      <c r="E9" s="1">
        <v>0.2</v>
      </c>
      <c r="F9" s="1">
        <v>0.34</v>
      </c>
      <c r="G9" s="1">
        <v>13.6</v>
      </c>
      <c r="H9" s="1">
        <v>0.28000000000000003</v>
      </c>
      <c r="I9" s="1">
        <v>0.1</v>
      </c>
      <c r="J9" s="1">
        <v>8.75</v>
      </c>
      <c r="K9" s="1">
        <f>SUM(E9:J9)</f>
        <v>23.27</v>
      </c>
      <c r="L9" s="3">
        <f xml:space="preserve"> -1761.7*(C9^3) + 5011.2*(C9^2) -4722.7*C9 + 1568.7</f>
        <v>77.403469784799427</v>
      </c>
      <c r="M9">
        <v>0.89870000000000005</v>
      </c>
      <c r="N9">
        <v>-0.60770000000000002</v>
      </c>
      <c r="O9">
        <v>4.9749999999999996</v>
      </c>
      <c r="P9">
        <v>1.177</v>
      </c>
      <c r="Q9">
        <f>ABS((P9-C9))*1000</f>
        <v>8.999999999999897</v>
      </c>
      <c r="R9" s="1" t="s">
        <v>18</v>
      </c>
      <c r="S9" s="1" t="s">
        <v>19</v>
      </c>
      <c r="T9" s="1" t="s">
        <v>17</v>
      </c>
    </row>
    <row r="10" spans="1:20" x14ac:dyDescent="0.25">
      <c r="A10" s="1" t="s">
        <v>7</v>
      </c>
      <c r="B10" s="2">
        <v>43046</v>
      </c>
      <c r="C10" s="1">
        <v>1.21</v>
      </c>
      <c r="D10" s="3">
        <v>6</v>
      </c>
      <c r="E10" s="1">
        <v>0.36</v>
      </c>
      <c r="F10" s="1">
        <v>0.46</v>
      </c>
      <c r="G10" s="1">
        <v>14.71</v>
      </c>
      <c r="H10" s="1">
        <v>0.7</v>
      </c>
      <c r="I10" s="1">
        <v>0.12</v>
      </c>
      <c r="J10" s="1">
        <v>9.11</v>
      </c>
      <c r="K10" s="1">
        <f>SUM(E10:J10)</f>
        <v>25.46</v>
      </c>
      <c r="L10" s="3">
        <f xml:space="preserve"> -1761.7*(C10^3) + 5011.2*(C10^2) -4722.7*C10 + 1568.7</f>
        <v>70.171906300000273</v>
      </c>
      <c r="M10">
        <v>0.89870000000000005</v>
      </c>
      <c r="N10">
        <v>-0.53639999999999999</v>
      </c>
      <c r="O10">
        <v>5.5469999999999997</v>
      </c>
      <c r="P10">
        <v>1.1970000000000001</v>
      </c>
      <c r="Q10">
        <f>ABS((P10-C10))*1000</f>
        <v>12.999999999999901</v>
      </c>
      <c r="R10" s="1" t="s">
        <v>13</v>
      </c>
      <c r="S10" s="1" t="s">
        <v>14</v>
      </c>
      <c r="T10" s="1" t="s">
        <v>25</v>
      </c>
    </row>
    <row r="11" spans="1:20" x14ac:dyDescent="0.25">
      <c r="A11" s="1" t="s">
        <v>9</v>
      </c>
      <c r="B11" s="2">
        <v>43046</v>
      </c>
      <c r="C11" s="1">
        <v>1.2050000000000001</v>
      </c>
      <c r="D11" s="3">
        <v>11</v>
      </c>
      <c r="E11" s="1">
        <v>0.15</v>
      </c>
      <c r="F11" s="1">
        <v>0.38</v>
      </c>
      <c r="G11" s="1">
        <v>14.48</v>
      </c>
      <c r="H11" s="1">
        <v>0.27</v>
      </c>
      <c r="I11" s="1">
        <v>0.13</v>
      </c>
      <c r="J11" s="1">
        <v>9.6</v>
      </c>
      <c r="K11" s="1">
        <f>SUM(E11:J11)</f>
        <v>25.009999999999998</v>
      </c>
      <c r="L11" s="3">
        <f xml:space="preserve"> -1761.7*(C11^3) + 5011.2*(C11^2) -4722.7*C11 + 1568.7</f>
        <v>71.805086787500159</v>
      </c>
      <c r="M11">
        <v>0.89870000000000005</v>
      </c>
      <c r="N11">
        <v>-0.52400000000000002</v>
      </c>
      <c r="O11">
        <v>5.4450000000000003</v>
      </c>
      <c r="P11">
        <v>1.1910000000000001</v>
      </c>
      <c r="Q11">
        <f>ABS((P11-C11))*1000</f>
        <v>14.000000000000012</v>
      </c>
      <c r="R11" s="1" t="s">
        <v>18</v>
      </c>
      <c r="S11" s="1" t="s">
        <v>19</v>
      </c>
      <c r="T11" s="1" t="s">
        <v>17</v>
      </c>
    </row>
    <row r="12" spans="1:20" x14ac:dyDescent="0.25">
      <c r="A12" s="1" t="s">
        <v>7</v>
      </c>
      <c r="B12" s="2">
        <v>43052</v>
      </c>
      <c r="C12" s="1">
        <v>1.2110000000000001</v>
      </c>
      <c r="D12" s="3">
        <v>4</v>
      </c>
      <c r="E12" s="1">
        <v>0.42</v>
      </c>
      <c r="F12" s="1">
        <v>0.46</v>
      </c>
      <c r="G12" s="1">
        <v>15.9</v>
      </c>
      <c r="H12" s="1">
        <v>0.82</v>
      </c>
      <c r="I12" s="1">
        <v>0.11</v>
      </c>
      <c r="J12" s="1">
        <v>9.24</v>
      </c>
      <c r="K12" s="1">
        <f>SUM(E12:J12)</f>
        <v>26.950000000000003</v>
      </c>
      <c r="L12" s="3">
        <f xml:space="preserve"> -1761.7*(C12^3) + 5011.2*(C12^2) -4722.7*C12 + 1568.7</f>
        <v>69.83700985729979</v>
      </c>
      <c r="M12">
        <v>0.89870000000000005</v>
      </c>
      <c r="N12">
        <v>-0.47989999999999999</v>
      </c>
      <c r="O12">
        <v>5.9459999999999997</v>
      </c>
      <c r="P12">
        <v>1.2110000000000001</v>
      </c>
      <c r="Q12">
        <f>ABS((P12-C12))*1000</f>
        <v>0</v>
      </c>
      <c r="R12" s="1" t="s">
        <v>13</v>
      </c>
      <c r="S12" s="1" t="s">
        <v>14</v>
      </c>
      <c r="T12" s="1" t="s">
        <v>25</v>
      </c>
    </row>
    <row r="13" spans="1:20" x14ac:dyDescent="0.25">
      <c r="A13" s="1" t="s">
        <v>9</v>
      </c>
      <c r="B13" s="2">
        <v>43053</v>
      </c>
      <c r="C13" s="1">
        <v>1.2050000000000001</v>
      </c>
      <c r="D13" s="3">
        <v>9</v>
      </c>
      <c r="E13" s="1">
        <v>0.15</v>
      </c>
      <c r="F13" s="1">
        <v>0.38</v>
      </c>
      <c r="G13" s="1">
        <v>15.69</v>
      </c>
      <c r="H13" s="1">
        <v>0.28000000000000003</v>
      </c>
      <c r="I13" s="1">
        <v>0.13</v>
      </c>
      <c r="J13" s="1">
        <v>9.7200000000000006</v>
      </c>
      <c r="K13" s="1">
        <f>SUM(E13:J13)</f>
        <v>26.35</v>
      </c>
      <c r="L13" s="3">
        <f xml:space="preserve"> -1761.7*(C13^3) + 5011.2*(C13^2) -4722.7*C13 + 1568.7</f>
        <v>71.805086787500159</v>
      </c>
      <c r="M13">
        <v>0.89870000000000005</v>
      </c>
      <c r="N13">
        <v>-0.46750000000000003</v>
      </c>
      <c r="O13">
        <v>5.7969999999999997</v>
      </c>
      <c r="P13">
        <v>1.204</v>
      </c>
      <c r="Q13">
        <f>ABS((P13-C13))*1000</f>
        <v>1.0000000000001119</v>
      </c>
      <c r="R13" s="1" t="s">
        <v>18</v>
      </c>
      <c r="S13" s="1" t="s">
        <v>19</v>
      </c>
      <c r="T13" s="1" t="s">
        <v>17</v>
      </c>
    </row>
    <row r="14" spans="1:20" x14ac:dyDescent="0.25">
      <c r="A14" s="1" t="s">
        <v>7</v>
      </c>
      <c r="B14" s="2">
        <v>43087</v>
      </c>
      <c r="C14" s="1">
        <v>1.204</v>
      </c>
      <c r="D14" s="3">
        <v>1</v>
      </c>
      <c r="E14" s="1">
        <v>0.26</v>
      </c>
      <c r="F14" s="1">
        <v>0.38</v>
      </c>
      <c r="G14" s="1">
        <v>15.46</v>
      </c>
      <c r="H14" s="1">
        <v>0.4</v>
      </c>
      <c r="I14" s="1">
        <v>0.12</v>
      </c>
      <c r="J14" s="1">
        <v>9.68</v>
      </c>
      <c r="K14" s="1">
        <f>SUM(E14:J14)</f>
        <v>26.3</v>
      </c>
      <c r="L14" s="3">
        <f xml:space="preserve"> -1761.7*(C14^3) + 5011.2*(C14^2) -4722.7*C14 + 1568.7</f>
        <v>72.123536531198852</v>
      </c>
      <c r="M14">
        <v>0.89870000000000005</v>
      </c>
      <c r="N14">
        <v>-0.47220000000000001</v>
      </c>
      <c r="O14">
        <v>5.8339999999999996</v>
      </c>
      <c r="P14">
        <v>1.206</v>
      </c>
      <c r="Q14">
        <f>ABS((P14-C14))*1000</f>
        <v>2.0000000000000018</v>
      </c>
      <c r="R14" s="1" t="s">
        <v>13</v>
      </c>
      <c r="S14" s="1" t="s">
        <v>14</v>
      </c>
      <c r="T14" s="1" t="s">
        <v>20</v>
      </c>
    </row>
    <row r="15" spans="1:20" x14ac:dyDescent="0.25">
      <c r="A15" s="1" t="s">
        <v>7</v>
      </c>
      <c r="B15" s="2">
        <v>43102</v>
      </c>
      <c r="C15" s="1">
        <v>1.206</v>
      </c>
      <c r="D15" s="3">
        <v>-4</v>
      </c>
      <c r="E15" s="1">
        <v>0.34</v>
      </c>
      <c r="F15" s="1">
        <v>0.45</v>
      </c>
      <c r="G15" s="1">
        <v>15.28</v>
      </c>
      <c r="H15" s="1">
        <v>0.54</v>
      </c>
      <c r="I15" s="1">
        <v>0.12</v>
      </c>
      <c r="J15" s="1">
        <v>8.86</v>
      </c>
      <c r="K15" s="1">
        <f>SUM(E15:J15)</f>
        <v>25.59</v>
      </c>
      <c r="L15" s="3">
        <f xml:space="preserve"> -1761.7*(C15^3) + 5011.2*(C15^2) -4722.7*C15 + 1568.7</f>
        <v>71.483922352799937</v>
      </c>
      <c r="M15">
        <v>0.89870000000000005</v>
      </c>
      <c r="N15">
        <v>-0.48470000000000002</v>
      </c>
      <c r="O15">
        <v>5.6790000000000003</v>
      </c>
      <c r="P15">
        <v>1.2010000000000001</v>
      </c>
      <c r="Q15">
        <f>ABS((P15-C15))*1000</f>
        <v>4.9999999999998934</v>
      </c>
      <c r="R15" s="1" t="s">
        <v>13</v>
      </c>
      <c r="S15" s="1" t="s">
        <v>14</v>
      </c>
      <c r="T15" s="1" t="s">
        <v>25</v>
      </c>
    </row>
    <row r="16" spans="1:20" x14ac:dyDescent="0.25">
      <c r="A16" s="1" t="s">
        <v>9</v>
      </c>
      <c r="B16" s="2">
        <v>43102</v>
      </c>
      <c r="C16" s="1">
        <v>1.2070000000000001</v>
      </c>
      <c r="D16" s="3">
        <v>4</v>
      </c>
      <c r="E16" s="1">
        <v>0.15</v>
      </c>
      <c r="F16" s="1">
        <v>0.36</v>
      </c>
      <c r="G16" s="1">
        <v>15.5</v>
      </c>
      <c r="H16" s="1">
        <v>0.27</v>
      </c>
      <c r="I16" s="1">
        <v>0.12</v>
      </c>
      <c r="J16" s="1">
        <v>9.4600000000000009</v>
      </c>
      <c r="K16" s="1">
        <f>SUM(E16:J16)</f>
        <v>25.860000000000003</v>
      </c>
      <c r="L16" s="3">
        <f xml:space="preserve"> -1761.7*(C16^3) + 5011.2*(C16^2) -4722.7*C16 + 1568.7</f>
        <v>71.16003265689983</v>
      </c>
      <c r="M16"/>
      <c r="N16"/>
      <c r="O16"/>
      <c r="P16"/>
      <c r="Q16"/>
      <c r="R16" s="1" t="s">
        <v>18</v>
      </c>
      <c r="S16" s="1" t="s">
        <v>19</v>
      </c>
      <c r="T16" s="1" t="s">
        <v>17</v>
      </c>
    </row>
    <row r="17" spans="1:20" x14ac:dyDescent="0.25">
      <c r="A17" s="1" t="s">
        <v>9</v>
      </c>
      <c r="B17" s="2">
        <v>43511</v>
      </c>
      <c r="C17" s="1">
        <v>1.177</v>
      </c>
      <c r="D17" s="3">
        <v>3</v>
      </c>
      <c r="E17" s="1">
        <v>0.18</v>
      </c>
      <c r="F17" s="1">
        <v>0.36</v>
      </c>
      <c r="G17" s="1">
        <v>12.93</v>
      </c>
      <c r="H17" s="1">
        <v>0.39</v>
      </c>
      <c r="I17" s="1">
        <v>0.1</v>
      </c>
      <c r="J17" s="1">
        <v>8.2100000000000009</v>
      </c>
      <c r="K17" s="1">
        <f>SUM(E17:J17)</f>
        <v>22.17</v>
      </c>
      <c r="L17" s="3">
        <f xml:space="preserve"> -1761.7*(C17^3) + 5011.2*(C17^2) -4722.7*C17 + 1568.7</f>
        <v>79.734149923899849</v>
      </c>
      <c r="M17">
        <v>0.89870000000000005</v>
      </c>
      <c r="N17">
        <v>-0.66349999999999998</v>
      </c>
      <c r="O17">
        <v>4.6849999999999996</v>
      </c>
      <c r="P17">
        <v>1.169</v>
      </c>
      <c r="Q17">
        <f>ABS((P17-C17))*1000</f>
        <v>8.0000000000000071</v>
      </c>
      <c r="R17" s="1" t="s">
        <v>18</v>
      </c>
      <c r="S17" s="1" t="s">
        <v>19</v>
      </c>
      <c r="T17" s="1" t="s">
        <v>17</v>
      </c>
    </row>
    <row r="18" spans="1:20" x14ac:dyDescent="0.25">
      <c r="A18" s="1" t="s">
        <v>9</v>
      </c>
      <c r="B18" s="2">
        <v>43512</v>
      </c>
      <c r="C18" s="1">
        <v>1.1859999999999999</v>
      </c>
      <c r="D18" s="3">
        <v>7</v>
      </c>
      <c r="E18" s="1">
        <v>0.15</v>
      </c>
      <c r="F18" s="1">
        <v>0.37</v>
      </c>
      <c r="G18" s="1">
        <v>13.5</v>
      </c>
      <c r="H18" s="1">
        <v>0.37</v>
      </c>
      <c r="I18" s="1">
        <v>0.1</v>
      </c>
      <c r="J18" s="1">
        <v>8.66</v>
      </c>
      <c r="K18" s="1">
        <f>SUM(E18:J18)</f>
        <v>23.15</v>
      </c>
      <c r="L18" s="3">
        <f xml:space="preserve"> -1761.7*(C18^3) + 5011.2*(C18^2) -4722.7*C18 + 1568.7</f>
        <v>77.403469784799427</v>
      </c>
      <c r="M18">
        <v>0.89870000000000005</v>
      </c>
      <c r="N18">
        <v>-0.61360000000000003</v>
      </c>
      <c r="O18">
        <v>4.9340000000000002</v>
      </c>
      <c r="P18">
        <v>1.1759999999999999</v>
      </c>
      <c r="Q18">
        <f>ABS((P18-C18))*1000</f>
        <v>10.000000000000009</v>
      </c>
      <c r="R18" s="1" t="s">
        <v>18</v>
      </c>
      <c r="S18" s="1" t="s">
        <v>19</v>
      </c>
      <c r="T18" s="1" t="s">
        <v>17</v>
      </c>
    </row>
    <row r="19" spans="1:20" x14ac:dyDescent="0.25">
      <c r="A19" s="1" t="s">
        <v>9</v>
      </c>
      <c r="B19" s="2">
        <v>43513</v>
      </c>
      <c r="C19" s="1">
        <v>1.1890000000000001</v>
      </c>
      <c r="D19" s="3">
        <v>4</v>
      </c>
      <c r="E19" s="1">
        <v>0.18</v>
      </c>
      <c r="F19" s="1">
        <v>0.38</v>
      </c>
      <c r="G19" s="1">
        <v>13.95</v>
      </c>
      <c r="H19" s="1">
        <v>0.38</v>
      </c>
      <c r="I19" s="1">
        <v>0.11</v>
      </c>
      <c r="J19" s="1">
        <v>8.86</v>
      </c>
      <c r="K19" s="1">
        <f>SUM(E19:J19)</f>
        <v>23.86</v>
      </c>
      <c r="L19" s="3">
        <f xml:space="preserve"> -1761.7*(C19^3) + 5011.2*(C19^2) -4722.7*C19 + 1568.7</f>
        <v>76.581707502700965</v>
      </c>
      <c r="M19">
        <v>0.89870000000000005</v>
      </c>
      <c r="N19">
        <v>-0.58089999999999997</v>
      </c>
      <c r="O19">
        <v>5.1340000000000003</v>
      </c>
      <c r="P19">
        <v>1.1830000000000001</v>
      </c>
      <c r="Q19">
        <f>ABS((P19-C19))*1000</f>
        <v>6.0000000000000053</v>
      </c>
      <c r="R19" s="1" t="s">
        <v>18</v>
      </c>
      <c r="S19" s="1" t="s">
        <v>19</v>
      </c>
      <c r="T19" s="1" t="s">
        <v>17</v>
      </c>
    </row>
    <row r="20" spans="1:20" x14ac:dyDescent="0.25">
      <c r="A20" s="1" t="s">
        <v>7</v>
      </c>
      <c r="B20" s="2">
        <v>43515</v>
      </c>
      <c r="C20" s="1">
        <v>1.1759999999999999</v>
      </c>
      <c r="D20" s="3">
        <v>-2</v>
      </c>
      <c r="E20" s="1">
        <v>0.06</v>
      </c>
      <c r="F20" s="1">
        <v>0.31</v>
      </c>
      <c r="G20" s="1">
        <v>13.17</v>
      </c>
      <c r="H20" s="1">
        <v>0.17</v>
      </c>
      <c r="I20" s="1">
        <v>0.12</v>
      </c>
      <c r="J20" s="1">
        <v>8.4700000000000006</v>
      </c>
      <c r="K20" s="1">
        <f>SUM(E20:J20)</f>
        <v>22.299999999999997</v>
      </c>
      <c r="L20" s="3">
        <f xml:space="preserve"> -1761.7*(C20^3) + 5011.2*(C20^2) -4722.7*C20 + 1568.7</f>
        <v>79.980879820800283</v>
      </c>
      <c r="M20">
        <v>0.89870000000000005</v>
      </c>
      <c r="N20">
        <v>-0.59730000000000005</v>
      </c>
      <c r="O20">
        <v>5.024</v>
      </c>
      <c r="P20">
        <v>1.18</v>
      </c>
      <c r="Q20">
        <f>ABS((P20-C20))*1000</f>
        <v>4.0000000000000036</v>
      </c>
      <c r="R20" s="1" t="s">
        <v>13</v>
      </c>
      <c r="S20" s="1" t="s">
        <v>14</v>
      </c>
      <c r="T20" s="1" t="s">
        <v>25</v>
      </c>
    </row>
    <row r="21" spans="1:20" x14ac:dyDescent="0.25">
      <c r="A21" s="1" t="s">
        <v>9</v>
      </c>
      <c r="B21" s="2">
        <v>43515</v>
      </c>
      <c r="C21" s="1">
        <v>1.1850000000000001</v>
      </c>
      <c r="D21" s="3">
        <v>2</v>
      </c>
      <c r="E21" s="1">
        <v>0.15</v>
      </c>
      <c r="F21" s="1">
        <v>0.37</v>
      </c>
      <c r="G21" s="1">
        <v>13.7</v>
      </c>
      <c r="H21" s="1">
        <v>0.37</v>
      </c>
      <c r="I21" s="1">
        <v>0.11</v>
      </c>
      <c r="J21" s="1">
        <v>8.73</v>
      </c>
      <c r="K21" s="1">
        <f>SUM(E21:J21)</f>
        <v>23.43</v>
      </c>
      <c r="L21" s="3">
        <f xml:space="preserve"> -1761.7*(C21^3) + 5011.2*(C21^2) -4722.7*C21 + 1568.7</f>
        <v>77.672348737499533</v>
      </c>
      <c r="M21"/>
      <c r="N21"/>
      <c r="O21"/>
      <c r="P21"/>
      <c r="Q21"/>
      <c r="R21" s="1" t="s">
        <v>18</v>
      </c>
      <c r="S21" s="1" t="s">
        <v>19</v>
      </c>
      <c r="T21" s="1" t="s">
        <v>17</v>
      </c>
    </row>
    <row r="22" spans="1:20" x14ac:dyDescent="0.25">
      <c r="A22" s="1" t="s">
        <v>9</v>
      </c>
      <c r="B22" s="2">
        <v>43519</v>
      </c>
      <c r="C22" s="1">
        <v>1.202</v>
      </c>
      <c r="D22" s="3">
        <v>2</v>
      </c>
      <c r="E22" s="1">
        <v>0.16</v>
      </c>
      <c r="F22" s="1">
        <v>0.38</v>
      </c>
      <c r="G22" s="1">
        <v>14.88</v>
      </c>
      <c r="H22" s="1">
        <v>0.37</v>
      </c>
      <c r="I22" s="1">
        <v>0.11</v>
      </c>
      <c r="J22" s="1">
        <v>9.39</v>
      </c>
      <c r="K22" s="1">
        <f>SUM(E22:J22)</f>
        <v>25.29</v>
      </c>
      <c r="L22" s="3">
        <f xml:space="preserve"> -1761.7*(C22^3) + 5011.2*(C22^2) -4722.7*C22 + 1568.7</f>
        <v>72.752334226400535</v>
      </c>
      <c r="M22">
        <v>0.89870000000000005</v>
      </c>
      <c r="N22">
        <v>-0.51049999999999995</v>
      </c>
      <c r="O22">
        <v>5.5380000000000003</v>
      </c>
      <c r="P22">
        <v>1.1970000000000001</v>
      </c>
      <c r="Q22">
        <f>ABS((P22-C22))*1000</f>
        <v>4.9999999999998934</v>
      </c>
      <c r="R22" s="1" t="s">
        <v>18</v>
      </c>
      <c r="S22" s="1" t="s">
        <v>19</v>
      </c>
      <c r="T22" s="1" t="s">
        <v>17</v>
      </c>
    </row>
    <row r="23" spans="1:20" x14ac:dyDescent="0.25">
      <c r="A23" s="1" t="s">
        <v>9</v>
      </c>
      <c r="B23" s="2">
        <v>43520</v>
      </c>
      <c r="C23" s="1">
        <v>1.2</v>
      </c>
      <c r="D23" s="3">
        <v>1</v>
      </c>
      <c r="E23" s="1">
        <v>0.16</v>
      </c>
      <c r="F23" s="1">
        <v>0.39</v>
      </c>
      <c r="G23" s="1">
        <v>14.83</v>
      </c>
      <c r="H23" s="1">
        <v>0.38</v>
      </c>
      <c r="I23" s="1">
        <v>0.11</v>
      </c>
      <c r="J23" s="1">
        <v>9.42</v>
      </c>
      <c r="K23" s="1">
        <f>SUM(E23:J23)</f>
        <v>25.29</v>
      </c>
      <c r="L23" s="3">
        <f xml:space="preserve"> -1761.7*(C23^3) + 5011.2*(C23^2) -4722.7*C23 + 1568.7</f>
        <v>73.370400000000018</v>
      </c>
      <c r="M23">
        <v>0.89870000000000005</v>
      </c>
      <c r="N23">
        <v>-0.51</v>
      </c>
      <c r="O23">
        <v>5.5439999999999996</v>
      </c>
      <c r="P23">
        <v>1.1970000000000001</v>
      </c>
      <c r="Q23">
        <f>ABS((P23-C23))*1000</f>
        <v>2.9999999999998916</v>
      </c>
      <c r="R23" s="1" t="s">
        <v>18</v>
      </c>
      <c r="S23" s="1" t="s">
        <v>19</v>
      </c>
      <c r="T23" s="1" t="s">
        <v>17</v>
      </c>
    </row>
    <row r="24" spans="1:20" x14ac:dyDescent="0.25">
      <c r="A24" s="1" t="s">
        <v>7</v>
      </c>
      <c r="B24" s="2">
        <v>43521</v>
      </c>
      <c r="C24" s="1">
        <v>1.2070000000000001</v>
      </c>
      <c r="D24" s="3">
        <v>6</v>
      </c>
      <c r="E24" s="1">
        <v>0.09</v>
      </c>
      <c r="F24" s="1">
        <v>0.34</v>
      </c>
      <c r="G24" s="1">
        <v>15.16</v>
      </c>
      <c r="H24" s="1">
        <v>0.23</v>
      </c>
      <c r="I24" s="1">
        <v>0.13</v>
      </c>
      <c r="J24" s="1">
        <v>9.67</v>
      </c>
      <c r="K24" s="1">
        <f>SUM(E24:J24)</f>
        <v>25.62</v>
      </c>
      <c r="L24" s="3">
        <f xml:space="preserve"> -1761.7*(C24^3) + 5011.2*(C24^2) -4722.7*C24 + 1568.7</f>
        <v>71.16003265689983</v>
      </c>
      <c r="M24">
        <v>0.89870000000000005</v>
      </c>
      <c r="N24">
        <v>-0.48759999999999998</v>
      </c>
      <c r="O24">
        <v>5.6230000000000002</v>
      </c>
      <c r="P24">
        <v>1.198</v>
      </c>
      <c r="Q24">
        <f>ABS((P24-C24))*1000</f>
        <v>9.000000000000119</v>
      </c>
      <c r="R24" s="1" t="s">
        <v>13</v>
      </c>
      <c r="S24" s="1" t="s">
        <v>14</v>
      </c>
      <c r="T24" s="1" t="s">
        <v>25</v>
      </c>
    </row>
    <row r="25" spans="1:20" x14ac:dyDescent="0.25">
      <c r="A25" s="1" t="s">
        <v>9</v>
      </c>
      <c r="B25" s="2">
        <v>43521</v>
      </c>
      <c r="C25" s="1">
        <v>1.1990000000000001</v>
      </c>
      <c r="D25" s="3">
        <v>7</v>
      </c>
      <c r="E25" s="1">
        <v>0.16</v>
      </c>
      <c r="F25" s="1">
        <v>0.39</v>
      </c>
      <c r="G25" s="1">
        <v>14.74</v>
      </c>
      <c r="H25" s="1">
        <v>0.38</v>
      </c>
      <c r="I25" s="1">
        <v>0.11</v>
      </c>
      <c r="J25" s="1">
        <v>9.3800000000000008</v>
      </c>
      <c r="K25" s="1">
        <f>SUM(E25:J25)</f>
        <v>25.160000000000004</v>
      </c>
      <c r="L25" s="3">
        <f xml:space="preserve"> -1761.7*(C25^3) + 5011.2*(C25^2) -4722.7*C25 + 1568.7</f>
        <v>73.675434841699143</v>
      </c>
      <c r="M25">
        <v>0.89870000000000005</v>
      </c>
      <c r="N25">
        <v>-0.52059999999999995</v>
      </c>
      <c r="O25">
        <v>5.4809999999999999</v>
      </c>
      <c r="P25">
        <v>1.194</v>
      </c>
      <c r="Q25">
        <f>ABS((P25-C25))*1000</f>
        <v>5.0000000000001155</v>
      </c>
      <c r="R25" s="1" t="s">
        <v>18</v>
      </c>
      <c r="S25" s="1" t="s">
        <v>19</v>
      </c>
      <c r="T25" s="1" t="s">
        <v>17</v>
      </c>
    </row>
    <row r="26" spans="1:20" x14ac:dyDescent="0.25">
      <c r="A26" s="1" t="s">
        <v>7</v>
      </c>
      <c r="B26" s="2">
        <v>43542</v>
      </c>
      <c r="C26" s="1">
        <v>1.208</v>
      </c>
      <c r="D26" s="3">
        <v>8</v>
      </c>
      <c r="E26" s="1">
        <v>0.12</v>
      </c>
      <c r="F26" s="1">
        <v>0.39</v>
      </c>
      <c r="G26" s="1">
        <v>15.04</v>
      </c>
      <c r="H26" s="1">
        <v>0.27</v>
      </c>
      <c r="I26" s="1">
        <v>0.13</v>
      </c>
      <c r="J26" s="1">
        <v>9.65</v>
      </c>
      <c r="K26" s="1">
        <f>SUM(E26:J26)</f>
        <v>25.6</v>
      </c>
      <c r="L26" s="3">
        <f xml:space="preserve"> -1761.7*(C26^3) + 5011.2*(C26^2) -4722.7*C26 + 1568.7</f>
        <v>70.833407129600573</v>
      </c>
      <c r="M26">
        <v>0.89870000000000005</v>
      </c>
      <c r="N26">
        <v>-0.49519999999999997</v>
      </c>
      <c r="O26">
        <v>5.6040000000000001</v>
      </c>
      <c r="P26">
        <v>1.198</v>
      </c>
      <c r="Q26">
        <f>ABS((P26-C26))*1000</f>
        <v>10.000000000000009</v>
      </c>
      <c r="R26" s="1" t="s">
        <v>13</v>
      </c>
      <c r="S26" s="1" t="s">
        <v>14</v>
      </c>
      <c r="T26" s="1" t="s">
        <v>25</v>
      </c>
    </row>
    <row r="27" spans="1:20" x14ac:dyDescent="0.25">
      <c r="A27" s="1" t="s">
        <v>7</v>
      </c>
      <c r="B27" s="2">
        <v>43549</v>
      </c>
      <c r="C27" s="1">
        <v>1.19</v>
      </c>
      <c r="D27" s="3">
        <v>10</v>
      </c>
      <c r="E27" s="1">
        <v>0.09</v>
      </c>
      <c r="F27" s="1">
        <v>0.35</v>
      </c>
      <c r="G27" s="1">
        <v>14.18</v>
      </c>
      <c r="H27" s="1">
        <v>0.19</v>
      </c>
      <c r="I27" s="1">
        <v>0.12</v>
      </c>
      <c r="J27" s="1">
        <v>9.44</v>
      </c>
      <c r="K27" s="1">
        <f>SUM(E27:J27)</f>
        <v>24.369999999999997</v>
      </c>
      <c r="L27" s="3">
        <f xml:space="preserve"> -1761.7*(C27^3) + 5011.2*(C27^2) -4722.7*C27 + 1568.7</f>
        <v>76.302709699999696</v>
      </c>
      <c r="M27">
        <v>0.89870000000000005</v>
      </c>
      <c r="N27">
        <v>-0.54379999999999995</v>
      </c>
      <c r="O27">
        <v>5.2759999999999998</v>
      </c>
      <c r="P27">
        <v>1.1859999999999999</v>
      </c>
      <c r="Q27">
        <f>ABS((P27-C27))*1000</f>
        <v>4.0000000000000036</v>
      </c>
      <c r="R27" s="1" t="s">
        <v>13</v>
      </c>
      <c r="S27" s="1" t="s">
        <v>14</v>
      </c>
      <c r="T27" s="1" t="s">
        <v>25</v>
      </c>
    </row>
    <row r="28" spans="1:20" x14ac:dyDescent="0.25">
      <c r="A28" s="1" t="s">
        <v>9</v>
      </c>
      <c r="B28" s="2">
        <v>43549</v>
      </c>
      <c r="C28" s="1">
        <v>1.1639999999999999</v>
      </c>
      <c r="D28" s="3">
        <v>12</v>
      </c>
      <c r="E28" s="1">
        <v>0.14000000000000001</v>
      </c>
      <c r="F28" s="1">
        <v>0.41</v>
      </c>
      <c r="G28" s="1">
        <v>12.16</v>
      </c>
      <c r="H28" s="1">
        <v>0.26</v>
      </c>
      <c r="I28" s="1">
        <v>0.15</v>
      </c>
      <c r="J28" s="1">
        <v>7.8</v>
      </c>
      <c r="K28" s="1">
        <f>SUM(E28:J28)</f>
        <v>20.92</v>
      </c>
      <c r="L28" s="3">
        <f xml:space="preserve"> -1761.7*(C28^3) + 5011.2*(C28^2) -4722.7*C28 + 1568.7</f>
        <v>82.756825555199839</v>
      </c>
      <c r="M28">
        <v>0.89870000000000005</v>
      </c>
      <c r="N28">
        <v>-0.73209999999999997</v>
      </c>
      <c r="O28">
        <v>4.3289999999999997</v>
      </c>
      <c r="P28">
        <v>1.1559999999999999</v>
      </c>
      <c r="Q28">
        <f>ABS((P28-C28))*1000</f>
        <v>8.0000000000000071</v>
      </c>
      <c r="R28" s="1" t="s">
        <v>18</v>
      </c>
      <c r="S28" s="1" t="s">
        <v>19</v>
      </c>
      <c r="T28" s="1" t="s">
        <v>17</v>
      </c>
    </row>
    <row r="29" spans="1:20" x14ac:dyDescent="0.25">
      <c r="A29" s="1" t="s">
        <v>7</v>
      </c>
      <c r="B29" s="2">
        <v>43556</v>
      </c>
      <c r="C29" s="1">
        <v>1.19</v>
      </c>
      <c r="D29" s="3">
        <v>9</v>
      </c>
      <c r="E29" s="1">
        <v>0.09</v>
      </c>
      <c r="F29" s="1">
        <v>0.37</v>
      </c>
      <c r="G29" s="1">
        <v>15.53</v>
      </c>
      <c r="H29" s="1">
        <v>0.22</v>
      </c>
      <c r="I29" s="1">
        <v>0.14000000000000001</v>
      </c>
      <c r="J29" s="1">
        <v>9.86</v>
      </c>
      <c r="K29" s="1">
        <f>SUM(E29:J29)</f>
        <v>26.209999999999997</v>
      </c>
      <c r="L29" s="3">
        <f xml:space="preserve"> -1761.7*(C29^3) + 5011.2*(C29^2) -4722.7*C29 + 1568.7</f>
        <v>76.302709699999696</v>
      </c>
      <c r="M29">
        <v>0.89870000000000005</v>
      </c>
      <c r="N29">
        <v>-0.46589999999999998</v>
      </c>
      <c r="O29">
        <v>5.7690000000000001</v>
      </c>
      <c r="P29">
        <v>1.2030000000000001</v>
      </c>
      <c r="Q29">
        <f>ABS((P29-C29))*1000</f>
        <v>13.000000000000123</v>
      </c>
      <c r="R29" s="1" t="s">
        <v>13</v>
      </c>
      <c r="S29" s="1" t="s">
        <v>14</v>
      </c>
      <c r="T29" s="1" t="s">
        <v>25</v>
      </c>
    </row>
    <row r="30" spans="1:20" x14ac:dyDescent="0.25">
      <c r="A30" s="1" t="s">
        <v>7</v>
      </c>
      <c r="B30" s="2">
        <v>43564</v>
      </c>
      <c r="C30" s="1">
        <v>1.2070000000000001</v>
      </c>
      <c r="D30" s="3">
        <v>13</v>
      </c>
      <c r="E30" s="1">
        <v>0.11</v>
      </c>
      <c r="F30" s="1">
        <v>0.4</v>
      </c>
      <c r="G30" s="1">
        <v>15.29</v>
      </c>
      <c r="H30" s="1">
        <v>0.24</v>
      </c>
      <c r="I30" s="1">
        <v>0.15</v>
      </c>
      <c r="J30" s="1">
        <v>9.94</v>
      </c>
      <c r="K30" s="1">
        <f>SUM(E30:J30)</f>
        <v>26.129999999999995</v>
      </c>
      <c r="L30" s="3">
        <f xml:space="preserve"> -1761.7*(C30^3) + 5011.2*(C30^2) -4722.7*C30 + 1568.7</f>
        <v>71.16003265689983</v>
      </c>
      <c r="M30">
        <v>0.89870000000000005</v>
      </c>
      <c r="N30">
        <v>-0.47539999999999999</v>
      </c>
      <c r="O30">
        <v>5.7309999999999999</v>
      </c>
      <c r="P30">
        <v>1.2010000000000001</v>
      </c>
      <c r="Q30">
        <f>ABS((P30-C30))*1000</f>
        <v>6.0000000000000053</v>
      </c>
      <c r="R30" s="1" t="s">
        <v>13</v>
      </c>
      <c r="S30" s="1" t="s">
        <v>14</v>
      </c>
      <c r="T30" s="1" t="s">
        <v>25</v>
      </c>
    </row>
    <row r="31" spans="1:20" x14ac:dyDescent="0.25">
      <c r="A31" s="1" t="s">
        <v>7</v>
      </c>
      <c r="B31" s="2">
        <v>43571</v>
      </c>
      <c r="C31" s="1">
        <v>1.2110000000000001</v>
      </c>
      <c r="D31" s="3">
        <v>11</v>
      </c>
      <c r="E31" s="1">
        <v>0.18</v>
      </c>
      <c r="F31" s="1">
        <v>0.43</v>
      </c>
      <c r="G31" s="1">
        <v>15.21</v>
      </c>
      <c r="H31" s="1">
        <v>0.38</v>
      </c>
      <c r="I31" s="1">
        <v>0.14000000000000001</v>
      </c>
      <c r="J31" s="1">
        <v>9.5</v>
      </c>
      <c r="K31" s="1">
        <f>SUM(E31:J31)</f>
        <v>25.84</v>
      </c>
      <c r="L31" s="3">
        <f xml:space="preserve"> -1761.7*(C31^3) + 5011.2*(C31^2) -4722.7*C31 + 1568.7</f>
        <v>69.83700985729979</v>
      </c>
      <c r="M31">
        <v>0.89870000000000005</v>
      </c>
      <c r="N31">
        <v>-0.49969999999999998</v>
      </c>
      <c r="O31">
        <v>5.6349999999999998</v>
      </c>
      <c r="P31">
        <v>1.1990000000000001</v>
      </c>
      <c r="Q31">
        <f>ABS((P31-C31))*1000</f>
        <v>12.000000000000011</v>
      </c>
      <c r="R31" s="1" t="s">
        <v>13</v>
      </c>
      <c r="S31" s="1" t="s">
        <v>14</v>
      </c>
      <c r="T31" s="1" t="s">
        <v>25</v>
      </c>
    </row>
    <row r="32" spans="1:20" x14ac:dyDescent="0.25">
      <c r="A32" s="1" t="s">
        <v>7</v>
      </c>
      <c r="B32" s="2">
        <v>43585</v>
      </c>
      <c r="C32" s="1">
        <v>1.2070000000000001</v>
      </c>
      <c r="D32" s="3">
        <v>10</v>
      </c>
      <c r="E32" s="1">
        <v>0.08</v>
      </c>
      <c r="F32" s="1">
        <v>0.42</v>
      </c>
      <c r="G32" s="1">
        <v>15</v>
      </c>
      <c r="H32" s="1">
        <v>0.18</v>
      </c>
      <c r="I32" s="1">
        <v>0.16</v>
      </c>
      <c r="J32" s="1">
        <v>9.92</v>
      </c>
      <c r="K32" s="1">
        <f>SUM(E32:J32)</f>
        <v>25.759999999999998</v>
      </c>
      <c r="L32" s="3">
        <f xml:space="preserve"> -1761.7*(C32^3) + 5011.2*(C32^2) -4722.7*C32 + 1568.7</f>
        <v>71.16003265689983</v>
      </c>
      <c r="M32">
        <v>0.89870000000000005</v>
      </c>
      <c r="N32">
        <v>-0.48459999999999998</v>
      </c>
      <c r="O32">
        <v>5.649</v>
      </c>
      <c r="P32">
        <v>1.198</v>
      </c>
      <c r="Q32">
        <f>ABS((P32-C32))*1000</f>
        <v>9.000000000000119</v>
      </c>
      <c r="R32" s="1" t="s">
        <v>13</v>
      </c>
      <c r="S32" s="1" t="s">
        <v>14</v>
      </c>
      <c r="T32" s="1" t="s">
        <v>25</v>
      </c>
    </row>
    <row r="33" spans="1:20" x14ac:dyDescent="0.25">
      <c r="A33" s="1" t="s">
        <v>7</v>
      </c>
      <c r="B33" s="2">
        <v>43592</v>
      </c>
      <c r="C33" s="1">
        <v>1.2070000000000001</v>
      </c>
      <c r="D33" s="3">
        <v>14</v>
      </c>
      <c r="E33" s="1">
        <v>0.11</v>
      </c>
      <c r="F33" s="1">
        <v>0.43</v>
      </c>
      <c r="G33" s="1">
        <v>15.05</v>
      </c>
      <c r="H33" s="1">
        <v>0.24</v>
      </c>
      <c r="I33" s="1">
        <v>0.15</v>
      </c>
      <c r="J33" s="1">
        <v>9.48</v>
      </c>
      <c r="K33" s="1">
        <f>SUM(E33:J33)</f>
        <v>25.46</v>
      </c>
      <c r="L33" s="3">
        <f xml:space="preserve"> -1761.7*(C33^3) + 5011.2*(C33^2) -4722.7*C33 + 1568.7</f>
        <v>71.16003265689983</v>
      </c>
      <c r="M33">
        <v>0.89870000000000005</v>
      </c>
      <c r="N33">
        <v>-0.51080000000000003</v>
      </c>
      <c r="O33">
        <v>5.5140000000000002</v>
      </c>
      <c r="P33">
        <v>1.194</v>
      </c>
      <c r="Q33">
        <f>ABS((P33-C33))*1000</f>
        <v>13.000000000000123</v>
      </c>
      <c r="R33" s="1" t="s">
        <v>13</v>
      </c>
      <c r="S33" s="1" t="s">
        <v>14</v>
      </c>
      <c r="T33" s="1" t="s">
        <v>25</v>
      </c>
    </row>
    <row r="34" spans="1:20" x14ac:dyDescent="0.25">
      <c r="A34" s="1" t="s">
        <v>9</v>
      </c>
      <c r="B34" s="2">
        <v>43592</v>
      </c>
      <c r="C34" s="1">
        <v>1.2</v>
      </c>
      <c r="D34" s="3">
        <v>20</v>
      </c>
      <c r="E34" s="1">
        <v>0.08</v>
      </c>
      <c r="F34" s="1">
        <v>0.38</v>
      </c>
      <c r="G34" s="1">
        <v>14.49</v>
      </c>
      <c r="H34" s="1">
        <v>0.18</v>
      </c>
      <c r="I34" s="1">
        <v>0.15</v>
      </c>
      <c r="J34" s="1">
        <v>9.15</v>
      </c>
      <c r="K34" s="1">
        <f>SUM(E34:J34)</f>
        <v>24.43</v>
      </c>
      <c r="L34" s="3">
        <f xml:space="preserve"> -1761.7*(C34^3) + 5011.2*(C34^2) -4722.7*C34 + 1568.7</f>
        <v>73.370400000000018</v>
      </c>
      <c r="M34">
        <v>0.89870000000000005</v>
      </c>
      <c r="N34">
        <v>-0.55920000000000003</v>
      </c>
      <c r="O34">
        <v>5.2030000000000003</v>
      </c>
      <c r="P34">
        <v>1.1830000000000001</v>
      </c>
      <c r="Q34">
        <f>ABS((P34-C34))*1000</f>
        <v>16.999999999999904</v>
      </c>
      <c r="R34" s="1" t="s">
        <v>18</v>
      </c>
      <c r="S34" s="1" t="s">
        <v>19</v>
      </c>
      <c r="T34" s="1" t="s">
        <v>17</v>
      </c>
    </row>
    <row r="35" spans="1:20" x14ac:dyDescent="0.25">
      <c r="A35" s="1" t="s">
        <v>7</v>
      </c>
      <c r="B35" s="2">
        <v>43599</v>
      </c>
      <c r="C35" s="1">
        <v>1.2090000000000001</v>
      </c>
      <c r="D35" s="3">
        <v>18</v>
      </c>
      <c r="E35" s="1">
        <v>0.15</v>
      </c>
      <c r="F35" s="1">
        <v>0.46</v>
      </c>
      <c r="G35" s="1">
        <v>15</v>
      </c>
      <c r="H35" s="1">
        <v>0.32</v>
      </c>
      <c r="I35" s="1">
        <v>0.16</v>
      </c>
      <c r="J35" s="1">
        <v>9.36</v>
      </c>
      <c r="K35" s="1">
        <f>SUM(E35:J35)</f>
        <v>25.45</v>
      </c>
      <c r="L35" s="3">
        <f xml:space="preserve"> -1761.7*(C35^3) + 5011.2*(C35^2) -4722.7*C35 + 1568.7</f>
        <v>70.504035200700173</v>
      </c>
      <c r="M35">
        <v>0.89870000000000005</v>
      </c>
      <c r="N35">
        <v>-0.52410000000000001</v>
      </c>
      <c r="O35">
        <v>5.4790000000000001</v>
      </c>
      <c r="P35">
        <v>1.1930000000000001</v>
      </c>
      <c r="Q35">
        <f>ABS((P35-C35))*1000</f>
        <v>16.000000000000014</v>
      </c>
      <c r="R35" s="1" t="s">
        <v>13</v>
      </c>
      <c r="S35" s="1" t="s">
        <v>14</v>
      </c>
      <c r="T35" s="1" t="s">
        <v>25</v>
      </c>
    </row>
    <row r="36" spans="1:20" x14ac:dyDescent="0.25">
      <c r="A36" s="1" t="s">
        <v>9</v>
      </c>
      <c r="B36" s="2">
        <v>43599</v>
      </c>
      <c r="C36" s="1">
        <v>1.198</v>
      </c>
      <c r="D36" s="3">
        <v>23</v>
      </c>
      <c r="E36" s="1">
        <v>0.09</v>
      </c>
      <c r="F36" s="1">
        <v>0.38</v>
      </c>
      <c r="G36" s="1">
        <v>14.47</v>
      </c>
      <c r="H36" s="1">
        <v>0.2</v>
      </c>
      <c r="I36" s="1">
        <v>0.15</v>
      </c>
      <c r="J36" s="1">
        <v>9.0399999999999991</v>
      </c>
      <c r="K36" s="1">
        <f>SUM(E36:J36)</f>
        <v>24.33</v>
      </c>
      <c r="L36" s="3">
        <f xml:space="preserve"> -1761.7*(C36^3) + 5011.2*(C36^2) -4722.7*C36 + 1568.7</f>
        <v>73.977818413600517</v>
      </c>
      <c r="M36">
        <v>0.89870000000000005</v>
      </c>
      <c r="N36">
        <v>-0.57010000000000005</v>
      </c>
      <c r="O36">
        <v>5.1539999999999999</v>
      </c>
      <c r="P36">
        <v>1.181</v>
      </c>
      <c r="Q36">
        <f>ABS((P36-C36))*1000</f>
        <v>16.999999999999904</v>
      </c>
      <c r="R36" s="1" t="s">
        <v>18</v>
      </c>
      <c r="S36" s="1" t="s">
        <v>19</v>
      </c>
      <c r="T36" s="1" t="s">
        <v>17</v>
      </c>
    </row>
    <row r="37" spans="1:20" x14ac:dyDescent="0.25">
      <c r="A37" s="1" t="s">
        <v>7</v>
      </c>
      <c r="B37" s="2">
        <v>43613</v>
      </c>
      <c r="C37" s="1">
        <v>1.19</v>
      </c>
      <c r="D37" s="3">
        <v>12</v>
      </c>
      <c r="E37" s="1">
        <v>0.08</v>
      </c>
      <c r="F37" s="1">
        <v>0.36</v>
      </c>
      <c r="G37" s="1">
        <v>13.72</v>
      </c>
      <c r="H37" s="1">
        <v>0.16</v>
      </c>
      <c r="I37" s="1">
        <v>0.13</v>
      </c>
      <c r="J37" s="1">
        <v>8.42</v>
      </c>
      <c r="K37" s="1">
        <f>SUM(E37:J37)</f>
        <v>22.87</v>
      </c>
      <c r="L37" s="3">
        <f xml:space="preserve"> -1761.7*(C37^3) + 5011.2*(C37^2) -4722.7*C37 + 1568.7</f>
        <v>76.302709699999696</v>
      </c>
      <c r="M37">
        <v>0.89870000000000005</v>
      </c>
      <c r="N37">
        <v>-0.62450000000000006</v>
      </c>
      <c r="O37">
        <v>4.8170000000000002</v>
      </c>
      <c r="P37">
        <v>1.173</v>
      </c>
      <c r="Q37">
        <f>ABS((P37-C37))*1000</f>
        <v>16.999999999999904</v>
      </c>
      <c r="R37" s="1" t="s">
        <v>13</v>
      </c>
      <c r="S37" s="1" t="s">
        <v>14</v>
      </c>
      <c r="T37" s="1" t="s">
        <v>25</v>
      </c>
    </row>
    <row r="38" spans="1:20" x14ac:dyDescent="0.25">
      <c r="A38" s="1" t="s">
        <v>9</v>
      </c>
      <c r="B38" s="2">
        <v>43613</v>
      </c>
      <c r="C38" s="1">
        <v>1.194</v>
      </c>
      <c r="D38" s="3">
        <v>20</v>
      </c>
      <c r="E38" s="1">
        <v>0.09</v>
      </c>
      <c r="F38" s="1">
        <v>0.38</v>
      </c>
      <c r="G38" s="1">
        <v>13.89</v>
      </c>
      <c r="H38" s="1">
        <v>0.18</v>
      </c>
      <c r="I38" s="1">
        <v>0.14000000000000001</v>
      </c>
      <c r="J38" s="1">
        <v>8.39</v>
      </c>
      <c r="K38" s="1">
        <f>SUM(E38:J38)</f>
        <v>23.07</v>
      </c>
      <c r="L38" s="3">
        <f xml:space="preserve"> -1761.7*(C38^3) + 5011.2*(C38^2) -4722.7*C38 + 1568.7</f>
        <v>75.161051407200148</v>
      </c>
      <c r="M38">
        <v>0.89870000000000005</v>
      </c>
      <c r="N38">
        <v>-0.62809999999999999</v>
      </c>
      <c r="O38">
        <v>4.8220000000000001</v>
      </c>
      <c r="P38">
        <v>1.1719999999999999</v>
      </c>
      <c r="Q38">
        <f>ABS((P38-C38))*1000</f>
        <v>22.000000000000021</v>
      </c>
      <c r="R38" s="1" t="s">
        <v>18</v>
      </c>
      <c r="S38" s="1" t="s">
        <v>19</v>
      </c>
      <c r="T38" s="1" t="s">
        <v>17</v>
      </c>
    </row>
    <row r="39" spans="1:20" x14ac:dyDescent="0.25">
      <c r="A39" s="1" t="s">
        <v>7</v>
      </c>
      <c r="B39" s="2">
        <v>43627</v>
      </c>
      <c r="C39" s="1">
        <v>1.2070000000000001</v>
      </c>
      <c r="D39" s="3">
        <v>18</v>
      </c>
      <c r="E39" s="1">
        <v>0.09</v>
      </c>
      <c r="F39" s="1">
        <v>0.39</v>
      </c>
      <c r="G39" s="1">
        <v>15.15</v>
      </c>
      <c r="H39" s="1">
        <v>0.16</v>
      </c>
      <c r="I39" s="1">
        <v>0.16</v>
      </c>
      <c r="J39" s="1">
        <v>9.73</v>
      </c>
      <c r="K39" s="1">
        <f>SUM(E39:J39)</f>
        <v>25.68</v>
      </c>
      <c r="L39" s="3">
        <f xml:space="preserve"> -1761.7*(C39^3) + 5011.2*(C39^2) -4722.7*C39 + 1568.7</f>
        <v>71.16003265689983</v>
      </c>
      <c r="M39">
        <v>0.89870000000000005</v>
      </c>
      <c r="N39">
        <v>-0.49890000000000001</v>
      </c>
      <c r="O39">
        <v>5.5670000000000002</v>
      </c>
      <c r="P39">
        <v>1.1950000000000001</v>
      </c>
      <c r="Q39">
        <f>ABS((P39-C39))*1000</f>
        <v>12.000000000000011</v>
      </c>
      <c r="R39" s="1" t="s">
        <v>13</v>
      </c>
      <c r="S39" s="1" t="s">
        <v>14</v>
      </c>
      <c r="T39" s="1" t="s">
        <v>25</v>
      </c>
    </row>
    <row r="40" spans="1:20" x14ac:dyDescent="0.25">
      <c r="A40" s="1" t="s">
        <v>9</v>
      </c>
      <c r="B40" s="2">
        <v>43627</v>
      </c>
      <c r="C40" s="1">
        <v>1.1879999999999999</v>
      </c>
      <c r="D40" s="3">
        <v>21</v>
      </c>
      <c r="E40" s="1">
        <v>0.11</v>
      </c>
      <c r="F40" s="1">
        <v>0.4</v>
      </c>
      <c r="G40" s="1">
        <v>13.75</v>
      </c>
      <c r="H40" s="1">
        <v>0.2</v>
      </c>
      <c r="I40" s="1">
        <v>0.15</v>
      </c>
      <c r="J40" s="1">
        <v>8.3699999999999992</v>
      </c>
      <c r="K40" s="1">
        <f>SUM(E40:J40)</f>
        <v>22.979999999999997</v>
      </c>
      <c r="L40" s="3">
        <f xml:space="preserve"> -1761.7*(C40^3) + 5011.2*(C40^2) -4722.7*C40 + 1568.7</f>
        <v>76.858159737599863</v>
      </c>
      <c r="M40">
        <v>0.89870000000000005</v>
      </c>
      <c r="N40">
        <v>-0.63649999999999995</v>
      </c>
      <c r="O40">
        <v>4.7969999999999997</v>
      </c>
      <c r="P40">
        <v>1.171</v>
      </c>
      <c r="Q40">
        <f>ABS((P40-C40))*1000</f>
        <v>16.999999999999904</v>
      </c>
      <c r="R40" s="1" t="s">
        <v>18</v>
      </c>
      <c r="S40" s="1" t="s">
        <v>19</v>
      </c>
      <c r="T40" s="1" t="s">
        <v>17</v>
      </c>
    </row>
    <row r="41" spans="1:20" x14ac:dyDescent="0.25">
      <c r="A41" s="1" t="s">
        <v>7</v>
      </c>
      <c r="B41" s="2">
        <v>43640</v>
      </c>
      <c r="C41" s="1">
        <v>1.2090000000000001</v>
      </c>
      <c r="D41" s="3">
        <v>26</v>
      </c>
      <c r="E41" s="1">
        <v>0.2</v>
      </c>
      <c r="F41" s="1">
        <v>0.44</v>
      </c>
      <c r="G41" s="1">
        <v>15.08</v>
      </c>
      <c r="H41" s="1">
        <v>0.37</v>
      </c>
      <c r="I41" s="1">
        <v>0.15</v>
      </c>
      <c r="J41" s="1">
        <v>9.14</v>
      </c>
      <c r="K41" s="1">
        <f>SUM(E41:J41)</f>
        <v>25.38</v>
      </c>
      <c r="L41" s="3">
        <f xml:space="preserve"> -1761.7*(C41^3) + 5011.2*(C41^2) -4722.7*C41 + 1568.7</f>
        <v>70.504035200700173</v>
      </c>
      <c r="M41">
        <v>0.89870000000000005</v>
      </c>
      <c r="N41">
        <v>-0.54430000000000001</v>
      </c>
      <c r="O41">
        <v>5.4039999999999999</v>
      </c>
      <c r="P41">
        <v>1.1890000000000001</v>
      </c>
      <c r="Q41">
        <f>ABS((P41-C41))*1000</f>
        <v>20.000000000000018</v>
      </c>
      <c r="R41" s="1" t="s">
        <v>13</v>
      </c>
      <c r="S41" s="1" t="s">
        <v>14</v>
      </c>
      <c r="T41" s="1" t="s">
        <v>25</v>
      </c>
    </row>
    <row r="42" spans="1:20" x14ac:dyDescent="0.25">
      <c r="A42" s="1" t="s">
        <v>9</v>
      </c>
      <c r="B42" s="2">
        <v>43640</v>
      </c>
      <c r="C42" s="1">
        <v>1.1910000000000001</v>
      </c>
      <c r="D42" s="3">
        <v>32</v>
      </c>
      <c r="E42" s="1">
        <v>0.11</v>
      </c>
      <c r="F42" s="1">
        <v>0.51</v>
      </c>
      <c r="G42" s="1">
        <v>13.66</v>
      </c>
      <c r="H42" s="1">
        <v>0.21</v>
      </c>
      <c r="I42" s="1">
        <v>0.15</v>
      </c>
      <c r="J42" s="1">
        <v>8.27</v>
      </c>
      <c r="K42" s="1">
        <f>SUM(E42:J42)</f>
        <v>22.91</v>
      </c>
      <c r="L42" s="3">
        <f xml:space="preserve"> -1761.7*(C42^3) + 5011.2*(C42^2) -4722.7*C42 + 1568.7</f>
        <v>76.021155759299518</v>
      </c>
      <c r="M42">
        <v>0.89880000000000004</v>
      </c>
      <c r="N42">
        <v>-0.66039999999999999</v>
      </c>
      <c r="O42">
        <v>4.7069999999999999</v>
      </c>
      <c r="P42">
        <v>1.1659999999999999</v>
      </c>
      <c r="Q42">
        <f>ABS((P42-C42))*1000</f>
        <v>25.000000000000135</v>
      </c>
      <c r="R42" s="1" t="s">
        <v>18</v>
      </c>
      <c r="S42" s="1" t="s">
        <v>19</v>
      </c>
      <c r="T42" s="1" t="s">
        <v>17</v>
      </c>
    </row>
    <row r="43" spans="1:20" x14ac:dyDescent="0.25">
      <c r="A43" s="1" t="s">
        <v>7</v>
      </c>
      <c r="B43" s="2">
        <v>43647</v>
      </c>
      <c r="C43" s="1">
        <v>1.212</v>
      </c>
      <c r="D43" s="3">
        <v>23</v>
      </c>
      <c r="E43" s="1">
        <v>0.43</v>
      </c>
      <c r="F43" s="1">
        <v>0.48</v>
      </c>
      <c r="G43" s="1">
        <v>15.17</v>
      </c>
      <c r="H43" s="1">
        <v>0.81</v>
      </c>
      <c r="I43" s="1">
        <v>0.11</v>
      </c>
      <c r="J43" s="1">
        <v>8.16</v>
      </c>
      <c r="K43" s="1">
        <f>SUM(E43:J43)</f>
        <v>25.159999999999997</v>
      </c>
      <c r="L43" s="3">
        <f xml:space="preserve"> -1761.7*(C43^3) + 5011.2*(C43^2) -4722.7*C43 + 1568.7</f>
        <v>69.499335302401278</v>
      </c>
      <c r="M43">
        <v>0.89870000000000005</v>
      </c>
      <c r="N43">
        <v>-0.59319999999999995</v>
      </c>
      <c r="O43">
        <v>5.3170000000000002</v>
      </c>
      <c r="P43">
        <v>1.1879999999999999</v>
      </c>
      <c r="Q43">
        <f>ABS((P43-C43))*1000</f>
        <v>24.000000000000021</v>
      </c>
      <c r="R43" s="1" t="s">
        <v>13</v>
      </c>
      <c r="S43" s="1" t="s">
        <v>14</v>
      </c>
      <c r="T43" s="1" t="s">
        <v>25</v>
      </c>
    </row>
    <row r="44" spans="1:20" x14ac:dyDescent="0.25">
      <c r="A44" s="1" t="s">
        <v>9</v>
      </c>
      <c r="B44" s="2">
        <v>43647</v>
      </c>
      <c r="C44" s="1">
        <v>1.194</v>
      </c>
      <c r="D44" s="3">
        <v>24</v>
      </c>
      <c r="E44" s="1">
        <v>0.11</v>
      </c>
      <c r="F44" s="1">
        <v>0.42</v>
      </c>
      <c r="G44" s="1">
        <v>13.78</v>
      </c>
      <c r="H44" s="1">
        <v>0.21</v>
      </c>
      <c r="I44" s="1">
        <v>0.15</v>
      </c>
      <c r="J44" s="1">
        <v>8.2100000000000009</v>
      </c>
      <c r="K44" s="1">
        <f>SUM(E44:J44)</f>
        <v>22.880000000000003</v>
      </c>
      <c r="L44" s="3">
        <f xml:space="preserve"> -1761.7*(C44^3) + 5011.2*(C44^2) -4722.7*C44 + 1568.7</f>
        <v>75.161051407200148</v>
      </c>
      <c r="M44">
        <v>0.89870000000000005</v>
      </c>
      <c r="N44">
        <v>-0.64870000000000005</v>
      </c>
      <c r="O44">
        <v>4.7439999999999998</v>
      </c>
      <c r="P44">
        <v>1.169</v>
      </c>
      <c r="Q44">
        <f>ABS((P44-C44))*1000</f>
        <v>24.999999999999911</v>
      </c>
      <c r="R44" s="1" t="s">
        <v>18</v>
      </c>
      <c r="S44" s="1" t="s">
        <v>19</v>
      </c>
      <c r="T44" s="1" t="s">
        <v>17</v>
      </c>
    </row>
    <row r="45" spans="1:20" x14ac:dyDescent="0.25">
      <c r="A45" s="1" t="s">
        <v>7</v>
      </c>
      <c r="B45" s="2">
        <v>43655</v>
      </c>
      <c r="C45" s="1">
        <v>1.224</v>
      </c>
      <c r="D45" s="3">
        <v>18</v>
      </c>
      <c r="E45" s="1">
        <v>0.92</v>
      </c>
      <c r="F45" s="1">
        <v>0.68</v>
      </c>
      <c r="G45" s="1">
        <v>15.25</v>
      </c>
      <c r="H45" s="1">
        <v>1.69</v>
      </c>
      <c r="I45" s="1">
        <v>0.09</v>
      </c>
      <c r="J45" s="1">
        <v>6.57</v>
      </c>
      <c r="K45" s="1">
        <f>SUM(E45:J45)</f>
        <v>25.200000000000003</v>
      </c>
      <c r="L45" s="3">
        <f xml:space="preserve"> -1761.7*(C45^3) + 5011.2*(C45^2) -4722.7*C45 + 1568.7</f>
        <v>65.226700339200988</v>
      </c>
      <c r="M45">
        <v>0.89870000000000005</v>
      </c>
      <c r="N45">
        <v>-0.69040000000000001</v>
      </c>
      <c r="O45">
        <v>5.2549999999999999</v>
      </c>
      <c r="P45">
        <v>1.1910000000000001</v>
      </c>
      <c r="Q45">
        <f>ABS((P45-C45))*1000</f>
        <v>32.999999999999915</v>
      </c>
      <c r="R45" s="1" t="s">
        <v>13</v>
      </c>
      <c r="S45" s="1" t="s">
        <v>14</v>
      </c>
      <c r="T45" s="1" t="s">
        <v>25</v>
      </c>
    </row>
    <row r="46" spans="1:20" x14ac:dyDescent="0.25">
      <c r="A46" s="1" t="s">
        <v>9</v>
      </c>
      <c r="B46" s="2">
        <v>43655</v>
      </c>
      <c r="C46" s="1">
        <v>1.196</v>
      </c>
      <c r="D46" s="3">
        <v>24</v>
      </c>
      <c r="E46" s="1">
        <v>0.11</v>
      </c>
      <c r="F46" s="1">
        <v>0.41</v>
      </c>
      <c r="G46" s="1">
        <v>13.96</v>
      </c>
      <c r="H46" s="1">
        <v>0.21</v>
      </c>
      <c r="I46" s="1">
        <v>0.14000000000000001</v>
      </c>
      <c r="J46" s="1">
        <v>7.93</v>
      </c>
      <c r="K46" s="1">
        <f>SUM(E46:J46)</f>
        <v>22.76</v>
      </c>
      <c r="L46" s="3">
        <f xml:space="preserve"> -1761.7*(C46^3) + 5011.2*(C46^2) -4722.7*C46 + 1568.7</f>
        <v>74.574674028799791</v>
      </c>
      <c r="M46">
        <v>0.89870000000000005</v>
      </c>
      <c r="N46">
        <v>-0.65880000000000005</v>
      </c>
      <c r="O46">
        <v>4.6929999999999996</v>
      </c>
      <c r="P46">
        <v>1.1679999999999999</v>
      </c>
      <c r="Q46">
        <f>ABS((P46-C46))*1000</f>
        <v>28.000000000000025</v>
      </c>
      <c r="R46" s="1" t="s">
        <v>18</v>
      </c>
      <c r="S46" s="1" t="s">
        <v>19</v>
      </c>
      <c r="T46" s="1" t="s">
        <v>17</v>
      </c>
    </row>
    <row r="47" spans="1:20" x14ac:dyDescent="0.25">
      <c r="A47" s="1" t="s">
        <v>7</v>
      </c>
      <c r="B47" s="2">
        <v>43661</v>
      </c>
      <c r="C47" s="1">
        <v>1.224</v>
      </c>
      <c r="D47" s="3">
        <v>21</v>
      </c>
      <c r="E47" s="1">
        <v>0.83</v>
      </c>
      <c r="F47" s="1">
        <v>0.64</v>
      </c>
      <c r="G47" s="1">
        <v>15.15</v>
      </c>
      <c r="H47" s="1">
        <v>1.43</v>
      </c>
      <c r="I47" s="1">
        <v>0.09</v>
      </c>
      <c r="J47" s="1">
        <v>6.88</v>
      </c>
      <c r="K47" s="1">
        <f>SUM(E47:J47)</f>
        <v>25.02</v>
      </c>
      <c r="L47" s="3">
        <f xml:space="preserve"> -1761.7*(C47^3) + 5011.2*(C47^2) -4722.7*C47 + 1568.7</f>
        <v>65.226700339200988</v>
      </c>
      <c r="M47">
        <v>0.89870000000000005</v>
      </c>
      <c r="N47">
        <v>-0.67620000000000002</v>
      </c>
      <c r="O47">
        <v>5.2270000000000003</v>
      </c>
      <c r="P47">
        <v>1.1879999999999999</v>
      </c>
      <c r="Q47">
        <f>ABS((P47-C47))*1000</f>
        <v>36.000000000000028</v>
      </c>
      <c r="R47" s="1" t="s">
        <v>13</v>
      </c>
      <c r="S47" s="1" t="s">
        <v>14</v>
      </c>
      <c r="T47" s="1" t="s">
        <v>25</v>
      </c>
    </row>
    <row r="48" spans="1:20" x14ac:dyDescent="0.25">
      <c r="A48" s="1" t="s">
        <v>9</v>
      </c>
      <c r="B48" s="2">
        <v>43661</v>
      </c>
      <c r="C48" s="1">
        <v>1.2010000000000001</v>
      </c>
      <c r="D48" s="3">
        <v>27</v>
      </c>
      <c r="E48" s="1">
        <v>0.11</v>
      </c>
      <c r="F48" s="1">
        <v>0.39</v>
      </c>
      <c r="G48" s="1">
        <v>13.93</v>
      </c>
      <c r="H48" s="1">
        <v>0.21</v>
      </c>
      <c r="I48" s="1">
        <v>0.15</v>
      </c>
      <c r="J48" s="1">
        <v>7.94</v>
      </c>
      <c r="K48" s="1">
        <f>SUM(E48:J48)</f>
        <v>22.73</v>
      </c>
      <c r="L48" s="3">
        <f xml:space="preserve"> -1761.7*(C48^3) + 5011.2*(C48^2) -4722.7*C48 + 1568.7</f>
        <v>73.062703318300237</v>
      </c>
      <c r="M48">
        <v>0.89870000000000005</v>
      </c>
      <c r="N48">
        <v>-0.66339999999999999</v>
      </c>
      <c r="O48">
        <v>4.6740000000000004</v>
      </c>
      <c r="P48">
        <v>1.1659999999999999</v>
      </c>
      <c r="Q48">
        <f>ABS((P48-C48))*1000</f>
        <v>35.000000000000142</v>
      </c>
      <c r="R48" s="1" t="s">
        <v>18</v>
      </c>
      <c r="S48" s="1" t="s">
        <v>19</v>
      </c>
      <c r="T48" s="1" t="s">
        <v>17</v>
      </c>
    </row>
    <row r="49" spans="1:20" x14ac:dyDescent="0.25">
      <c r="A49" s="1" t="s">
        <v>7</v>
      </c>
      <c r="B49" s="2">
        <v>43864</v>
      </c>
      <c r="C49" s="1">
        <v>1.19</v>
      </c>
      <c r="D49" s="3">
        <v>-2</v>
      </c>
      <c r="E49" s="1">
        <v>7.0000000000000007E-2</v>
      </c>
      <c r="F49" s="1">
        <v>0.33</v>
      </c>
      <c r="G49" s="1">
        <v>13.92</v>
      </c>
      <c r="H49" s="1">
        <v>0.15</v>
      </c>
      <c r="I49" s="1">
        <v>0.13</v>
      </c>
      <c r="J49" s="1">
        <v>8.83</v>
      </c>
      <c r="K49" s="1">
        <f>SUM(E49:J49)</f>
        <v>23.43</v>
      </c>
      <c r="L49" s="3">
        <f xml:space="preserve"> -1761.7*(C49^3) + 5011.2*(C49^2) -4722.7*C49 + 1568.7</f>
        <v>76.302709699999696</v>
      </c>
      <c r="M49"/>
      <c r="N49"/>
      <c r="O49"/>
      <c r="P49"/>
      <c r="Q49"/>
      <c r="R49" s="1" t="s">
        <v>13</v>
      </c>
      <c r="S49" s="1" t="s">
        <v>14</v>
      </c>
      <c r="T49" s="1" t="s">
        <v>25</v>
      </c>
    </row>
    <row r="50" spans="1:20" x14ac:dyDescent="0.25">
      <c r="A50" s="1" t="s">
        <v>9</v>
      </c>
      <c r="B50" s="2">
        <v>43864</v>
      </c>
      <c r="C50" s="1">
        <v>1.1850000000000001</v>
      </c>
      <c r="D50" s="3">
        <v>6</v>
      </c>
      <c r="E50" s="1">
        <v>0.33</v>
      </c>
      <c r="F50" s="1">
        <v>0.45</v>
      </c>
      <c r="G50" s="1">
        <v>13.49</v>
      </c>
      <c r="H50" s="1">
        <v>0.48</v>
      </c>
      <c r="I50" s="1">
        <v>0.12</v>
      </c>
      <c r="J50" s="1">
        <v>7.96</v>
      </c>
      <c r="K50" s="1">
        <f>SUM(E50:J50)</f>
        <v>22.83</v>
      </c>
      <c r="L50" s="3">
        <f xml:space="preserve"> -1761.7*(C50^3) + 5011.2*(C50^2) -4722.7*C50 + 1568.7</f>
        <v>77.672348737499533</v>
      </c>
      <c r="M50">
        <v>0.89870000000000005</v>
      </c>
      <c r="N50">
        <v>-0.65910000000000002</v>
      </c>
      <c r="O50">
        <v>4.8150000000000004</v>
      </c>
      <c r="P50">
        <v>1.1739999999999999</v>
      </c>
      <c r="Q50">
        <f>ABS((P50-C50))*1000</f>
        <v>11.000000000000121</v>
      </c>
      <c r="R50" s="1" t="s">
        <v>18</v>
      </c>
      <c r="S50" s="1" t="s">
        <v>19</v>
      </c>
      <c r="T50" s="1" t="s">
        <v>17</v>
      </c>
    </row>
    <row r="51" spans="1:20" x14ac:dyDescent="0.25">
      <c r="A51" s="1" t="s">
        <v>7</v>
      </c>
      <c r="B51" s="2">
        <v>43871</v>
      </c>
      <c r="C51" s="1">
        <v>1.1919999999999999</v>
      </c>
      <c r="D51" s="3">
        <v>-2</v>
      </c>
      <c r="E51" s="1">
        <v>7.0000000000000007E-2</v>
      </c>
      <c r="F51" s="1">
        <v>0.38</v>
      </c>
      <c r="G51" s="1">
        <v>13.88</v>
      </c>
      <c r="H51" s="1">
        <v>0.15</v>
      </c>
      <c r="I51" s="1">
        <v>0.16</v>
      </c>
      <c r="J51" s="1">
        <v>8.92</v>
      </c>
      <c r="K51" s="1">
        <f>SUM(E51:J51)</f>
        <v>23.560000000000002</v>
      </c>
      <c r="L51" s="3">
        <f xml:space="preserve"> -1761.7*(C51^3) + 5011.2*(C51^2) -4722.7*C51 + 1568.7</f>
        <v>75.737035110400257</v>
      </c>
      <c r="M51" s="4"/>
      <c r="N51" s="4"/>
      <c r="O51" s="4"/>
      <c r="P51" s="4"/>
      <c r="Q51"/>
      <c r="R51" s="1" t="s">
        <v>13</v>
      </c>
      <c r="S51" s="1" t="s">
        <v>14</v>
      </c>
      <c r="T51" s="1" t="s">
        <v>25</v>
      </c>
    </row>
    <row r="52" spans="1:20" x14ac:dyDescent="0.25">
      <c r="A52" s="1" t="s">
        <v>9</v>
      </c>
      <c r="B52" s="2">
        <v>43871</v>
      </c>
      <c r="C52" s="1">
        <v>1.1990000000000001</v>
      </c>
      <c r="D52" s="3">
        <v>4</v>
      </c>
      <c r="E52" s="1">
        <v>0.13</v>
      </c>
      <c r="F52" s="1">
        <v>0.36</v>
      </c>
      <c r="G52" s="1">
        <v>14.3</v>
      </c>
      <c r="H52" s="1">
        <v>0.23</v>
      </c>
      <c r="I52" s="1">
        <v>0.13</v>
      </c>
      <c r="J52" s="1">
        <v>8.7200000000000006</v>
      </c>
      <c r="K52" s="1">
        <f>SUM(E52:J52)</f>
        <v>23.870000000000005</v>
      </c>
      <c r="L52" s="3">
        <f xml:space="preserve"> -1761.7*(C52^3) + 5011.2*(C52^2) -4722.7*C52 + 1568.7</f>
        <v>73.675434841699143</v>
      </c>
      <c r="M52">
        <v>0.89870000000000005</v>
      </c>
      <c r="N52">
        <v>-0.5756</v>
      </c>
      <c r="O52">
        <v>5.1189999999999998</v>
      </c>
      <c r="P52">
        <v>1.1839999999999999</v>
      </c>
      <c r="Q52">
        <f>ABS((P52-C52))*1000</f>
        <v>15.000000000000124</v>
      </c>
      <c r="R52" s="1" t="s">
        <v>18</v>
      </c>
      <c r="S52" s="1" t="s">
        <v>19</v>
      </c>
      <c r="T52" s="1" t="s">
        <v>17</v>
      </c>
    </row>
    <row r="53" spans="1:20" x14ac:dyDescent="0.25">
      <c r="A53" s="1" t="s">
        <v>9</v>
      </c>
      <c r="B53" s="2">
        <v>43871</v>
      </c>
      <c r="C53" s="1">
        <v>1.1859999999999999</v>
      </c>
      <c r="D53" s="3">
        <v>8</v>
      </c>
      <c r="E53" s="1">
        <v>0.31</v>
      </c>
      <c r="F53" s="1">
        <v>0.47</v>
      </c>
      <c r="G53" s="1">
        <v>13.43</v>
      </c>
      <c r="H53" s="1">
        <v>0.47</v>
      </c>
      <c r="I53" s="1">
        <v>0.12</v>
      </c>
      <c r="J53" s="1">
        <v>7.76</v>
      </c>
      <c r="K53" s="1">
        <f>SUM(E53:J53)</f>
        <v>22.56</v>
      </c>
      <c r="L53" s="3">
        <f xml:space="preserve"> -1761.7*(C53^3) + 5011.2*(C53^2) -4722.7*C53 + 1568.7</f>
        <v>77.403469784799427</v>
      </c>
      <c r="M53">
        <v>0.89870000000000005</v>
      </c>
      <c r="N53">
        <v>-0.67579999999999996</v>
      </c>
      <c r="O53">
        <v>4.7240000000000002</v>
      </c>
      <c r="P53">
        <v>1.171</v>
      </c>
      <c r="Q53">
        <f>ABS((P53-C53))*1000</f>
        <v>14.999999999999902</v>
      </c>
      <c r="R53" s="1" t="s">
        <v>18</v>
      </c>
      <c r="S53" s="1" t="s">
        <v>19</v>
      </c>
      <c r="T53" s="1" t="s">
        <v>17</v>
      </c>
    </row>
    <row r="54" spans="1:20" x14ac:dyDescent="0.25">
      <c r="A54" s="1" t="s">
        <v>7</v>
      </c>
      <c r="B54" s="2">
        <v>43878</v>
      </c>
      <c r="C54" s="1">
        <v>1.2070000000000001</v>
      </c>
      <c r="D54" s="3">
        <v>12</v>
      </c>
      <c r="E54" s="1">
        <v>0.08</v>
      </c>
      <c r="F54" s="1">
        <v>0.35</v>
      </c>
      <c r="G54" s="1">
        <v>14.99</v>
      </c>
      <c r="H54" s="1">
        <v>0.17</v>
      </c>
      <c r="I54" s="1">
        <v>0.14000000000000001</v>
      </c>
      <c r="J54" s="1">
        <v>9.64</v>
      </c>
      <c r="K54" s="1">
        <f>SUM(E54:J54)</f>
        <v>25.37</v>
      </c>
      <c r="L54" s="3">
        <f xml:space="preserve"> -1761.7*(C54^3) + 5011.2*(C54^2) -4722.7*C54 + 1568.7</f>
        <v>71.16003265689983</v>
      </c>
      <c r="M54">
        <v>0.89870000000000005</v>
      </c>
      <c r="N54">
        <v>-0.50260000000000005</v>
      </c>
      <c r="O54">
        <v>5.5229999999999997</v>
      </c>
      <c r="P54">
        <v>1.194</v>
      </c>
      <c r="Q54">
        <f>ABS((P54-C54))*1000</f>
        <v>13.000000000000123</v>
      </c>
      <c r="R54" s="1" t="s">
        <v>13</v>
      </c>
      <c r="S54" s="1" t="s">
        <v>14</v>
      </c>
      <c r="T54" s="1" t="s">
        <v>25</v>
      </c>
    </row>
    <row r="55" spans="1:20" x14ac:dyDescent="0.25">
      <c r="A55" s="1" t="s">
        <v>9</v>
      </c>
      <c r="B55" s="2">
        <v>43878</v>
      </c>
      <c r="C55" s="1">
        <v>1.2</v>
      </c>
      <c r="D55" s="3">
        <v>5</v>
      </c>
      <c r="E55" s="1">
        <v>0.12</v>
      </c>
      <c r="F55" s="1">
        <v>0.36</v>
      </c>
      <c r="G55" s="1">
        <v>14.54</v>
      </c>
      <c r="H55" s="1">
        <v>0.23</v>
      </c>
      <c r="I55" s="1">
        <v>0.13</v>
      </c>
      <c r="J55" s="1">
        <v>9.09</v>
      </c>
      <c r="K55" s="1">
        <f>SUM(E55:J55)</f>
        <v>24.47</v>
      </c>
      <c r="L55" s="3">
        <f xml:space="preserve"> -1761.7*(C55^3) + 5011.2*(C55^2) -4722.7*C55 + 1568.7</f>
        <v>73.370400000000018</v>
      </c>
      <c r="M55">
        <v>0.89870000000000005</v>
      </c>
      <c r="N55">
        <v>-0.65620000000000001</v>
      </c>
      <c r="O55">
        <v>4.8330000000000002</v>
      </c>
      <c r="P55">
        <v>1.175</v>
      </c>
      <c r="Q55">
        <f>ABS((P55-C55))*1000</f>
        <v>24.999999999999911</v>
      </c>
      <c r="R55" s="1" t="s">
        <v>18</v>
      </c>
      <c r="S55" s="1" t="s">
        <v>19</v>
      </c>
      <c r="T55" s="1" t="s">
        <v>17</v>
      </c>
    </row>
    <row r="56" spans="1:20" x14ac:dyDescent="0.25">
      <c r="A56" s="1" t="s">
        <v>9</v>
      </c>
      <c r="B56" s="2">
        <v>43878</v>
      </c>
      <c r="C56" s="1">
        <v>1.1890000000000001</v>
      </c>
      <c r="D56" s="3">
        <v>8</v>
      </c>
      <c r="E56" s="1">
        <v>0.32</v>
      </c>
      <c r="F56" s="1">
        <v>0.47</v>
      </c>
      <c r="G56" s="1">
        <v>13.66</v>
      </c>
      <c r="H56" s="1">
        <v>0.49</v>
      </c>
      <c r="I56" s="1">
        <v>0.12</v>
      </c>
      <c r="J56" s="1">
        <v>7.91</v>
      </c>
      <c r="K56" s="1">
        <f>SUM(E56:J56)</f>
        <v>22.97</v>
      </c>
      <c r="L56" s="3">
        <f xml:space="preserve"> -1761.7*(C56^3) + 5011.2*(C56^2) -4722.7*C56 + 1568.7</f>
        <v>76.581707502700965</v>
      </c>
      <c r="M56">
        <v>0.89870000000000005</v>
      </c>
      <c r="N56">
        <v>-0.54469999999999996</v>
      </c>
      <c r="O56">
        <v>5.2930000000000001</v>
      </c>
      <c r="P56">
        <v>1.1879999999999999</v>
      </c>
      <c r="Q56">
        <f>ABS((P56-C56))*1000</f>
        <v>1.0000000000001119</v>
      </c>
      <c r="R56" s="1" t="s">
        <v>18</v>
      </c>
      <c r="S56" s="1" t="s">
        <v>19</v>
      </c>
      <c r="T56" s="1" t="s">
        <v>17</v>
      </c>
    </row>
    <row r="57" spans="1:20" x14ac:dyDescent="0.25">
      <c r="A57" s="1" t="s">
        <v>7</v>
      </c>
      <c r="B57" s="2">
        <v>43892</v>
      </c>
      <c r="C57" s="1">
        <v>1.206</v>
      </c>
      <c r="D57" s="3">
        <v>-3</v>
      </c>
      <c r="E57" s="1">
        <v>0.12</v>
      </c>
      <c r="F57" s="1">
        <v>0.39</v>
      </c>
      <c r="G57" s="1">
        <v>15.1</v>
      </c>
      <c r="H57" s="1">
        <v>0.22</v>
      </c>
      <c r="I57" s="1">
        <v>0.15</v>
      </c>
      <c r="J57" s="1">
        <v>9.57</v>
      </c>
      <c r="K57" s="1">
        <f>SUM(E57:J57)</f>
        <v>25.55</v>
      </c>
      <c r="L57" s="3">
        <f xml:space="preserve"> -1761.7*(C57^3) + 5011.2*(C57^2) -4722.7*C57 + 1568.7</f>
        <v>71.483922352799937</v>
      </c>
      <c r="M57"/>
      <c r="N57"/>
      <c r="O57"/>
      <c r="P57"/>
      <c r="Q57"/>
      <c r="R57" s="1" t="s">
        <v>13</v>
      </c>
      <c r="S57" s="1" t="s">
        <v>14</v>
      </c>
      <c r="T57" s="1" t="s">
        <v>25</v>
      </c>
    </row>
    <row r="58" spans="1:20" x14ac:dyDescent="0.25">
      <c r="A58" s="1" t="s">
        <v>9</v>
      </c>
      <c r="B58" s="2">
        <v>43892</v>
      </c>
      <c r="C58" s="1">
        <v>1.202</v>
      </c>
      <c r="D58" s="3">
        <v>2</v>
      </c>
      <c r="E58" s="1">
        <v>0.12</v>
      </c>
      <c r="F58" s="1">
        <v>0.37</v>
      </c>
      <c r="G58" s="1">
        <v>14.62</v>
      </c>
      <c r="H58" s="1">
        <v>0.23</v>
      </c>
      <c r="I58" s="1">
        <v>0.14000000000000001</v>
      </c>
      <c r="J58" s="1">
        <v>9.19</v>
      </c>
      <c r="K58" s="1">
        <f>SUM(E58:J58)</f>
        <v>24.67</v>
      </c>
      <c r="L58" s="3">
        <f xml:space="preserve"> -1761.7*(C58^3) + 5011.2*(C58^2) -4722.7*C58 + 1568.7</f>
        <v>72.752334226400535</v>
      </c>
      <c r="M58">
        <v>0.89870000000000005</v>
      </c>
      <c r="N58">
        <v>-0.65629999999999999</v>
      </c>
      <c r="O58">
        <v>4.8339999999999996</v>
      </c>
      <c r="P58">
        <v>1.175</v>
      </c>
      <c r="Q58">
        <f>ABS((P58-C58))*1000</f>
        <v>26.999999999999915</v>
      </c>
      <c r="R58" s="1" t="s">
        <v>18</v>
      </c>
      <c r="S58" s="1" t="s">
        <v>19</v>
      </c>
      <c r="T58" s="1" t="s">
        <v>17</v>
      </c>
    </row>
    <row r="59" spans="1:20" x14ac:dyDescent="0.25">
      <c r="A59" s="1" t="s">
        <v>9</v>
      </c>
      <c r="B59" s="2">
        <v>43892</v>
      </c>
      <c r="C59" s="1">
        <v>1.19</v>
      </c>
      <c r="D59" s="3">
        <v>7</v>
      </c>
      <c r="E59" s="1">
        <v>0.33</v>
      </c>
      <c r="F59" s="1">
        <v>0.46</v>
      </c>
      <c r="G59" s="1">
        <v>13.57</v>
      </c>
      <c r="H59" s="1">
        <v>0.49</v>
      </c>
      <c r="I59" s="1">
        <v>0.12</v>
      </c>
      <c r="J59" s="1">
        <v>7.96</v>
      </c>
      <c r="K59" s="1">
        <f>SUM(E59:J59)</f>
        <v>22.93</v>
      </c>
      <c r="L59" s="3">
        <f xml:space="preserve"> -1761.7*(C59^3) + 5011.2*(C59^2) -4722.7*C59 + 1568.7</f>
        <v>76.302709699999696</v>
      </c>
      <c r="M59">
        <v>0.89870000000000005</v>
      </c>
      <c r="N59">
        <v>-0.53349999999999997</v>
      </c>
      <c r="O59">
        <v>5.3620000000000001</v>
      </c>
      <c r="P59">
        <v>1.1910000000000001</v>
      </c>
      <c r="Q59">
        <f>ABS((P59-C59))*1000</f>
        <v>1.0000000000001119</v>
      </c>
      <c r="R59" s="1" t="s">
        <v>18</v>
      </c>
      <c r="S59" s="1" t="s">
        <v>19</v>
      </c>
      <c r="T59" s="1" t="s">
        <v>17</v>
      </c>
    </row>
    <row r="60" spans="1:20" x14ac:dyDescent="0.25">
      <c r="A60" s="1" t="s">
        <v>7</v>
      </c>
      <c r="B60" s="2">
        <v>43906</v>
      </c>
      <c r="C60" s="1">
        <v>1.208</v>
      </c>
      <c r="D60" s="3">
        <v>7</v>
      </c>
      <c r="E60" s="1">
        <v>0.19</v>
      </c>
      <c r="F60" s="1">
        <v>0.44</v>
      </c>
      <c r="G60" s="1">
        <v>15.41</v>
      </c>
      <c r="H60" s="1">
        <v>0.37</v>
      </c>
      <c r="I60" s="1">
        <v>0.16</v>
      </c>
      <c r="J60" s="1">
        <v>9.9600000000000009</v>
      </c>
      <c r="K60" s="1">
        <f>SUM(E60:J60)</f>
        <v>26.53</v>
      </c>
      <c r="L60" s="3">
        <f xml:space="preserve"> -1761.7*(C60^3) + 5011.2*(C60^2) -4722.7*C60 + 1568.7</f>
        <v>70.833407129600573</v>
      </c>
      <c r="M60">
        <v>0.89870000000000005</v>
      </c>
      <c r="N60">
        <v>-0.46310000000000001</v>
      </c>
      <c r="O60">
        <v>5.8730000000000002</v>
      </c>
      <c r="P60">
        <v>1.206</v>
      </c>
      <c r="Q60">
        <f>ABS((P60-C60))*1000</f>
        <v>2.0000000000000018</v>
      </c>
      <c r="R60" s="1" t="s">
        <v>13</v>
      </c>
      <c r="S60" s="1" t="s">
        <v>14</v>
      </c>
      <c r="T60" s="1" t="s">
        <v>25</v>
      </c>
    </row>
    <row r="61" spans="1:20" x14ac:dyDescent="0.25">
      <c r="A61" s="1" t="s">
        <v>9</v>
      </c>
      <c r="B61" s="2">
        <v>43906</v>
      </c>
      <c r="C61" s="1">
        <v>1.204</v>
      </c>
      <c r="D61" s="3">
        <v>11</v>
      </c>
      <c r="E61" s="1">
        <v>0.12</v>
      </c>
      <c r="F61" s="1">
        <v>0.36</v>
      </c>
      <c r="G61" s="1">
        <v>14.54</v>
      </c>
      <c r="H61" s="1">
        <v>0.24</v>
      </c>
      <c r="I61" s="1">
        <v>0.13</v>
      </c>
      <c r="J61" s="1">
        <v>9.32</v>
      </c>
      <c r="K61" s="1">
        <f>SUM(E61:J61)</f>
        <v>24.71</v>
      </c>
      <c r="L61" s="3">
        <f xml:space="preserve"> -1761.7*(C61^3) + 5011.2*(C61^2) -4722.7*C61 + 1568.7</f>
        <v>72.123536531198852</v>
      </c>
      <c r="M61">
        <v>0.89870000000000005</v>
      </c>
      <c r="N61">
        <v>-0.53700000000000003</v>
      </c>
      <c r="O61">
        <v>5.343</v>
      </c>
      <c r="P61">
        <v>1.1890000000000001</v>
      </c>
      <c r="Q61">
        <f>ABS((P61-C61))*1000</f>
        <v>14.999999999999902</v>
      </c>
      <c r="R61" s="1" t="s">
        <v>18</v>
      </c>
      <c r="S61" s="1" t="s">
        <v>19</v>
      </c>
      <c r="T61" s="1" t="s">
        <v>17</v>
      </c>
    </row>
    <row r="62" spans="1:20" x14ac:dyDescent="0.25">
      <c r="A62" s="1" t="s">
        <v>7</v>
      </c>
      <c r="B62" s="2">
        <v>43920</v>
      </c>
      <c r="C62" s="1">
        <v>1.208</v>
      </c>
      <c r="D62" s="3">
        <v>6</v>
      </c>
      <c r="E62" s="1">
        <v>0.27</v>
      </c>
      <c r="F62" s="1">
        <v>0.43</v>
      </c>
      <c r="G62" s="1">
        <v>15.22</v>
      </c>
      <c r="H62" s="1">
        <v>0.52</v>
      </c>
      <c r="I62" s="1">
        <v>0.14000000000000001</v>
      </c>
      <c r="J62" s="1">
        <v>9.08</v>
      </c>
      <c r="K62" s="1">
        <f>SUM(E62:J62)</f>
        <v>25.660000000000004</v>
      </c>
      <c r="L62" s="3">
        <f xml:space="preserve"> -1761.7*(C62^3) + 5011.2*(C62^2) -4722.7*C62 + 1568.7</f>
        <v>70.833407129600573</v>
      </c>
      <c r="M62">
        <v>0.89870000000000005</v>
      </c>
      <c r="N62">
        <v>-0.51839999999999997</v>
      </c>
      <c r="O62">
        <v>5.585</v>
      </c>
      <c r="P62">
        <v>1.1990000000000001</v>
      </c>
      <c r="Q62">
        <f>ABS((P62-C62))*1000</f>
        <v>8.999999999999897</v>
      </c>
      <c r="R62" s="1" t="s">
        <v>13</v>
      </c>
      <c r="S62" s="1" t="s">
        <v>14</v>
      </c>
      <c r="T62" s="1" t="s">
        <v>25</v>
      </c>
    </row>
    <row r="63" spans="1:20" x14ac:dyDescent="0.25">
      <c r="A63" s="1" t="s">
        <v>7</v>
      </c>
      <c r="B63" s="2">
        <v>43927</v>
      </c>
      <c r="C63" s="1">
        <v>1.2110000000000001</v>
      </c>
      <c r="D63" s="3">
        <v>11</v>
      </c>
      <c r="E63" s="1">
        <v>0.38</v>
      </c>
      <c r="F63" s="1">
        <v>0.45</v>
      </c>
      <c r="G63" s="1">
        <v>15.23</v>
      </c>
      <c r="H63" s="1">
        <v>0.74</v>
      </c>
      <c r="I63" s="1">
        <v>0.13</v>
      </c>
      <c r="J63" s="1">
        <v>9.0399999999999991</v>
      </c>
      <c r="K63" s="1">
        <f>SUM(E63:J63)</f>
        <v>25.97</v>
      </c>
      <c r="L63" s="3">
        <f xml:space="preserve"> -1761.7*(C63^3) + 5011.2*(C63^2) -4722.7*C63 + 1568.7</f>
        <v>69.83700985729979</v>
      </c>
      <c r="M63">
        <v>0.89870000000000005</v>
      </c>
      <c r="N63">
        <v>-0.52439999999999998</v>
      </c>
      <c r="O63">
        <v>5.6459999999999999</v>
      </c>
      <c r="P63">
        <v>1.2</v>
      </c>
      <c r="Q63">
        <f>ABS((P63-C63))*1000</f>
        <v>11.000000000000121</v>
      </c>
      <c r="R63" s="1" t="s">
        <v>13</v>
      </c>
      <c r="S63" s="1" t="s">
        <v>14</v>
      </c>
      <c r="T63" s="1" t="s">
        <v>25</v>
      </c>
    </row>
    <row r="64" spans="1:20" x14ac:dyDescent="0.25">
      <c r="A64" s="1" t="s">
        <v>7</v>
      </c>
      <c r="B64" s="2">
        <v>43934</v>
      </c>
      <c r="C64" s="1">
        <v>1.2150000000000001</v>
      </c>
      <c r="D64" s="3">
        <v>14</v>
      </c>
      <c r="E64" s="1">
        <v>0.56000000000000005</v>
      </c>
      <c r="F64" s="1">
        <v>0.5</v>
      </c>
      <c r="G64" s="1">
        <v>15.73</v>
      </c>
      <c r="H64" s="1">
        <v>0.99</v>
      </c>
      <c r="I64" s="1">
        <v>0.13</v>
      </c>
      <c r="J64" s="1">
        <v>8.82</v>
      </c>
      <c r="K64" s="1">
        <f>SUM(E64:J64)</f>
        <v>26.729999999999997</v>
      </c>
      <c r="L64" s="3">
        <f xml:space="preserve"> -1761.7*(C64^3) + 5011.2*(C64^2) -4722.7*C64 + 1568.7</f>
        <v>68.469537262500353</v>
      </c>
      <c r="M64">
        <v>0.89870000000000005</v>
      </c>
      <c r="N64">
        <v>-0.52090000000000003</v>
      </c>
      <c r="O64">
        <v>5.8170000000000002</v>
      </c>
      <c r="P64">
        <v>1.2050000000000001</v>
      </c>
      <c r="Q64">
        <f>ABS((P64-C64))*1000</f>
        <v>10.000000000000009</v>
      </c>
      <c r="R64" s="1" t="s">
        <v>13</v>
      </c>
      <c r="S64" s="1" t="s">
        <v>14</v>
      </c>
      <c r="T64" s="1" t="s">
        <v>25</v>
      </c>
    </row>
    <row r="65" spans="1:20" x14ac:dyDescent="0.25">
      <c r="A65" s="1" t="s">
        <v>9</v>
      </c>
      <c r="B65" s="2">
        <v>43934</v>
      </c>
      <c r="C65" s="1">
        <v>1.208</v>
      </c>
      <c r="D65" s="3">
        <v>13</v>
      </c>
      <c r="E65" s="1">
        <v>0.12</v>
      </c>
      <c r="F65" s="1">
        <v>0.38</v>
      </c>
      <c r="G65" s="1">
        <v>15.11</v>
      </c>
      <c r="H65" s="1">
        <v>0.24</v>
      </c>
      <c r="I65" s="1">
        <v>0.14000000000000001</v>
      </c>
      <c r="J65" s="1">
        <v>9.43</v>
      </c>
      <c r="K65" s="1">
        <f>SUM(E65:J65)</f>
        <v>25.42</v>
      </c>
      <c r="L65" s="3">
        <f xml:space="preserve"> -1761.7*(C65^3) + 5011.2*(C65^2) -4722.7*C65 + 1568.7</f>
        <v>70.833407129600573</v>
      </c>
      <c r="M65">
        <v>0.89870000000000005</v>
      </c>
      <c r="N65">
        <v>-0.51039999999999996</v>
      </c>
      <c r="O65">
        <v>5.5119999999999996</v>
      </c>
      <c r="P65">
        <v>1.194</v>
      </c>
      <c r="Q65">
        <f>ABS((P65-C65))*1000</f>
        <v>14.000000000000012</v>
      </c>
      <c r="R65" s="1" t="s">
        <v>18</v>
      </c>
      <c r="S65" s="1" t="s">
        <v>19</v>
      </c>
      <c r="T65" s="1" t="s">
        <v>17</v>
      </c>
    </row>
    <row r="66" spans="1:20" x14ac:dyDescent="0.25">
      <c r="A66" s="1" t="s">
        <v>7</v>
      </c>
      <c r="B66" s="2">
        <v>43941</v>
      </c>
      <c r="C66" s="1">
        <v>1.208</v>
      </c>
      <c r="D66" s="3">
        <v>13</v>
      </c>
      <c r="E66" s="1">
        <v>0.27</v>
      </c>
      <c r="F66" s="1">
        <v>0.33</v>
      </c>
      <c r="G66" s="1">
        <v>15.45</v>
      </c>
      <c r="H66" s="1">
        <v>0.5</v>
      </c>
      <c r="I66" s="1">
        <v>0.1</v>
      </c>
      <c r="J66" s="1">
        <v>9.14</v>
      </c>
      <c r="K66" s="1">
        <f>SUM(E66:J66)</f>
        <v>25.790000000000003</v>
      </c>
      <c r="L66" s="3">
        <f xml:space="preserve"> -1761.7*(C66^3) + 5011.2*(C66^2) -4722.7*C66 + 1568.7</f>
        <v>70.833407129600573</v>
      </c>
      <c r="M66">
        <v>0.89870000000000005</v>
      </c>
      <c r="N66">
        <v>-0.5131</v>
      </c>
      <c r="O66">
        <v>5.6020000000000003</v>
      </c>
      <c r="P66">
        <v>1.198</v>
      </c>
      <c r="Q66">
        <f>ABS((P66-C66))*1000</f>
        <v>10.000000000000009</v>
      </c>
      <c r="R66" s="1" t="s">
        <v>13</v>
      </c>
      <c r="S66" s="1" t="s">
        <v>14</v>
      </c>
      <c r="T66" s="1" t="s">
        <v>25</v>
      </c>
    </row>
    <row r="67" spans="1:20" x14ac:dyDescent="0.25">
      <c r="A67" s="1" t="s">
        <v>7</v>
      </c>
      <c r="B67" s="2">
        <v>44266</v>
      </c>
      <c r="C67" s="1">
        <v>1.1963999999999999</v>
      </c>
      <c r="D67" s="3">
        <v>6.6666666666666661</v>
      </c>
      <c r="E67" s="1">
        <v>7.0000000000000007E-2</v>
      </c>
      <c r="F67" s="1">
        <v>0.17</v>
      </c>
      <c r="G67" s="1">
        <v>14.85</v>
      </c>
      <c r="H67" s="1">
        <v>0.1</v>
      </c>
      <c r="I67" s="1">
        <v>0.06</v>
      </c>
      <c r="J67" s="1">
        <v>9.6199999999999992</v>
      </c>
      <c r="K67" s="1">
        <f>SUM(E67:J67)</f>
        <v>24.869999999999997</v>
      </c>
      <c r="L67" s="3">
        <f xml:space="preserve"> -1761.7*(C67^3) + 5011.2*(C67^2) -4722.7*C67 + 1568.7</f>
        <v>74.456143870675305</v>
      </c>
      <c r="M67">
        <v>0.89870000000000005</v>
      </c>
      <c r="N67">
        <v>-0.50449999999999995</v>
      </c>
      <c r="O67">
        <v>5.45</v>
      </c>
      <c r="P67">
        <v>1.1910000000000001</v>
      </c>
      <c r="Q67">
        <f>ABS((P67-C67))*1000</f>
        <v>5.3999999999998494</v>
      </c>
      <c r="R67" s="1" t="s">
        <v>13</v>
      </c>
      <c r="S67" s="1" t="s">
        <v>14</v>
      </c>
      <c r="T67" s="1" t="s">
        <v>25</v>
      </c>
    </row>
    <row r="68" spans="1:20" x14ac:dyDescent="0.25">
      <c r="A68" s="1" t="s">
        <v>9</v>
      </c>
      <c r="B68" s="2">
        <v>44266</v>
      </c>
      <c r="C68" s="1">
        <v>1.2052</v>
      </c>
      <c r="D68" s="3">
        <v>6.6666666666666661</v>
      </c>
      <c r="E68" s="1">
        <v>0.21</v>
      </c>
      <c r="F68" s="1">
        <v>0.38</v>
      </c>
      <c r="G68" s="1">
        <v>15.63</v>
      </c>
      <c r="H68" s="1">
        <v>0.32</v>
      </c>
      <c r="I68" s="1">
        <v>0.11</v>
      </c>
      <c r="J68" s="1">
        <v>9.75</v>
      </c>
      <c r="K68" s="1">
        <f>SUM(E68:J68)</f>
        <v>26.400000000000002</v>
      </c>
      <c r="L68" s="3">
        <f xml:space="preserve"> -1761.7*(C68^3) + 5011.2*(C68^2) -4722.7*C68 + 1568.7</f>
        <v>71.741071414087173</v>
      </c>
      <c r="M68">
        <v>0.89870000000000005</v>
      </c>
      <c r="N68">
        <v>-0.46660000000000001</v>
      </c>
      <c r="O68">
        <v>5.8330000000000002</v>
      </c>
      <c r="P68">
        <v>1.2050000000000001</v>
      </c>
      <c r="Q68">
        <f>ABS((P68-C68))*1000</f>
        <v>0.19999999999997797</v>
      </c>
      <c r="R68" s="1" t="s">
        <v>18</v>
      </c>
      <c r="S68" s="1" t="s">
        <v>19</v>
      </c>
      <c r="T68" s="1" t="s">
        <v>17</v>
      </c>
    </row>
    <row r="69" spans="1:20" x14ac:dyDescent="0.25">
      <c r="A69" s="1" t="s">
        <v>9</v>
      </c>
      <c r="B69" s="2">
        <v>44267</v>
      </c>
      <c r="C69" s="1">
        <v>1.2025999999999999</v>
      </c>
      <c r="D69" s="3">
        <v>8.3333333333333339</v>
      </c>
      <c r="E69" s="1">
        <v>0.2</v>
      </c>
      <c r="F69" s="1">
        <v>0.38</v>
      </c>
      <c r="G69" s="1">
        <v>15.48</v>
      </c>
      <c r="H69" s="1">
        <v>0.33</v>
      </c>
      <c r="I69" s="1">
        <v>0.11</v>
      </c>
      <c r="J69" s="1">
        <v>9.6</v>
      </c>
      <c r="K69" s="1">
        <f>SUM(E69:J69)</f>
        <v>26.1</v>
      </c>
      <c r="L69" s="3">
        <f xml:space="preserve"> -1761.7*(C69^3) + 5011.2*(C69^2) -4722.7*C69 + 1568.7</f>
        <v>72.564825617160977</v>
      </c>
      <c r="M69">
        <v>0.89870000000000005</v>
      </c>
      <c r="N69">
        <v>-0.48130000000000001</v>
      </c>
      <c r="O69">
        <v>5.7359999999999998</v>
      </c>
      <c r="P69">
        <v>1.202</v>
      </c>
      <c r="Q69">
        <f>ABS((P69-C69))*1000</f>
        <v>0.59999999999993392</v>
      </c>
      <c r="R69" s="1" t="s">
        <v>18</v>
      </c>
      <c r="S69" s="1" t="s">
        <v>19</v>
      </c>
      <c r="T69" s="1" t="s">
        <v>17</v>
      </c>
    </row>
    <row r="70" spans="1:20" x14ac:dyDescent="0.25">
      <c r="A70" s="1" t="s">
        <v>9</v>
      </c>
      <c r="B70" s="2">
        <v>44268</v>
      </c>
      <c r="C70" s="1">
        <v>1.1968000000000001</v>
      </c>
      <c r="D70" s="3">
        <v>7.7777777777777777</v>
      </c>
      <c r="E70" s="1">
        <v>0.21</v>
      </c>
      <c r="F70" s="1">
        <v>0.38</v>
      </c>
      <c r="G70" s="1">
        <v>15.48</v>
      </c>
      <c r="H70" s="1">
        <v>0.34</v>
      </c>
      <c r="I70" s="1">
        <v>0.11</v>
      </c>
      <c r="J70" s="1">
        <v>9.5500000000000007</v>
      </c>
      <c r="K70" s="1">
        <f>SUM(E70:J70)</f>
        <v>26.07</v>
      </c>
      <c r="L70" s="3">
        <f xml:space="preserve"> -1761.7*(C70^3) + 5011.2*(C70^2) -4722.7*C70 + 1568.7</f>
        <v>74.337193906584844</v>
      </c>
      <c r="M70">
        <v>0.89870000000000005</v>
      </c>
      <c r="N70">
        <v>-0.48420000000000002</v>
      </c>
      <c r="O70">
        <v>5.7249999999999996</v>
      </c>
      <c r="P70">
        <v>1.202</v>
      </c>
      <c r="Q70">
        <f>ABS((P70-C70))*1000</f>
        <v>5.1999999999998714</v>
      </c>
      <c r="R70" s="1" t="s">
        <v>18</v>
      </c>
      <c r="S70" s="1" t="s">
        <v>19</v>
      </c>
      <c r="T70" s="1" t="s">
        <v>17</v>
      </c>
    </row>
    <row r="71" spans="1:20" x14ac:dyDescent="0.25">
      <c r="A71" s="1" t="s">
        <v>9</v>
      </c>
      <c r="B71" s="2">
        <v>44269</v>
      </c>
      <c r="C71" s="1">
        <v>1.2048000000000001</v>
      </c>
      <c r="D71" s="3">
        <v>8.3333333333333339</v>
      </c>
      <c r="E71" s="1">
        <v>0.18</v>
      </c>
      <c r="F71" s="1">
        <v>0.37</v>
      </c>
      <c r="G71" s="1">
        <v>15.24</v>
      </c>
      <c r="H71" s="1">
        <v>0.32</v>
      </c>
      <c r="I71" s="1">
        <v>0.11</v>
      </c>
      <c r="J71" s="1">
        <v>9.66</v>
      </c>
      <c r="K71" s="1">
        <f>SUM(E71:J71)</f>
        <v>25.88</v>
      </c>
      <c r="L71" s="3">
        <f xml:space="preserve"> -1761.7*(C71^3) + 5011.2*(C71^2) -4722.7*C71 + 1568.7</f>
        <v>71.868993573272974</v>
      </c>
      <c r="M71">
        <v>0.89870000000000005</v>
      </c>
      <c r="N71">
        <v>-0.48720000000000002</v>
      </c>
      <c r="O71">
        <v>5.6859999999999999</v>
      </c>
      <c r="P71">
        <v>1.2</v>
      </c>
      <c r="Q71">
        <f>ABS((P71-C71))*1000</f>
        <v>4.8000000000001375</v>
      </c>
      <c r="R71" s="1" t="s">
        <v>18</v>
      </c>
      <c r="S71" s="1" t="s">
        <v>19</v>
      </c>
      <c r="T71" s="1" t="s">
        <v>17</v>
      </c>
    </row>
    <row r="72" spans="1:20" x14ac:dyDescent="0.25">
      <c r="A72" s="1" t="s">
        <v>9</v>
      </c>
      <c r="B72" s="2">
        <v>44273</v>
      </c>
      <c r="C72" s="1">
        <v>1.1991000000000001</v>
      </c>
      <c r="D72" s="3">
        <v>11.666666666666666</v>
      </c>
      <c r="E72" s="1">
        <v>0.23</v>
      </c>
      <c r="F72" s="1">
        <v>0.39</v>
      </c>
      <c r="G72" s="1">
        <v>15.36</v>
      </c>
      <c r="H72" s="1">
        <v>0.34</v>
      </c>
      <c r="I72" s="1">
        <v>0.11</v>
      </c>
      <c r="J72" s="1">
        <v>9.81</v>
      </c>
      <c r="K72" s="1">
        <f>SUM(E72:J72)</f>
        <v>26.240000000000002</v>
      </c>
      <c r="L72" s="3">
        <f xml:space="preserve"> -1761.7*(C72^3) + 5011.2*(C72^2) -4722.7*C72 + 1568.7</f>
        <v>73.645050839080113</v>
      </c>
      <c r="M72">
        <v>0.89870000000000005</v>
      </c>
      <c r="N72">
        <v>-0.47899999999999998</v>
      </c>
      <c r="O72">
        <v>5.7729999999999997</v>
      </c>
      <c r="P72">
        <v>1.202</v>
      </c>
      <c r="Q72">
        <f>ABS((P72-C72))*1000</f>
        <v>2.8999999999999027</v>
      </c>
      <c r="R72" s="1" t="s">
        <v>18</v>
      </c>
      <c r="S72" s="1" t="s">
        <v>19</v>
      </c>
      <c r="T72" s="1" t="s">
        <v>17</v>
      </c>
    </row>
    <row r="73" spans="1:20" x14ac:dyDescent="0.25">
      <c r="A73" s="1" t="s">
        <v>9</v>
      </c>
      <c r="B73" s="2">
        <v>44274</v>
      </c>
      <c r="C73" s="1">
        <v>1.1950000000000001</v>
      </c>
      <c r="D73" s="3">
        <v>12.777777777777777</v>
      </c>
      <c r="E73" s="1">
        <v>0.23</v>
      </c>
      <c r="F73" s="1">
        <v>0.38</v>
      </c>
      <c r="G73" s="1">
        <v>14.8</v>
      </c>
      <c r="H73" s="1">
        <v>0.33</v>
      </c>
      <c r="I73" s="1">
        <v>0.1</v>
      </c>
      <c r="J73" s="1">
        <v>9.18</v>
      </c>
      <c r="K73" s="1">
        <f>SUM(E73:J73)</f>
        <v>25.02</v>
      </c>
      <c r="L73" s="3">
        <f xml:space="preserve"> -1761.7*(C73^3) + 5011.2*(C73^2) -4722.7*C73 + 1568.7</f>
        <v>74.86916721249986</v>
      </c>
      <c r="M73">
        <v>0.89870000000000005</v>
      </c>
      <c r="N73">
        <v>-0.53720000000000001</v>
      </c>
      <c r="O73">
        <v>5.4109999999999996</v>
      </c>
      <c r="P73">
        <v>1.1910000000000001</v>
      </c>
      <c r="Q73">
        <f>ABS((P73-C73))*1000</f>
        <v>4.0000000000000036</v>
      </c>
      <c r="R73" s="1" t="s">
        <v>18</v>
      </c>
      <c r="S73" s="1" t="s">
        <v>19</v>
      </c>
      <c r="T73" s="1" t="s">
        <v>17</v>
      </c>
    </row>
    <row r="74" spans="1:20" x14ac:dyDescent="0.25">
      <c r="A74" s="1" t="s">
        <v>9</v>
      </c>
      <c r="B74" s="2">
        <v>44275</v>
      </c>
      <c r="C74" s="1">
        <v>1.1857</v>
      </c>
      <c r="D74" s="3">
        <v>15.555555555555555</v>
      </c>
      <c r="E74" s="1">
        <v>0.23</v>
      </c>
      <c r="F74" s="1">
        <v>0.38</v>
      </c>
      <c r="G74" s="1">
        <v>14.81</v>
      </c>
      <c r="H74" s="1">
        <v>0.35</v>
      </c>
      <c r="I74" s="1">
        <v>0.11</v>
      </c>
      <c r="J74" s="1">
        <v>9.02</v>
      </c>
      <c r="K74" s="1">
        <f>SUM(E74:J74)</f>
        <v>24.9</v>
      </c>
      <c r="L74" s="3">
        <f xml:space="preserve"> -1761.7*(C74^3) + 5011.2*(C74^2) -4722.7*C74 + 1568.7</f>
        <v>77.484396944672199</v>
      </c>
      <c r="M74">
        <v>0.89870000000000005</v>
      </c>
      <c r="N74">
        <v>-0.54930000000000001</v>
      </c>
      <c r="O74">
        <v>5.351</v>
      </c>
      <c r="P74">
        <v>1.1890000000000001</v>
      </c>
      <c r="Q74">
        <f>ABS((P74-C74))*1000</f>
        <v>3.3000000000000806</v>
      </c>
      <c r="R74" s="1" t="s">
        <v>18</v>
      </c>
      <c r="S74" s="1" t="s">
        <v>19</v>
      </c>
      <c r="T74" s="1" t="s">
        <v>17</v>
      </c>
    </row>
    <row r="75" spans="1:20" x14ac:dyDescent="0.25">
      <c r="A75" s="1" t="s">
        <v>9</v>
      </c>
      <c r="B75" s="2">
        <v>44276</v>
      </c>
      <c r="C75" s="1">
        <v>1.1926000000000001</v>
      </c>
      <c r="D75" s="3">
        <v>13.888888888888889</v>
      </c>
      <c r="E75" s="1">
        <v>0.22</v>
      </c>
      <c r="F75" s="1">
        <v>0.37</v>
      </c>
      <c r="G75" s="1">
        <v>14.56</v>
      </c>
      <c r="H75" s="1">
        <v>0.35</v>
      </c>
      <c r="I75" s="1">
        <v>0.1</v>
      </c>
      <c r="J75" s="1">
        <v>9.1300000000000008</v>
      </c>
      <c r="K75" s="1">
        <f>SUM(E75:J75)</f>
        <v>24.73</v>
      </c>
      <c r="L75" s="3">
        <f xml:space="preserve"> -1761.7*(C75^3) + 5011.2*(C75^2) -4722.7*C75 + 1568.7</f>
        <v>75.565326303920529</v>
      </c>
      <c r="M75">
        <v>0.89870000000000005</v>
      </c>
      <c r="N75">
        <v>-0.5504</v>
      </c>
      <c r="O75">
        <v>5.3310000000000004</v>
      </c>
      <c r="P75">
        <v>1.1879999999999999</v>
      </c>
      <c r="Q75">
        <f>ABS((P75-C75))*1000</f>
        <v>4.6000000000001595</v>
      </c>
      <c r="R75" s="1" t="s">
        <v>18</v>
      </c>
      <c r="S75" s="1" t="s">
        <v>19</v>
      </c>
      <c r="T75" s="1" t="s">
        <v>17</v>
      </c>
    </row>
    <row r="76" spans="1:20" x14ac:dyDescent="0.25">
      <c r="A76" s="1" t="s">
        <v>7</v>
      </c>
      <c r="B76" s="2">
        <v>44277</v>
      </c>
      <c r="C76" s="1">
        <v>1.2083999999999999</v>
      </c>
      <c r="D76" s="3">
        <v>6.6666666666666661</v>
      </c>
      <c r="E76" s="1">
        <v>0.25</v>
      </c>
      <c r="F76" s="1">
        <v>0.43</v>
      </c>
      <c r="G76" s="1">
        <v>16.2</v>
      </c>
      <c r="H76" s="1">
        <v>0.42</v>
      </c>
      <c r="I76" s="1">
        <v>0.12</v>
      </c>
      <c r="J76" s="1">
        <v>9.84</v>
      </c>
      <c r="K76" s="1">
        <f>SUM(E76:J76)</f>
        <v>27.26</v>
      </c>
      <c r="L76" s="3">
        <f xml:space="preserve"> -1761.7*(C76^3) + 5011.2*(C76^2) -4722.7*C76 + 1568.7</f>
        <v>70.701988518162807</v>
      </c>
      <c r="M76">
        <v>0.89870000000000005</v>
      </c>
      <c r="N76">
        <v>-0.43930000000000002</v>
      </c>
      <c r="O76">
        <v>6.0579999999999998</v>
      </c>
      <c r="P76">
        <v>1.2130000000000001</v>
      </c>
      <c r="Q76">
        <f>ABS((P76-C76))*1000</f>
        <v>4.6000000000001595</v>
      </c>
      <c r="R76" s="1" t="s">
        <v>13</v>
      </c>
      <c r="S76" s="1" t="s">
        <v>14</v>
      </c>
      <c r="T76" s="1" t="s">
        <v>25</v>
      </c>
    </row>
    <row r="77" spans="1:20" x14ac:dyDescent="0.25">
      <c r="A77" s="1" t="s">
        <v>9</v>
      </c>
      <c r="B77" s="2">
        <v>44277</v>
      </c>
      <c r="C77" s="1">
        <v>1.1980999999999999</v>
      </c>
      <c r="D77" s="3">
        <v>2.7777777777777777</v>
      </c>
      <c r="E77" s="1">
        <v>0.21</v>
      </c>
      <c r="F77" s="1">
        <v>0.38</v>
      </c>
      <c r="G77" s="1">
        <v>15.33</v>
      </c>
      <c r="H77" s="1">
        <v>0.34</v>
      </c>
      <c r="I77" s="1">
        <v>0.11</v>
      </c>
      <c r="J77" s="1">
        <v>9.36</v>
      </c>
      <c r="K77" s="1">
        <f>SUM(E77:J77)</f>
        <v>25.73</v>
      </c>
      <c r="L77" s="3">
        <f xml:space="preserve"> -1761.7*(C77^3) + 5011.2*(C77^2) -4722.7*C77 + 1568.7</f>
        <v>73.947699062299989</v>
      </c>
      <c r="M77">
        <v>0.89870000000000005</v>
      </c>
      <c r="N77">
        <v>-0.49630000000000002</v>
      </c>
      <c r="O77">
        <v>5.6459999999999999</v>
      </c>
      <c r="P77">
        <v>1.2</v>
      </c>
      <c r="Q77">
        <f>ABS((P77-C77))*1000</f>
        <v>1.9000000000000128</v>
      </c>
      <c r="R77" s="1" t="s">
        <v>18</v>
      </c>
      <c r="S77" s="1" t="s">
        <v>19</v>
      </c>
      <c r="T77" s="1" t="s">
        <v>17</v>
      </c>
    </row>
    <row r="78" spans="1:20" x14ac:dyDescent="0.25">
      <c r="A78" s="1" t="s">
        <v>7</v>
      </c>
      <c r="B78" s="2">
        <v>44280</v>
      </c>
      <c r="C78" s="1">
        <v>1.2088000000000001</v>
      </c>
      <c r="D78" s="3">
        <v>7.2222222222222223</v>
      </c>
      <c r="E78" s="1">
        <v>0.27</v>
      </c>
      <c r="F78" s="1">
        <v>0.43</v>
      </c>
      <c r="G78" s="1">
        <v>15.64</v>
      </c>
      <c r="H78" s="1">
        <v>0.43</v>
      </c>
      <c r="I78" s="1">
        <v>0.12</v>
      </c>
      <c r="J78" s="1">
        <v>9.61</v>
      </c>
      <c r="K78" s="1">
        <f>SUM(E78:J78)</f>
        <v>26.5</v>
      </c>
      <c r="L78" s="3">
        <f xml:space="preserve"> -1761.7*(C78^3) + 5011.2*(C78^2) -4722.7*C78 + 1568.7</f>
        <v>70.570129805978695</v>
      </c>
      <c r="M78">
        <v>0.89870000000000005</v>
      </c>
      <c r="N78">
        <v>-0.47360000000000002</v>
      </c>
      <c r="O78">
        <v>5.8440000000000003</v>
      </c>
      <c r="P78">
        <v>1.206</v>
      </c>
      <c r="Q78">
        <f>ABS((P78-C78))*1000</f>
        <v>2.8000000000001357</v>
      </c>
      <c r="R78" s="1" t="s">
        <v>13</v>
      </c>
      <c r="S78" s="1" t="s">
        <v>14</v>
      </c>
      <c r="T78" s="1" t="s">
        <v>25</v>
      </c>
    </row>
    <row r="79" spans="1:20" x14ac:dyDescent="0.25">
      <c r="A79" s="1" t="s">
        <v>9</v>
      </c>
      <c r="B79" s="2">
        <v>44280</v>
      </c>
      <c r="C79" s="1">
        <v>1.2027000000000001</v>
      </c>
      <c r="D79" s="3">
        <v>3.8888888888888888</v>
      </c>
      <c r="E79" s="1">
        <v>0.21</v>
      </c>
      <c r="F79" s="1">
        <v>0.38</v>
      </c>
      <c r="G79" s="1">
        <v>15.67</v>
      </c>
      <c r="H79" s="1">
        <v>0.34</v>
      </c>
      <c r="I79" s="1">
        <v>0.11</v>
      </c>
      <c r="J79" s="1">
        <v>9.7100000000000009</v>
      </c>
      <c r="K79" s="1">
        <f>SUM(E79:J79)</f>
        <v>26.42</v>
      </c>
      <c r="L79" s="3">
        <f xml:space="preserve"> -1761.7*(C79^3) + 5011.2*(C79^2) -4722.7*C79 + 1568.7</f>
        <v>72.533480117658883</v>
      </c>
      <c r="M79">
        <v>0.89870000000000005</v>
      </c>
      <c r="N79">
        <v>-0.46429999999999999</v>
      </c>
      <c r="O79">
        <v>5.8490000000000002</v>
      </c>
      <c r="P79">
        <v>1.206</v>
      </c>
      <c r="Q79">
        <f>ABS((P79-C79))*1000</f>
        <v>3.2999999999998586</v>
      </c>
      <c r="R79" s="1" t="s">
        <v>18</v>
      </c>
      <c r="S79" s="1" t="s">
        <v>19</v>
      </c>
      <c r="T79" s="1" t="s">
        <v>17</v>
      </c>
    </row>
    <row r="80" spans="1:20" x14ac:dyDescent="0.25">
      <c r="A80" s="1" t="s">
        <v>7</v>
      </c>
      <c r="B80" s="2">
        <v>44287</v>
      </c>
      <c r="C80" s="1">
        <v>1.2110000000000001</v>
      </c>
      <c r="D80" s="3">
        <v>7.2222222222222223</v>
      </c>
      <c r="E80" s="1">
        <v>0.33</v>
      </c>
      <c r="F80" s="1">
        <v>0.49</v>
      </c>
      <c r="G80" s="1">
        <v>15.86</v>
      </c>
      <c r="H80" s="1">
        <v>0.48</v>
      </c>
      <c r="I80" s="1">
        <v>0.13</v>
      </c>
      <c r="J80" s="1">
        <v>9.5500000000000007</v>
      </c>
      <c r="K80" s="1">
        <f>SUM(E80:J80)</f>
        <v>26.84</v>
      </c>
      <c r="L80" s="3">
        <f xml:space="preserve"> -1761.7*(C80^3) + 5011.2*(C80^2) -4722.7*C80 + 1568.7</f>
        <v>69.83700985729979</v>
      </c>
      <c r="M80">
        <v>0.89870000000000005</v>
      </c>
      <c r="N80">
        <v>-0.46870000000000001</v>
      </c>
      <c r="O80">
        <v>5.9240000000000004</v>
      </c>
      <c r="P80">
        <v>1.2090000000000001</v>
      </c>
      <c r="Q80">
        <f>ABS((P80-C80))*1000</f>
        <v>2.0000000000000018</v>
      </c>
      <c r="R80" s="1" t="s">
        <v>13</v>
      </c>
      <c r="S80" s="1" t="s">
        <v>14</v>
      </c>
      <c r="T80" s="1" t="s">
        <v>25</v>
      </c>
    </row>
    <row r="81" spans="1:21" x14ac:dyDescent="0.25">
      <c r="A81" s="1" t="s">
        <v>9</v>
      </c>
      <c r="B81" s="2">
        <v>44287</v>
      </c>
      <c r="C81" s="1">
        <v>1.2094</v>
      </c>
      <c r="D81" s="3">
        <v>2.7777777777777777</v>
      </c>
      <c r="E81" s="1">
        <v>0.23</v>
      </c>
      <c r="F81" s="1">
        <v>0.39</v>
      </c>
      <c r="G81" s="1">
        <v>15.57</v>
      </c>
      <c r="H81" s="1">
        <v>0.34</v>
      </c>
      <c r="I81" s="1">
        <v>0.11</v>
      </c>
      <c r="J81" s="1">
        <v>9.57</v>
      </c>
      <c r="K81" s="1">
        <f>SUM(E81:J81)</f>
        <v>26.21</v>
      </c>
      <c r="L81" s="3">
        <f xml:space="preserve"> -1761.7*(C81^3) + 5011.2*(C81^2) -4722.7*C81 + 1568.7</f>
        <v>70.371515068967028</v>
      </c>
      <c r="M81">
        <v>0.89870000000000005</v>
      </c>
      <c r="N81">
        <v>-0.47539999999999999</v>
      </c>
      <c r="O81">
        <v>5.7889999999999997</v>
      </c>
      <c r="P81">
        <v>1.204</v>
      </c>
      <c r="Q81">
        <f>ABS((P81-C81))*1000</f>
        <v>5.4000000000000714</v>
      </c>
      <c r="R81" s="1" t="s">
        <v>18</v>
      </c>
      <c r="S81" s="1" t="s">
        <v>19</v>
      </c>
      <c r="T81" s="1" t="s">
        <v>17</v>
      </c>
    </row>
    <row r="82" spans="1:21" x14ac:dyDescent="0.25">
      <c r="A82" s="1" t="s">
        <v>9</v>
      </c>
      <c r="B82" s="2">
        <v>44296</v>
      </c>
      <c r="C82" s="1">
        <v>1.2094</v>
      </c>
      <c r="D82" s="3">
        <v>13.888888888888889</v>
      </c>
      <c r="E82" s="1">
        <v>0.27</v>
      </c>
      <c r="F82" s="1">
        <v>0.43</v>
      </c>
      <c r="G82" s="1">
        <v>15.84</v>
      </c>
      <c r="H82" s="1">
        <v>0.41</v>
      </c>
      <c r="I82" s="1">
        <v>0.12</v>
      </c>
      <c r="J82" s="1">
        <v>9.61</v>
      </c>
      <c r="K82" s="1">
        <f>SUM(E82:J82)</f>
        <v>26.68</v>
      </c>
      <c r="L82" s="3">
        <f xml:space="preserve"> -1761.7*(C82^3) + 5011.2*(C82^2) -4722.7*C82 + 1568.7</f>
        <v>70.371515068967028</v>
      </c>
      <c r="M82">
        <v>0.89870000000000005</v>
      </c>
      <c r="N82">
        <v>-0.47360000000000002</v>
      </c>
      <c r="O82">
        <v>5.851</v>
      </c>
      <c r="P82">
        <v>1.2050000000000001</v>
      </c>
      <c r="Q82">
        <f>ABS((P82-C82))*1000</f>
        <v>4.3999999999999595</v>
      </c>
      <c r="R82" s="1" t="s">
        <v>18</v>
      </c>
      <c r="S82" s="1" t="s">
        <v>19</v>
      </c>
      <c r="T82" s="1" t="s">
        <v>17</v>
      </c>
    </row>
    <row r="83" spans="1:21" x14ac:dyDescent="0.25">
      <c r="A83" s="1" t="s">
        <v>9</v>
      </c>
      <c r="B83" s="2">
        <v>44297</v>
      </c>
      <c r="C83" s="1">
        <v>1.2089000000000001</v>
      </c>
      <c r="D83" s="3">
        <v>15.555555555555555</v>
      </c>
      <c r="E83" s="1">
        <v>0.28000000000000003</v>
      </c>
      <c r="F83" s="1">
        <v>0.45</v>
      </c>
      <c r="G83" s="1">
        <v>15.98</v>
      </c>
      <c r="H83" s="1">
        <v>0.42</v>
      </c>
      <c r="I83" s="1">
        <v>0.12</v>
      </c>
      <c r="J83" s="1">
        <v>9.91</v>
      </c>
      <c r="K83" s="1">
        <f>SUM(E83:J83)</f>
        <v>27.160000000000004</v>
      </c>
      <c r="L83" s="3">
        <f xml:space="preserve"> -1761.7*(C83^3) + 5011.2*(C83^2) -4722.7*C83 + 1568.7</f>
        <v>70.537096282912216</v>
      </c>
      <c r="M83">
        <v>0.89870000000000005</v>
      </c>
      <c r="N83">
        <v>-0.45440000000000003</v>
      </c>
      <c r="O83">
        <v>5.9870000000000001</v>
      </c>
      <c r="P83">
        <v>1.208</v>
      </c>
      <c r="Q83">
        <f>ABS((P83-C83))*1000</f>
        <v>0.90000000000012292</v>
      </c>
      <c r="R83" s="1" t="s">
        <v>18</v>
      </c>
      <c r="S83" s="1" t="s">
        <v>19</v>
      </c>
      <c r="T83" s="1" t="s">
        <v>17</v>
      </c>
    </row>
    <row r="84" spans="1:21" x14ac:dyDescent="0.25">
      <c r="A84" s="1" t="s">
        <v>9</v>
      </c>
      <c r="B84" s="2">
        <v>44298</v>
      </c>
      <c r="C84" s="1">
        <v>1.2101999999999999</v>
      </c>
      <c r="D84" s="3">
        <v>10</v>
      </c>
      <c r="E84" s="1">
        <v>0.31</v>
      </c>
      <c r="F84" s="1">
        <v>0.46</v>
      </c>
      <c r="G84" s="1">
        <v>15.88</v>
      </c>
      <c r="H84" s="1">
        <v>0.47</v>
      </c>
      <c r="I84" s="1">
        <v>0.12</v>
      </c>
      <c r="J84" s="1">
        <v>9.56</v>
      </c>
      <c r="K84" s="1">
        <f>SUM(E84:J84)</f>
        <v>26.800000000000004</v>
      </c>
      <c r="L84" s="3">
        <f xml:space="preserve"> -1761.7*(C84^3) + 5011.2*(C84^2) -4722.7*C84 + 1568.7</f>
        <v>70.105148753066942</v>
      </c>
      <c r="M84">
        <v>0.89870000000000005</v>
      </c>
      <c r="N84">
        <v>-0.47020000000000001</v>
      </c>
      <c r="O84">
        <v>5.9009999999999998</v>
      </c>
      <c r="P84">
        <v>1.2070000000000001</v>
      </c>
      <c r="Q84">
        <f>ABS((P84-C84))*1000</f>
        <v>3.1999999999998696</v>
      </c>
      <c r="R84" s="1" t="s">
        <v>18</v>
      </c>
      <c r="S84" s="1" t="s">
        <v>19</v>
      </c>
      <c r="T84" s="1" t="s">
        <v>17</v>
      </c>
    </row>
    <row r="85" spans="1:21" x14ac:dyDescent="0.25">
      <c r="A85" s="1" t="s">
        <v>9</v>
      </c>
      <c r="B85" s="2">
        <v>44299</v>
      </c>
      <c r="C85" s="1">
        <v>1.2110000000000001</v>
      </c>
      <c r="D85" s="3">
        <v>9.4444444444444446</v>
      </c>
      <c r="E85" s="1">
        <v>0.31</v>
      </c>
      <c r="F85" s="1">
        <v>0.47</v>
      </c>
      <c r="G85" s="1">
        <v>16.07</v>
      </c>
      <c r="H85" s="1">
        <v>0.49</v>
      </c>
      <c r="I85" s="1">
        <v>0.12</v>
      </c>
      <c r="J85" s="1">
        <v>9.82</v>
      </c>
      <c r="K85" s="1">
        <f>SUM(E85:J85)</f>
        <v>27.28</v>
      </c>
      <c r="L85" s="3">
        <f xml:space="preserve"> -1761.7*(C85^3) + 5011.2*(C85^2) -4722.7*C85 + 1568.7</f>
        <v>69.83700985729979</v>
      </c>
      <c r="M85">
        <v>0.89870000000000005</v>
      </c>
      <c r="N85">
        <v>-0.44729999999999998</v>
      </c>
      <c r="O85">
        <v>6.0519999999999996</v>
      </c>
      <c r="P85">
        <v>1.212</v>
      </c>
      <c r="Q85">
        <f>ABS((P85-C85))*1000</f>
        <v>0.99999999999988987</v>
      </c>
      <c r="R85" s="1" t="s">
        <v>18</v>
      </c>
      <c r="S85" s="1" t="s">
        <v>19</v>
      </c>
      <c r="T85" s="1" t="s">
        <v>17</v>
      </c>
    </row>
    <row r="86" spans="1:21" x14ac:dyDescent="0.25">
      <c r="A86" s="1" t="s">
        <v>9</v>
      </c>
      <c r="B86" s="2">
        <v>44300</v>
      </c>
      <c r="C86" s="1">
        <v>1.2114</v>
      </c>
      <c r="D86" s="3">
        <v>8.3333333333333339</v>
      </c>
      <c r="E86" s="1">
        <v>0.28999999999999998</v>
      </c>
      <c r="F86" s="1">
        <v>0.48</v>
      </c>
      <c r="G86" s="1">
        <v>15.83</v>
      </c>
      <c r="H86" s="1">
        <v>0.47</v>
      </c>
      <c r="I86" s="1">
        <v>0.13</v>
      </c>
      <c r="J86" s="1">
        <v>9.5299999999999994</v>
      </c>
      <c r="K86" s="1">
        <f>SUM(E86:J86)</f>
        <v>26.729999999999997</v>
      </c>
      <c r="L86" s="3">
        <f xml:space="preserve"> -1761.7*(C86^3) + 5011.2*(C86^2) -4722.7*C86 + 1568.7</f>
        <v>69.702274000735315</v>
      </c>
      <c r="M86">
        <v>0.89870000000000005</v>
      </c>
      <c r="N86">
        <v>-0.47139999999999999</v>
      </c>
      <c r="O86">
        <v>5.8849999999999998</v>
      </c>
      <c r="P86">
        <v>1.208</v>
      </c>
      <c r="Q86">
        <f>ABS((P86-C86))*1000</f>
        <v>3.4000000000000696</v>
      </c>
      <c r="R86" s="1" t="s">
        <v>18</v>
      </c>
      <c r="S86" s="1" t="s">
        <v>19</v>
      </c>
      <c r="T86" s="1" t="s">
        <v>17</v>
      </c>
    </row>
    <row r="87" spans="1:21" x14ac:dyDescent="0.25">
      <c r="A87" s="1" t="s">
        <v>7</v>
      </c>
      <c r="B87" s="2">
        <v>44301</v>
      </c>
      <c r="C87" s="1">
        <v>1.2118</v>
      </c>
      <c r="D87" s="3">
        <v>6.1111111111111107</v>
      </c>
      <c r="E87" s="1">
        <v>0.37</v>
      </c>
      <c r="F87" s="1">
        <v>0.46</v>
      </c>
      <c r="G87" s="1">
        <v>15.86</v>
      </c>
      <c r="H87" s="1">
        <v>0.59</v>
      </c>
      <c r="I87" s="1">
        <v>0.11</v>
      </c>
      <c r="J87" s="1">
        <v>9.39</v>
      </c>
      <c r="K87" s="1">
        <f>SUM(E87:J87)</f>
        <v>26.779999999999998</v>
      </c>
      <c r="L87" s="3">
        <f xml:space="preserve"> -1761.7*(C87^3) + 5011.2*(C87^2) -4722.7*C87 + 1568.7</f>
        <v>69.567092969724627</v>
      </c>
      <c r="M87">
        <v>0.89870000000000005</v>
      </c>
      <c r="N87">
        <v>-0.47620000000000001</v>
      </c>
      <c r="O87">
        <v>5.9059999999999997</v>
      </c>
      <c r="P87">
        <v>1.2090000000000001</v>
      </c>
      <c r="Q87">
        <f>ABS((P87-C87))*1000</f>
        <v>2.7999999999999137</v>
      </c>
      <c r="R87" s="1" t="s">
        <v>13</v>
      </c>
      <c r="S87" s="1" t="s">
        <v>14</v>
      </c>
      <c r="T87" s="1" t="s">
        <v>25</v>
      </c>
    </row>
    <row r="88" spans="1:21" x14ac:dyDescent="0.25">
      <c r="A88" s="1" t="s">
        <v>9</v>
      </c>
      <c r="B88" s="2">
        <v>44301</v>
      </c>
      <c r="C88" s="1">
        <v>1.2101999999999999</v>
      </c>
      <c r="D88" s="3">
        <v>9.4444444444444446</v>
      </c>
      <c r="E88" s="1">
        <v>0.27</v>
      </c>
      <c r="F88" s="1">
        <v>0.45</v>
      </c>
      <c r="G88" s="1">
        <v>16.07</v>
      </c>
      <c r="H88" s="1">
        <v>0.44</v>
      </c>
      <c r="I88" s="1">
        <v>0.13</v>
      </c>
      <c r="J88" s="1">
        <v>9.76</v>
      </c>
      <c r="K88" s="1">
        <f>SUM(E88:J88)</f>
        <v>27.119999999999997</v>
      </c>
      <c r="L88" s="3">
        <f xml:space="preserve"> -1761.7*(C88^3) + 5011.2*(C88^2) -4722.7*C88 + 1568.7</f>
        <v>70.105148753066942</v>
      </c>
      <c r="M88">
        <v>0.89870000000000005</v>
      </c>
      <c r="N88">
        <v>-0.45069999999999999</v>
      </c>
      <c r="O88">
        <v>6.0019999999999998</v>
      </c>
      <c r="P88">
        <v>1.2110000000000001</v>
      </c>
      <c r="Q88">
        <f>ABS((P88-C88))*1000</f>
        <v>0.80000000000013394</v>
      </c>
      <c r="R88" s="1" t="s">
        <v>18</v>
      </c>
      <c r="S88" s="1" t="s">
        <v>19</v>
      </c>
      <c r="T88" s="1" t="s">
        <v>17</v>
      </c>
    </row>
    <row r="90" spans="1:21" customFormat="1" x14ac:dyDescent="0.25">
      <c r="A90" t="s">
        <v>27</v>
      </c>
    </row>
    <row r="91" spans="1:21" ht="15.75" thickBot="1" x14ac:dyDescent="0.3">
      <c r="M91"/>
      <c r="N91"/>
      <c r="O91"/>
      <c r="P91"/>
      <c r="Q91"/>
      <c r="R91"/>
      <c r="S91"/>
      <c r="T91"/>
      <c r="U91"/>
    </row>
    <row r="92" spans="1:21" x14ac:dyDescent="0.25">
      <c r="K92" s="1" t="s">
        <v>35</v>
      </c>
      <c r="L92" s="12">
        <f>AVERAGE(L3:L88)</f>
        <v>73.538905679214878</v>
      </c>
      <c r="M92"/>
      <c r="N92"/>
      <c r="O92"/>
      <c r="P92"/>
      <c r="Q92"/>
      <c r="R92"/>
      <c r="S92"/>
      <c r="T92"/>
      <c r="U92"/>
    </row>
    <row r="93" spans="1:21" ht="15.75" thickBot="1" x14ac:dyDescent="0.3">
      <c r="K93" s="1" t="s">
        <v>36</v>
      </c>
      <c r="L93" s="13">
        <f>_xlfn.STDEV.P(L2:L88)</f>
        <v>3.9003880701858078</v>
      </c>
      <c r="M93"/>
      <c r="N93"/>
      <c r="O93"/>
      <c r="P93"/>
      <c r="Q93"/>
      <c r="R93"/>
      <c r="S93"/>
      <c r="T93"/>
      <c r="U93"/>
    </row>
    <row r="94" spans="1:21" x14ac:dyDescent="0.25">
      <c r="M94"/>
      <c r="N94"/>
      <c r="O94"/>
      <c r="P94"/>
      <c r="Q94"/>
      <c r="R94"/>
      <c r="S94"/>
      <c r="T94"/>
      <c r="U94"/>
    </row>
    <row r="95" spans="1:21" x14ac:dyDescent="0.25">
      <c r="M95"/>
      <c r="N95"/>
      <c r="O95"/>
      <c r="P95"/>
      <c r="Q95"/>
      <c r="R95"/>
      <c r="S95"/>
      <c r="T95"/>
      <c r="U95"/>
    </row>
    <row r="96" spans="1:21" x14ac:dyDescent="0.25">
      <c r="M96"/>
      <c r="N96"/>
      <c r="O96"/>
      <c r="P96"/>
      <c r="Q96"/>
      <c r="R96"/>
      <c r="S96"/>
      <c r="T96"/>
      <c r="U96"/>
    </row>
    <row r="97" spans="13:21" x14ac:dyDescent="0.25">
      <c r="M97"/>
      <c r="N97"/>
      <c r="O97"/>
      <c r="P97"/>
      <c r="Q97"/>
      <c r="R97"/>
      <c r="S97"/>
      <c r="T97"/>
      <c r="U97"/>
    </row>
    <row r="98" spans="13:21" x14ac:dyDescent="0.25">
      <c r="M98"/>
      <c r="N98"/>
      <c r="O98"/>
      <c r="P98"/>
      <c r="Q98"/>
      <c r="R98"/>
      <c r="S98"/>
      <c r="T98"/>
      <c r="U98"/>
    </row>
  </sheetData>
  <autoFilter ref="A2:T2" xr:uid="{9B369F86-9796-4E65-90C4-E67DD4C83642}">
    <sortState xmlns:xlrd2="http://schemas.microsoft.com/office/spreadsheetml/2017/richdata2" ref="A3:T88">
      <sortCondition ref="B2"/>
    </sortState>
  </autoFilter>
  <mergeCells count="3">
    <mergeCell ref="C1:D1"/>
    <mergeCell ref="E1:K1"/>
    <mergeCell ref="M1:P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Bernau</dc:creator>
  <cp:lastModifiedBy>Jeremiah Bernau</cp:lastModifiedBy>
  <dcterms:created xsi:type="dcterms:W3CDTF">2015-06-05T18:17:20Z</dcterms:created>
  <dcterms:modified xsi:type="dcterms:W3CDTF">2021-10-22T00:19:34Z</dcterms:modified>
</cp:coreProperties>
</file>