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o\Desktop\TOTAL\"/>
    </mc:Choice>
  </mc:AlternateContent>
  <xr:revisionPtr revIDLastSave="0" documentId="13_ncr:1_{0D6D4992-330B-4051-9367-C26E98AEB34C}" xr6:coauthVersionLast="47" xr6:coauthVersionMax="47" xr10:uidLastSave="{00000000-0000-0000-0000-000000000000}"/>
  <bookViews>
    <workbookView xWindow="-120" yWindow="-120" windowWidth="20730" windowHeight="11760" xr2:uid="{98CBE10D-C83A-4D57-BB2D-1FB09547556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M69" i="1" s="1"/>
  <c r="I67" i="1"/>
  <c r="M67" i="1" s="1"/>
  <c r="I65" i="1"/>
  <c r="M65" i="1" s="1"/>
  <c r="I59" i="1"/>
  <c r="M59" i="1" s="1"/>
  <c r="I57" i="1"/>
  <c r="M57" i="1" s="1"/>
  <c r="I55" i="1"/>
  <c r="M55" i="1" s="1"/>
  <c r="I44" i="1"/>
  <c r="K44" i="1" s="1"/>
  <c r="I42" i="1"/>
  <c r="I40" i="1"/>
  <c r="K40" i="1" s="1"/>
  <c r="I34" i="1"/>
  <c r="K34" i="1" s="1"/>
  <c r="I32" i="1"/>
  <c r="M32" i="1" s="1"/>
  <c r="I30" i="1"/>
  <c r="K30" i="1" s="1"/>
  <c r="I20" i="1"/>
  <c r="M20" i="1" s="1"/>
  <c r="I18" i="1"/>
  <c r="M18" i="1" s="1"/>
  <c r="I16" i="1"/>
  <c r="K16" i="1" s="1"/>
  <c r="I10" i="1"/>
  <c r="M10" i="1" s="1"/>
  <c r="I8" i="1"/>
  <c r="M8" i="1" s="1"/>
  <c r="I6" i="1"/>
  <c r="M6" i="1" s="1"/>
  <c r="M44" i="1"/>
  <c r="M42" i="1"/>
  <c r="M41" i="1"/>
  <c r="M68" i="1"/>
  <c r="M66" i="1"/>
  <c r="M17" i="1"/>
  <c r="M19" i="1"/>
  <c r="M43" i="1"/>
  <c r="K42" i="1"/>
  <c r="K20" i="1" l="1"/>
  <c r="K10" i="1"/>
  <c r="M34" i="1"/>
  <c r="K32" i="1"/>
  <c r="K65" i="1"/>
  <c r="M40" i="1"/>
  <c r="K55" i="1"/>
  <c r="K57" i="1"/>
  <c r="K67" i="1"/>
  <c r="K59" i="1"/>
  <c r="M30" i="1"/>
  <c r="K69" i="1"/>
  <c r="M16" i="1"/>
  <c r="K18" i="1"/>
  <c r="K8" i="1"/>
  <c r="K6" i="1"/>
</calcChain>
</file>

<file path=xl/sharedStrings.xml><?xml version="1.0" encoding="utf-8"?>
<sst xmlns="http://schemas.openxmlformats.org/spreadsheetml/2006/main" count="60" uniqueCount="29">
  <si>
    <t xml:space="preserve">cotizaciones total </t>
  </si>
  <si>
    <t xml:space="preserve"> 20' STANDARD - (6m largo x 2,50m ancho x 2,60m alto)</t>
  </si>
  <si>
    <t>40' STANDARD - (12m largo x 2,50m ancho x 2,60m alto)</t>
  </si>
  <si>
    <t xml:space="preserve"> 40' HIGH CUBE - (12m largo x 2,50m ancho x 2,90m alto)</t>
  </si>
  <si>
    <t xml:space="preserve">contenedores </t>
  </si>
  <si>
    <t>valores en dolares</t>
  </si>
  <si>
    <t>valor en pesos+IVA 10,5</t>
  </si>
  <si>
    <t xml:space="preserve">buenos aires </t>
  </si>
  <si>
    <t>BOMBA</t>
  </si>
  <si>
    <t>PRECIOS SIN IVA CON RECARGO 6%</t>
  </si>
  <si>
    <t xml:space="preserve">COTIZACION </t>
  </si>
  <si>
    <t>cordoba</t>
  </si>
  <si>
    <t>precio sin IVA</t>
  </si>
  <si>
    <t>mendoza</t>
  </si>
  <si>
    <t>PRECIOS SIN IVA</t>
  </si>
  <si>
    <t xml:space="preserve">PRECIOS SIN IVA </t>
  </si>
  <si>
    <t>valor en pesos con IVA 10,5</t>
  </si>
  <si>
    <t>cotizaciones total </t>
  </si>
  <si>
    <t>precio usd</t>
  </si>
  <si>
    <t>contenedores </t>
  </si>
  <si>
    <t>  20' STANDARD  </t>
  </si>
  <si>
    <t> (6m largo x 2,50m ancho x 2,60m alto) </t>
  </si>
  <si>
    <t> 40' STANDARD  </t>
  </si>
  <si>
    <t> (12m largo x 2,50m ancho x 2,60m alto) </t>
  </si>
  <si>
    <t>  40' HIGH CUBE </t>
  </si>
  <si>
    <t> $   5.500,00</t>
  </si>
  <si>
    <t> (12m largo x 2,50m ancho x 2,90m alto)</t>
  </si>
  <si>
    <t> $   3.750,00</t>
  </si>
  <si>
    <t> $   4.950,00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</si>
</sst>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b/>
      <i/>
      <sz val="24"/>
      <color theme="1"/>
      <name val="Algerian"/>
      <family val="5"/>
    </font>
    <font>
      <b/>
      <i/>
      <sz val="14"/>
      <color theme="1"/>
      <name val="Abadi"/>
      <family val="2"/>
    </font>
    <font>
      <i/>
      <sz val="11"/>
      <color theme="1"/>
      <name val="Abadi"/>
      <family val="2"/>
    </font>
    <font>
      <b/>
      <i/>
      <u/>
      <sz val="14"/>
      <color theme="1"/>
      <name val="Algerian"/>
      <family val="5"/>
    </font>
    <font>
      <b/>
      <i/>
      <sz val="16"/>
      <color theme="1"/>
      <name val="Algerian"/>
      <family val="5"/>
    </font>
    <font>
      <b/>
      <i/>
      <sz val="24"/>
      <color rgb="FF000000"/>
      <name val="Abadi Extra Light"/>
      <family val="2"/>
    </font>
    <font>
      <b/>
      <i/>
      <sz val="12"/>
      <color rgb="FF000000"/>
      <name val="Abadi Extra Light"/>
      <family val="2"/>
    </font>
    <font>
      <i/>
      <sz val="11"/>
      <color rgb="FF000000"/>
      <name val="Abadi"/>
      <family val="2"/>
    </font>
    <font>
      <sz val="11"/>
      <color rgb="FF000000"/>
      <name val="Abadi"/>
      <family val="2"/>
    </font>
    <font>
      <b/>
      <i/>
      <sz val="14"/>
      <color rgb="FF000000"/>
      <name val="Abad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44" fontId="2" fillId="2" borderId="0" xfId="1" applyFont="1" applyFill="1" applyBorder="1" applyAlignment="1">
      <alignment vertical="center"/>
    </xf>
    <xf numFmtId="44" fontId="2" fillId="2" borderId="0" xfId="1" applyFont="1" applyFill="1" applyBorder="1" applyAlignment="1">
      <alignment horizontal="center" vertical="center"/>
    </xf>
    <xf numFmtId="44" fontId="2" fillId="2" borderId="0" xfId="1" applyFont="1" applyFill="1" applyBorder="1"/>
    <xf numFmtId="0" fontId="2" fillId="2" borderId="6" xfId="0" applyFont="1" applyFill="1" applyBorder="1"/>
    <xf numFmtId="44" fontId="2" fillId="2" borderId="0" xfId="1" applyFont="1" applyFill="1" applyBorder="1" applyAlignment="1">
      <alignment horizontal="center"/>
    </xf>
    <xf numFmtId="44" fontId="2" fillId="4" borderId="0" xfId="1" applyFont="1" applyFill="1" applyBorder="1"/>
    <xf numFmtId="44" fontId="2" fillId="2" borderId="0" xfId="1" applyFont="1" applyFill="1" applyBorder="1" applyAlignment="1"/>
    <xf numFmtId="0" fontId="2" fillId="2" borderId="4" xfId="0" applyFont="1" applyFill="1" applyBorder="1"/>
    <xf numFmtId="44" fontId="2" fillId="4" borderId="5" xfId="1" applyFont="1" applyFill="1" applyBorder="1"/>
    <xf numFmtId="0" fontId="2" fillId="4" borderId="5" xfId="0" applyFont="1" applyFill="1" applyBorder="1"/>
    <xf numFmtId="0" fontId="0" fillId="2" borderId="3" xfId="0" applyFill="1" applyBorder="1"/>
    <xf numFmtId="0" fontId="0" fillId="2" borderId="5" xfId="0" applyFill="1" applyBorder="1"/>
    <xf numFmtId="44" fontId="2" fillId="2" borderId="4" xfId="1" applyFont="1" applyFill="1" applyBorder="1"/>
    <xf numFmtId="0" fontId="0" fillId="2" borderId="8" xfId="0" applyFill="1" applyBorder="1"/>
    <xf numFmtId="0" fontId="2" fillId="5" borderId="4" xfId="0" applyFont="1" applyFill="1" applyBorder="1"/>
    <xf numFmtId="0" fontId="2" fillId="5" borderId="0" xfId="0" applyFont="1" applyFill="1"/>
    <xf numFmtId="0" fontId="0" fillId="5" borderId="5" xfId="0" applyFill="1" applyBorder="1"/>
    <xf numFmtId="44" fontId="2" fillId="4" borderId="4" xfId="1" applyFont="1" applyFill="1" applyBorder="1"/>
    <xf numFmtId="0" fontId="2" fillId="4" borderId="0" xfId="0" applyFont="1" applyFill="1"/>
    <xf numFmtId="0" fontId="0" fillId="4" borderId="5" xfId="0" applyFill="1" applyBorder="1"/>
    <xf numFmtId="44" fontId="2" fillId="2" borderId="4" xfId="0" applyNumberFormat="1" applyFont="1" applyFill="1" applyBorder="1"/>
    <xf numFmtId="44" fontId="2" fillId="4" borderId="4" xfId="0" applyNumberFormat="1" applyFont="1" applyFill="1" applyBorder="1"/>
    <xf numFmtId="44" fontId="2" fillId="0" borderId="4" xfId="0" applyNumberFormat="1" applyFont="1" applyBorder="1"/>
    <xf numFmtId="0" fontId="11" fillId="7" borderId="0" xfId="0" applyFont="1" applyFill="1"/>
    <xf numFmtId="0" fontId="11" fillId="7" borderId="4" xfId="0" applyFont="1" applyFill="1" applyBorder="1"/>
    <xf numFmtId="0" fontId="10" fillId="7" borderId="0" xfId="0" applyFont="1" applyFill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1" fillId="7" borderId="5" xfId="0" applyFont="1" applyFill="1" applyBorder="1"/>
    <xf numFmtId="0" fontId="13" fillId="7" borderId="7" xfId="0" applyFont="1" applyFill="1" applyBorder="1"/>
    <xf numFmtId="0" fontId="13" fillId="7" borderId="8" xfId="0" applyFont="1" applyFill="1" applyBorder="1"/>
    <xf numFmtId="0" fontId="0" fillId="10" borderId="9" xfId="0" applyFill="1" applyBorder="1"/>
    <xf numFmtId="44" fontId="2" fillId="5" borderId="4" xfId="1" applyFont="1" applyFill="1" applyBorder="1" applyAlignment="1">
      <alignment horizontal="center"/>
    </xf>
    <xf numFmtId="44" fontId="2" fillId="5" borderId="0" xfId="1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4" fontId="2" fillId="2" borderId="4" xfId="1" applyFont="1" applyFill="1" applyBorder="1" applyAlignment="1">
      <alignment horizontal="center"/>
    </xf>
    <xf numFmtId="44" fontId="2" fillId="2" borderId="0" xfId="1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7" borderId="4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9" fillId="8" borderId="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2056-A5C2-400E-AF23-64DF43D3EADE}">
  <dimension ref="A1:Q70"/>
  <sheetViews>
    <sheetView tabSelected="1" topLeftCell="A3" workbookViewId="0">
      <selection activeCell="M22" sqref="M22"/>
    </sheetView>
  </sheetViews>
  <sheetFormatPr baseColWidth="10" defaultRowHeight="15" x14ac:dyDescent="0.25"/>
  <cols>
    <col min="1" max="5" width="11.42578125" style="1"/>
    <col min="6" max="6" width="10.7109375" style="1" customWidth="1"/>
    <col min="7" max="7" width="13.5703125" style="1" customWidth="1"/>
    <col min="8" max="8" width="11.5703125" style="1" bestFit="1" customWidth="1"/>
    <col min="9" max="10" width="11.42578125" style="1"/>
    <col min="11" max="11" width="17.7109375" style="1" customWidth="1"/>
    <col min="12" max="12" width="11.42578125" style="1"/>
    <col min="13" max="13" width="18.28515625" style="1" customWidth="1"/>
    <col min="14" max="16384" width="11.42578125" style="1"/>
  </cols>
  <sheetData>
    <row r="1" spans="1:17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36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3"/>
      <c r="N2" s="4"/>
      <c r="O2" s="19"/>
    </row>
    <row r="3" spans="1:17" ht="19.5" customHeight="1" x14ac:dyDescent="0.25">
      <c r="A3" s="45" t="s">
        <v>0</v>
      </c>
      <c r="B3" s="46"/>
      <c r="C3" s="46"/>
      <c r="D3" s="46"/>
      <c r="E3" s="46"/>
      <c r="F3" s="47" t="s">
        <v>7</v>
      </c>
      <c r="G3" s="47"/>
      <c r="H3" s="47"/>
      <c r="I3" s="2"/>
      <c r="J3" s="2"/>
      <c r="K3" s="2"/>
      <c r="L3" s="6"/>
      <c r="M3" s="16"/>
      <c r="N3" s="2"/>
      <c r="O3" s="20"/>
    </row>
    <row r="4" spans="1:17" ht="16.5" customHeight="1" x14ac:dyDescent="0.25">
      <c r="A4" s="45"/>
      <c r="B4" s="46"/>
      <c r="C4" s="46"/>
      <c r="D4" s="46"/>
      <c r="E4" s="46"/>
      <c r="F4" s="47"/>
      <c r="G4" s="47"/>
      <c r="H4" s="47"/>
      <c r="I4" s="2"/>
      <c r="J4" s="2"/>
      <c r="K4" s="2"/>
      <c r="L4" s="6"/>
      <c r="M4" s="16"/>
      <c r="N4" s="2"/>
      <c r="O4" s="20"/>
    </row>
    <row r="5" spans="1:17" ht="18.75" x14ac:dyDescent="0.3">
      <c r="A5" s="16"/>
      <c r="B5" s="48" t="s">
        <v>4</v>
      </c>
      <c r="C5" s="48"/>
      <c r="D5" s="48"/>
      <c r="E5" s="2"/>
      <c r="F5" s="49" t="s">
        <v>5</v>
      </c>
      <c r="G5" s="49"/>
      <c r="H5" s="49" t="s">
        <v>10</v>
      </c>
      <c r="I5" s="49"/>
      <c r="J5" s="43" t="s">
        <v>6</v>
      </c>
      <c r="K5" s="43"/>
      <c r="L5" s="44"/>
      <c r="M5" s="23" t="s">
        <v>14</v>
      </c>
      <c r="N5" s="24"/>
      <c r="O5" s="25"/>
    </row>
    <row r="6" spans="1:17" x14ac:dyDescent="0.25">
      <c r="A6" s="40" t="s">
        <v>1</v>
      </c>
      <c r="B6" s="41"/>
      <c r="C6" s="41"/>
      <c r="D6" s="41"/>
      <c r="E6" s="41"/>
      <c r="G6" s="15">
        <v>4000</v>
      </c>
      <c r="I6" s="11">
        <f>+Q11</f>
        <v>158.75</v>
      </c>
      <c r="J6" s="14"/>
      <c r="K6" s="14">
        <f>(G6*I6)*1.105</f>
        <v>701675</v>
      </c>
      <c r="L6" s="17"/>
      <c r="M6" s="26">
        <f>+I6*G6</f>
        <v>635000</v>
      </c>
      <c r="N6" s="27"/>
      <c r="O6" s="28"/>
    </row>
    <row r="7" spans="1:17" x14ac:dyDescent="0.25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2"/>
      <c r="M7" s="21"/>
      <c r="N7" s="2"/>
      <c r="O7" s="20"/>
    </row>
    <row r="8" spans="1:17" x14ac:dyDescent="0.25">
      <c r="A8" s="40" t="s">
        <v>2</v>
      </c>
      <c r="B8" s="41"/>
      <c r="C8" s="41"/>
      <c r="D8" s="41"/>
      <c r="E8" s="41"/>
      <c r="G8" s="15">
        <v>5100</v>
      </c>
      <c r="I8" s="11">
        <f>+Q11</f>
        <v>158.75</v>
      </c>
      <c r="J8" s="14"/>
      <c r="K8" s="14">
        <f>(G8*I8)*1.105</f>
        <v>894635.625</v>
      </c>
      <c r="L8" s="17"/>
      <c r="M8" s="26">
        <f>+I8*G8</f>
        <v>809625</v>
      </c>
      <c r="N8" s="27"/>
      <c r="O8" s="28"/>
    </row>
    <row r="9" spans="1:17" x14ac:dyDescent="0.2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2"/>
      <c r="M9" s="21"/>
      <c r="N9" s="2"/>
      <c r="O9" s="20"/>
    </row>
    <row r="10" spans="1:17" ht="15.75" thickBot="1" x14ac:dyDescent="0.3">
      <c r="A10" s="40" t="s">
        <v>3</v>
      </c>
      <c r="B10" s="41"/>
      <c r="C10" s="41"/>
      <c r="D10" s="41"/>
      <c r="E10" s="41"/>
      <c r="G10" s="15">
        <v>6100</v>
      </c>
      <c r="I10" s="11">
        <f>+Q11</f>
        <v>158.75</v>
      </c>
      <c r="J10" s="14"/>
      <c r="K10" s="14">
        <f>(G10*I10)*1.105</f>
        <v>1070054.375</v>
      </c>
      <c r="L10" s="17"/>
      <c r="M10" s="26">
        <f>+G10*I10</f>
        <v>968375</v>
      </c>
      <c r="N10" s="27"/>
      <c r="O10" s="28"/>
    </row>
    <row r="11" spans="1:17" ht="15.75" thickBot="1" x14ac:dyDescent="0.3">
      <c r="A11" s="16"/>
      <c r="B11" s="2"/>
      <c r="C11" s="2"/>
      <c r="D11" s="2"/>
      <c r="E11" s="2"/>
      <c r="F11" s="2"/>
      <c r="G11" s="2"/>
      <c r="H11" s="2"/>
      <c r="I11" s="2"/>
      <c r="J11" s="2"/>
      <c r="K11" s="2"/>
      <c r="L11" s="6"/>
      <c r="M11" s="16"/>
      <c r="N11" s="2"/>
      <c r="O11" s="20"/>
      <c r="Q11" s="39">
        <v>158.75</v>
      </c>
    </row>
    <row r="12" spans="1:17" x14ac:dyDescent="0.25">
      <c r="A12" s="16"/>
      <c r="B12" s="2"/>
      <c r="C12" s="2"/>
      <c r="D12" s="2"/>
      <c r="E12" s="2"/>
      <c r="F12" s="42" t="s">
        <v>8</v>
      </c>
      <c r="G12" s="42"/>
      <c r="H12" s="42"/>
      <c r="I12" s="2"/>
      <c r="J12" s="2"/>
      <c r="K12" s="2"/>
      <c r="L12" s="6"/>
      <c r="M12" s="16"/>
      <c r="N12" s="2"/>
      <c r="O12" s="20"/>
    </row>
    <row r="13" spans="1:17" x14ac:dyDescent="0.25">
      <c r="A13" s="16"/>
      <c r="B13" s="2"/>
      <c r="C13" s="2"/>
      <c r="D13" s="2"/>
      <c r="E13" s="2"/>
      <c r="F13" s="42"/>
      <c r="G13" s="42"/>
      <c r="H13" s="42"/>
      <c r="I13" s="2"/>
      <c r="J13" s="2"/>
      <c r="K13" s="2"/>
      <c r="L13" s="6"/>
      <c r="M13" s="16"/>
      <c r="N13" s="2"/>
      <c r="O13" s="20"/>
    </row>
    <row r="14" spans="1:17" x14ac:dyDescent="0.25">
      <c r="A14" s="16"/>
      <c r="B14" s="2"/>
      <c r="C14" s="2"/>
      <c r="D14" s="2"/>
      <c r="E14" s="2"/>
      <c r="F14" s="2"/>
      <c r="G14" s="2"/>
      <c r="H14" s="2"/>
      <c r="I14" s="2"/>
      <c r="J14" s="2"/>
      <c r="K14" s="2"/>
      <c r="L14" s="6"/>
      <c r="M14" s="16"/>
      <c r="N14" s="2"/>
      <c r="O14" s="20"/>
    </row>
    <row r="15" spans="1:17" x14ac:dyDescent="0.25">
      <c r="A15" s="16"/>
      <c r="B15" s="2"/>
      <c r="C15" s="2"/>
      <c r="D15" s="2"/>
      <c r="E15" s="2"/>
      <c r="G15" s="2"/>
      <c r="H15" s="2"/>
      <c r="I15" s="2"/>
      <c r="J15" s="43" t="s">
        <v>16</v>
      </c>
      <c r="K15" s="43"/>
      <c r="L15" s="44"/>
      <c r="M15" s="23" t="s">
        <v>12</v>
      </c>
      <c r="N15" s="24"/>
      <c r="O15" s="25"/>
    </row>
    <row r="16" spans="1:17" x14ac:dyDescent="0.25">
      <c r="A16" s="40" t="s">
        <v>1</v>
      </c>
      <c r="B16" s="41"/>
      <c r="C16" s="41"/>
      <c r="D16" s="41"/>
      <c r="E16" s="41"/>
      <c r="G16" s="9">
        <v>3900</v>
      </c>
      <c r="I16" s="10">
        <f>+Q11</f>
        <v>158.75</v>
      </c>
      <c r="J16" s="14"/>
      <c r="K16" s="14">
        <f>(G16*I16)*1.105</f>
        <v>684133.125</v>
      </c>
      <c r="L16" s="18"/>
      <c r="M16" s="30">
        <f>+(G16*I16)</f>
        <v>619125</v>
      </c>
      <c r="N16" s="27"/>
      <c r="O16" s="28"/>
    </row>
    <row r="17" spans="1:15" x14ac:dyDescent="0.25">
      <c r="A17" s="16"/>
      <c r="B17" s="2"/>
      <c r="C17" s="2"/>
      <c r="D17" s="2"/>
      <c r="E17" s="2"/>
      <c r="G17" s="11"/>
      <c r="I17" s="13"/>
      <c r="J17" s="11"/>
      <c r="K17" s="11"/>
      <c r="L17" s="6"/>
      <c r="M17" s="31">
        <f t="shared" ref="M17:M19" si="0">+(G17*I17)*1.06</f>
        <v>0</v>
      </c>
      <c r="N17" s="2"/>
      <c r="O17" s="20"/>
    </row>
    <row r="18" spans="1:15" x14ac:dyDescent="0.25">
      <c r="A18" s="40" t="s">
        <v>2</v>
      </c>
      <c r="B18" s="41"/>
      <c r="C18" s="41"/>
      <c r="D18" s="41"/>
      <c r="E18" s="41"/>
      <c r="G18" s="9">
        <v>5000</v>
      </c>
      <c r="I18" s="10">
        <f>+Q11</f>
        <v>158.75</v>
      </c>
      <c r="J18" s="14"/>
      <c r="K18" s="14">
        <f>(G18*I18)*1.105</f>
        <v>877093.75</v>
      </c>
      <c r="L18" s="18"/>
      <c r="M18" s="30">
        <f>+(G18*I18)</f>
        <v>793750</v>
      </c>
      <c r="N18" s="27"/>
      <c r="O18" s="28"/>
    </row>
    <row r="19" spans="1:15" x14ac:dyDescent="0.25">
      <c r="A19" s="16"/>
      <c r="B19" s="2"/>
      <c r="C19" s="2"/>
      <c r="D19" s="2"/>
      <c r="E19" s="2"/>
      <c r="G19" s="11"/>
      <c r="I19" s="13"/>
      <c r="J19" s="11"/>
      <c r="K19" s="11"/>
      <c r="L19" s="6"/>
      <c r="M19" s="31">
        <f t="shared" si="0"/>
        <v>0</v>
      </c>
      <c r="N19" s="2"/>
      <c r="O19" s="20"/>
    </row>
    <row r="20" spans="1:15" x14ac:dyDescent="0.25">
      <c r="A20" s="40" t="s">
        <v>3</v>
      </c>
      <c r="B20" s="41"/>
      <c r="C20" s="41"/>
      <c r="D20" s="41"/>
      <c r="E20" s="41"/>
      <c r="G20" s="9">
        <v>6000</v>
      </c>
      <c r="I20" s="10">
        <f>+Q11</f>
        <v>158.75</v>
      </c>
      <c r="J20" s="14"/>
      <c r="K20" s="14">
        <f>(G20*I20)*1.105</f>
        <v>1052512.5</v>
      </c>
      <c r="L20" s="18"/>
      <c r="M20" s="30">
        <f>+(G20*I20)</f>
        <v>952500</v>
      </c>
      <c r="N20" s="27"/>
      <c r="O20" s="28"/>
    </row>
    <row r="21" spans="1:15" ht="15.75" thickBot="1" x14ac:dyDescent="0.3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8"/>
      <c r="M21" s="12"/>
      <c r="N21" s="7"/>
      <c r="O21" s="2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5" ht="15.75" thickBot="1" x14ac:dyDescent="0.3"/>
    <row r="26" spans="1:1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3"/>
      <c r="N26" s="4"/>
      <c r="O26" s="19"/>
    </row>
    <row r="27" spans="1:15" x14ac:dyDescent="0.25">
      <c r="A27" s="45" t="s">
        <v>0</v>
      </c>
      <c r="B27" s="46"/>
      <c r="C27" s="46"/>
      <c r="D27" s="46"/>
      <c r="E27" s="46"/>
      <c r="F27" s="47" t="s">
        <v>11</v>
      </c>
      <c r="G27" s="47"/>
      <c r="H27" s="47"/>
      <c r="I27" s="2"/>
      <c r="J27" s="2"/>
      <c r="K27" s="2"/>
      <c r="L27" s="6"/>
      <c r="M27" s="16"/>
      <c r="N27" s="2"/>
      <c r="O27" s="20"/>
    </row>
    <row r="28" spans="1:15" x14ac:dyDescent="0.25">
      <c r="A28" s="45"/>
      <c r="B28" s="46"/>
      <c r="C28" s="46"/>
      <c r="D28" s="46"/>
      <c r="E28" s="46"/>
      <c r="F28" s="47"/>
      <c r="G28" s="47"/>
      <c r="H28" s="47"/>
      <c r="I28" s="2"/>
      <c r="J28" s="2"/>
      <c r="K28" s="2"/>
      <c r="L28" s="6"/>
      <c r="M28" s="16"/>
      <c r="N28" s="2"/>
      <c r="O28" s="20"/>
    </row>
    <row r="29" spans="1:15" ht="18.75" x14ac:dyDescent="0.3">
      <c r="A29" s="16"/>
      <c r="B29" s="48" t="s">
        <v>4</v>
      </c>
      <c r="C29" s="48"/>
      <c r="D29" s="48"/>
      <c r="E29" s="2"/>
      <c r="F29" s="49" t="s">
        <v>5</v>
      </c>
      <c r="G29" s="49"/>
      <c r="H29" s="49" t="s">
        <v>10</v>
      </c>
      <c r="I29" s="49"/>
      <c r="J29" s="43" t="s">
        <v>6</v>
      </c>
      <c r="K29" s="43"/>
      <c r="L29" s="44"/>
      <c r="M29" s="23" t="s">
        <v>9</v>
      </c>
      <c r="N29" s="24"/>
      <c r="O29" s="25"/>
    </row>
    <row r="30" spans="1:15" x14ac:dyDescent="0.25">
      <c r="A30" s="40" t="s">
        <v>1</v>
      </c>
      <c r="B30" s="41"/>
      <c r="C30" s="41"/>
      <c r="D30" s="41"/>
      <c r="E30" s="41"/>
      <c r="G30" s="15">
        <v>4700</v>
      </c>
      <c r="I30" s="11">
        <f>+Q11</f>
        <v>158.75</v>
      </c>
      <c r="J30" s="14"/>
      <c r="K30" s="14">
        <f>(G30*I30)*1.105</f>
        <v>824468.125</v>
      </c>
      <c r="L30" s="17"/>
      <c r="M30" s="26">
        <f>+I30*G30</f>
        <v>746125</v>
      </c>
      <c r="N30" s="27"/>
      <c r="O30" s="28"/>
    </row>
    <row r="31" spans="1:15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2"/>
      <c r="M31" s="21"/>
      <c r="N31" s="2"/>
      <c r="O31" s="20"/>
    </row>
    <row r="32" spans="1:15" x14ac:dyDescent="0.25">
      <c r="A32" s="40" t="s">
        <v>2</v>
      </c>
      <c r="B32" s="41"/>
      <c r="C32" s="41"/>
      <c r="D32" s="41"/>
      <c r="E32" s="41"/>
      <c r="G32" s="15">
        <v>6100</v>
      </c>
      <c r="I32" s="11">
        <f>+Q11</f>
        <v>158.75</v>
      </c>
      <c r="J32" s="14"/>
      <c r="K32" s="14">
        <f>(G32*I32)*1.105</f>
        <v>1070054.375</v>
      </c>
      <c r="L32" s="17"/>
      <c r="M32" s="26">
        <f>+I32*G32</f>
        <v>968375</v>
      </c>
      <c r="N32" s="27"/>
      <c r="O32" s="28"/>
    </row>
    <row r="33" spans="1:15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2"/>
      <c r="M33" s="21"/>
      <c r="N33" s="2"/>
      <c r="O33" s="20"/>
    </row>
    <row r="34" spans="1:15" x14ac:dyDescent="0.25">
      <c r="A34" s="40" t="s">
        <v>3</v>
      </c>
      <c r="B34" s="41"/>
      <c r="C34" s="41"/>
      <c r="D34" s="41"/>
      <c r="E34" s="41"/>
      <c r="G34" s="15">
        <v>7100</v>
      </c>
      <c r="I34" s="11">
        <f>+Q11</f>
        <v>158.75</v>
      </c>
      <c r="J34" s="14"/>
      <c r="K34" s="14">
        <f>(G34*I34)*1.105</f>
        <v>1245473.125</v>
      </c>
      <c r="L34" s="17"/>
      <c r="M34" s="26">
        <f>+G34*I34</f>
        <v>1127125</v>
      </c>
      <c r="N34" s="27"/>
      <c r="O34" s="28"/>
    </row>
    <row r="35" spans="1:15" x14ac:dyDescent="0.25">
      <c r="A35" s="16"/>
      <c r="B35" s="2"/>
      <c r="C35" s="2"/>
      <c r="D35" s="2"/>
      <c r="E35" s="2"/>
      <c r="F35" s="2"/>
      <c r="G35" s="2"/>
      <c r="H35" s="2"/>
      <c r="I35" s="2"/>
      <c r="J35" s="2"/>
      <c r="K35" s="2"/>
      <c r="L35" s="6"/>
      <c r="M35" s="16"/>
      <c r="N35" s="2"/>
      <c r="O35" s="20"/>
    </row>
    <row r="36" spans="1:15" x14ac:dyDescent="0.25">
      <c r="A36" s="16"/>
      <c r="B36" s="2"/>
      <c r="C36" s="2"/>
      <c r="D36" s="2"/>
      <c r="E36" s="2"/>
      <c r="F36" s="42" t="s">
        <v>8</v>
      </c>
      <c r="G36" s="42"/>
      <c r="H36" s="42"/>
      <c r="I36" s="2"/>
      <c r="J36" s="2"/>
      <c r="K36" s="2"/>
      <c r="L36" s="6"/>
      <c r="M36" s="16"/>
      <c r="N36" s="2"/>
      <c r="O36" s="20"/>
    </row>
    <row r="37" spans="1:15" x14ac:dyDescent="0.25">
      <c r="A37" s="16"/>
      <c r="B37" s="2"/>
      <c r="C37" s="2"/>
      <c r="D37" s="2"/>
      <c r="E37" s="2"/>
      <c r="F37" s="42"/>
      <c r="G37" s="42"/>
      <c r="H37" s="42"/>
      <c r="I37" s="2"/>
      <c r="J37" s="2"/>
      <c r="K37" s="2"/>
      <c r="L37" s="6"/>
      <c r="M37" s="16"/>
      <c r="N37" s="2"/>
      <c r="O37" s="20"/>
    </row>
    <row r="38" spans="1:15" x14ac:dyDescent="0.25">
      <c r="A38" s="16"/>
      <c r="B38" s="2"/>
      <c r="C38" s="2"/>
      <c r="D38" s="2"/>
      <c r="E38" s="2"/>
      <c r="F38" s="2"/>
      <c r="G38" s="2"/>
      <c r="H38" s="2"/>
      <c r="I38" s="2"/>
      <c r="J38" s="2"/>
      <c r="K38" s="2"/>
      <c r="L38" s="6"/>
      <c r="M38" s="16"/>
      <c r="N38" s="2"/>
      <c r="O38" s="20"/>
    </row>
    <row r="39" spans="1:15" x14ac:dyDescent="0.25">
      <c r="A39" s="16"/>
      <c r="B39" s="2"/>
      <c r="C39" s="2"/>
      <c r="D39" s="2"/>
      <c r="E39" s="2"/>
      <c r="G39" s="2"/>
      <c r="H39" s="2"/>
      <c r="I39" s="2"/>
      <c r="J39" s="43" t="s">
        <v>6</v>
      </c>
      <c r="K39" s="43"/>
      <c r="L39" s="44"/>
      <c r="M39" s="23" t="s">
        <v>9</v>
      </c>
      <c r="N39" s="24"/>
      <c r="O39" s="25"/>
    </row>
    <row r="40" spans="1:15" x14ac:dyDescent="0.25">
      <c r="A40" s="40" t="s">
        <v>1</v>
      </c>
      <c r="B40" s="41"/>
      <c r="C40" s="41"/>
      <c r="D40" s="41"/>
      <c r="E40" s="41"/>
      <c r="G40" s="9">
        <v>4600</v>
      </c>
      <c r="I40" s="10">
        <f>+Q11</f>
        <v>158.75</v>
      </c>
      <c r="J40" s="14"/>
      <c r="K40" s="14">
        <f>(G40*I40)*1.105</f>
        <v>806926.25</v>
      </c>
      <c r="L40" s="18"/>
      <c r="M40" s="30">
        <f>+G40*I40</f>
        <v>730250</v>
      </c>
      <c r="N40" s="27"/>
      <c r="O40" s="28"/>
    </row>
    <row r="41" spans="1:15" x14ac:dyDescent="0.25">
      <c r="A41" s="16"/>
      <c r="B41" s="2"/>
      <c r="C41" s="2"/>
      <c r="D41" s="2"/>
      <c r="E41" s="2"/>
      <c r="G41" s="11"/>
      <c r="I41" s="13"/>
      <c r="J41" s="11"/>
      <c r="K41" s="11"/>
      <c r="L41" s="6"/>
      <c r="M41" s="29">
        <f>+G41*I41</f>
        <v>0</v>
      </c>
      <c r="N41" s="2"/>
      <c r="O41" s="20"/>
    </row>
    <row r="42" spans="1:15" x14ac:dyDescent="0.25">
      <c r="A42" s="40" t="s">
        <v>2</v>
      </c>
      <c r="B42" s="41"/>
      <c r="C42" s="41"/>
      <c r="D42" s="41"/>
      <c r="E42" s="41"/>
      <c r="G42" s="9">
        <v>6000</v>
      </c>
      <c r="I42" s="10">
        <f>+Q11</f>
        <v>158.75</v>
      </c>
      <c r="J42" s="14"/>
      <c r="K42" s="14">
        <f>(G42*I42)*1.105</f>
        <v>1052512.5</v>
      </c>
      <c r="L42" s="18"/>
      <c r="M42" s="30">
        <f>+G42*I42</f>
        <v>952500</v>
      </c>
      <c r="N42" s="27"/>
      <c r="O42" s="28"/>
    </row>
    <row r="43" spans="1:15" x14ac:dyDescent="0.25">
      <c r="A43" s="16"/>
      <c r="B43" s="2"/>
      <c r="C43" s="2"/>
      <c r="D43" s="2"/>
      <c r="E43" s="2"/>
      <c r="G43" s="11"/>
      <c r="I43" s="13"/>
      <c r="J43" s="11"/>
      <c r="K43" s="11"/>
      <c r="L43" s="6"/>
      <c r="M43" s="29">
        <f t="shared" ref="M43" si="1">+G43*I43*1.06</f>
        <v>0</v>
      </c>
      <c r="N43" s="2"/>
      <c r="O43" s="20"/>
    </row>
    <row r="44" spans="1:15" x14ac:dyDescent="0.25">
      <c r="A44" s="40" t="s">
        <v>3</v>
      </c>
      <c r="B44" s="41"/>
      <c r="C44" s="41"/>
      <c r="D44" s="41"/>
      <c r="E44" s="41"/>
      <c r="G44" s="9">
        <v>7000</v>
      </c>
      <c r="I44" s="10">
        <f>+Q11</f>
        <v>158.75</v>
      </c>
      <c r="J44" s="14"/>
      <c r="K44" s="14">
        <f>(G44*I44)*1.105</f>
        <v>1227931.25</v>
      </c>
      <c r="L44" s="18"/>
      <c r="M44" s="30">
        <f>+G44*I44</f>
        <v>1111250</v>
      </c>
      <c r="N44" s="27"/>
      <c r="O44" s="28"/>
    </row>
    <row r="45" spans="1:15" ht="15.75" thickBot="1" x14ac:dyDescent="0.3">
      <c r="A45" s="12"/>
      <c r="B45" s="7"/>
      <c r="C45" s="7"/>
      <c r="D45" s="7"/>
      <c r="E45" s="7"/>
      <c r="F45" s="7"/>
      <c r="G45" s="7"/>
      <c r="H45" s="7"/>
      <c r="I45" s="7"/>
      <c r="J45" s="7"/>
      <c r="K45" s="7"/>
      <c r="L45" s="8"/>
      <c r="M45" s="12"/>
      <c r="N45" s="7"/>
      <c r="O45" s="22"/>
    </row>
    <row r="50" spans="1:15" ht="15.75" thickBot="1" x14ac:dyDescent="0.3"/>
    <row r="51" spans="1:15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5"/>
      <c r="M51" s="3"/>
      <c r="N51" s="4"/>
      <c r="O51" s="19"/>
    </row>
    <row r="52" spans="1:15" x14ac:dyDescent="0.25">
      <c r="A52" s="45" t="s">
        <v>0</v>
      </c>
      <c r="B52" s="46"/>
      <c r="C52" s="46"/>
      <c r="D52" s="46"/>
      <c r="E52" s="46"/>
      <c r="F52" s="47" t="s">
        <v>13</v>
      </c>
      <c r="G52" s="47"/>
      <c r="H52" s="47"/>
      <c r="I52" s="2"/>
      <c r="J52" s="2"/>
      <c r="K52" s="2"/>
      <c r="L52" s="6"/>
      <c r="M52" s="16"/>
      <c r="N52" s="2"/>
      <c r="O52" s="20"/>
    </row>
    <row r="53" spans="1:15" x14ac:dyDescent="0.25">
      <c r="A53" s="45"/>
      <c r="B53" s="46"/>
      <c r="C53" s="46"/>
      <c r="D53" s="46"/>
      <c r="E53" s="46"/>
      <c r="F53" s="47"/>
      <c r="G53" s="47"/>
      <c r="H53" s="47"/>
      <c r="I53" s="2"/>
      <c r="J53" s="2"/>
      <c r="K53" s="2"/>
      <c r="L53" s="6"/>
      <c r="M53" s="16"/>
      <c r="N53" s="2"/>
      <c r="O53" s="20"/>
    </row>
    <row r="54" spans="1:15" ht="18.75" x14ac:dyDescent="0.3">
      <c r="A54" s="16"/>
      <c r="B54" s="48" t="s">
        <v>4</v>
      </c>
      <c r="C54" s="48"/>
      <c r="D54" s="48"/>
      <c r="E54" s="2"/>
      <c r="F54" s="49" t="s">
        <v>5</v>
      </c>
      <c r="G54" s="49"/>
      <c r="H54" s="49" t="s">
        <v>10</v>
      </c>
      <c r="I54" s="49"/>
      <c r="J54" s="43" t="s">
        <v>6</v>
      </c>
      <c r="K54" s="43"/>
      <c r="L54" s="44"/>
      <c r="M54" s="23" t="s">
        <v>15</v>
      </c>
      <c r="N54" s="24"/>
      <c r="O54" s="25"/>
    </row>
    <row r="55" spans="1:15" x14ac:dyDescent="0.25">
      <c r="A55" s="40" t="s">
        <v>1</v>
      </c>
      <c r="B55" s="41"/>
      <c r="C55" s="41"/>
      <c r="D55" s="41"/>
      <c r="E55" s="41"/>
      <c r="G55" s="15">
        <v>4400</v>
      </c>
      <c r="I55" s="11">
        <f>+Q11</f>
        <v>158.75</v>
      </c>
      <c r="J55" s="14"/>
      <c r="K55" s="14">
        <f>(G55*I55)*1.105</f>
        <v>771842.5</v>
      </c>
      <c r="L55" s="17"/>
      <c r="M55" s="26">
        <f>+I55*G55</f>
        <v>698500</v>
      </c>
      <c r="N55" s="27"/>
      <c r="O55" s="28"/>
    </row>
    <row r="56" spans="1:15" x14ac:dyDescent="0.25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2"/>
      <c r="M56" s="21"/>
      <c r="N56" s="2"/>
      <c r="O56" s="20"/>
    </row>
    <row r="57" spans="1:15" x14ac:dyDescent="0.25">
      <c r="A57" s="40" t="s">
        <v>2</v>
      </c>
      <c r="B57" s="41"/>
      <c r="C57" s="41"/>
      <c r="D57" s="41"/>
      <c r="E57" s="41"/>
      <c r="G57" s="15">
        <v>5600</v>
      </c>
      <c r="I57" s="11">
        <f>+Q11</f>
        <v>158.75</v>
      </c>
      <c r="J57" s="14"/>
      <c r="K57" s="14">
        <f>(G57*I57)*1.105</f>
        <v>982345</v>
      </c>
      <c r="L57" s="17"/>
      <c r="M57" s="26">
        <f>+I57*G57</f>
        <v>889000</v>
      </c>
      <c r="N57" s="27"/>
      <c r="O57" s="28"/>
    </row>
    <row r="58" spans="1:15" x14ac:dyDescent="0.25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2"/>
      <c r="M58" s="21"/>
      <c r="N58" s="2"/>
      <c r="O58" s="20"/>
    </row>
    <row r="59" spans="1:15" x14ac:dyDescent="0.25">
      <c r="A59" s="40" t="s">
        <v>3</v>
      </c>
      <c r="B59" s="41"/>
      <c r="C59" s="41"/>
      <c r="D59" s="41"/>
      <c r="E59" s="41"/>
      <c r="G59" s="15">
        <v>6500</v>
      </c>
      <c r="I59" s="11">
        <f>+Q11</f>
        <v>158.75</v>
      </c>
      <c r="J59" s="14"/>
      <c r="K59" s="14">
        <f>(G59*I59)*1.105</f>
        <v>1140221.875</v>
      </c>
      <c r="L59" s="17"/>
      <c r="M59" s="26">
        <f>+G59*I59</f>
        <v>1031875</v>
      </c>
      <c r="N59" s="27"/>
      <c r="O59" s="28"/>
    </row>
    <row r="60" spans="1:15" x14ac:dyDescent="0.25">
      <c r="A60" s="16"/>
      <c r="B60" s="2"/>
      <c r="C60" s="2"/>
      <c r="D60" s="2"/>
      <c r="E60" s="2"/>
      <c r="F60" s="2"/>
      <c r="G60" s="2"/>
      <c r="H60" s="2"/>
      <c r="I60" s="2"/>
      <c r="J60" s="2"/>
      <c r="K60" s="2"/>
      <c r="L60" s="6"/>
      <c r="M60" s="16"/>
      <c r="N60" s="2"/>
      <c r="O60" s="20"/>
    </row>
    <row r="61" spans="1:15" x14ac:dyDescent="0.25">
      <c r="A61" s="16"/>
      <c r="B61" s="2"/>
      <c r="C61" s="2"/>
      <c r="D61" s="2"/>
      <c r="E61" s="2"/>
      <c r="F61" s="42" t="s">
        <v>8</v>
      </c>
      <c r="G61" s="42"/>
      <c r="H61" s="42"/>
      <c r="I61" s="2"/>
      <c r="J61" s="2"/>
      <c r="K61" s="2"/>
      <c r="L61" s="6"/>
      <c r="M61" s="16"/>
      <c r="N61" s="2"/>
      <c r="O61" s="20"/>
    </row>
    <row r="62" spans="1:15" x14ac:dyDescent="0.25">
      <c r="A62" s="16"/>
      <c r="B62" s="2"/>
      <c r="C62" s="2"/>
      <c r="D62" s="2"/>
      <c r="E62" s="2"/>
      <c r="F62" s="42"/>
      <c r="G62" s="42"/>
      <c r="H62" s="42"/>
      <c r="I62" s="2"/>
      <c r="J62" s="2"/>
      <c r="K62" s="2"/>
      <c r="L62" s="6"/>
      <c r="M62" s="16"/>
      <c r="N62" s="2"/>
      <c r="O62" s="20"/>
    </row>
    <row r="63" spans="1:15" x14ac:dyDescent="0.25">
      <c r="A63" s="16"/>
      <c r="B63" s="2"/>
      <c r="C63" s="2"/>
      <c r="D63" s="2"/>
      <c r="E63" s="2"/>
      <c r="F63" s="2"/>
      <c r="G63" s="2"/>
      <c r="H63" s="2"/>
      <c r="I63" s="2"/>
      <c r="J63" s="2"/>
      <c r="K63" s="2"/>
      <c r="L63" s="6"/>
      <c r="M63" s="16">
        <v>1</v>
      </c>
      <c r="N63" s="2"/>
      <c r="O63" s="20"/>
    </row>
    <row r="64" spans="1:15" x14ac:dyDescent="0.25">
      <c r="A64" s="16"/>
      <c r="B64" s="2"/>
      <c r="C64" s="2"/>
      <c r="D64" s="2"/>
      <c r="E64" s="2"/>
      <c r="G64" s="2"/>
      <c r="H64" s="2"/>
      <c r="I64" s="2"/>
      <c r="J64" s="43" t="s">
        <v>6</v>
      </c>
      <c r="K64" s="43"/>
      <c r="L64" s="44"/>
      <c r="M64" s="23" t="s">
        <v>9</v>
      </c>
      <c r="N64" s="24"/>
      <c r="O64" s="25"/>
    </row>
    <row r="65" spans="1:15" x14ac:dyDescent="0.25">
      <c r="A65" s="40" t="s">
        <v>1</v>
      </c>
      <c r="B65" s="41"/>
      <c r="C65" s="41"/>
      <c r="D65" s="41"/>
      <c r="E65" s="41"/>
      <c r="G65" s="9">
        <v>4300</v>
      </c>
      <c r="I65" s="10">
        <f>+Q11</f>
        <v>158.75</v>
      </c>
      <c r="J65" s="14"/>
      <c r="K65" s="14">
        <f>(G65*I65)*1.105</f>
        <v>754300.625</v>
      </c>
      <c r="L65" s="18"/>
      <c r="M65" s="30">
        <f>+G65*I65</f>
        <v>682625</v>
      </c>
      <c r="N65" s="27"/>
      <c r="O65" s="28"/>
    </row>
    <row r="66" spans="1:15" x14ac:dyDescent="0.25">
      <c r="A66" s="16"/>
      <c r="B66" s="2"/>
      <c r="C66" s="2"/>
      <c r="D66" s="2"/>
      <c r="E66" s="2"/>
      <c r="G66" s="11"/>
      <c r="I66" s="13"/>
      <c r="J66" s="11"/>
      <c r="K66" s="11"/>
      <c r="L66" s="6"/>
      <c r="M66" s="29">
        <f t="shared" ref="M66:M68" si="2">+G66*I66*1.06</f>
        <v>0</v>
      </c>
      <c r="N66" s="2"/>
      <c r="O66" s="20"/>
    </row>
    <row r="67" spans="1:15" x14ac:dyDescent="0.25">
      <c r="A67" s="40" t="s">
        <v>2</v>
      </c>
      <c r="B67" s="41"/>
      <c r="C67" s="41"/>
      <c r="D67" s="41"/>
      <c r="E67" s="41"/>
      <c r="G67" s="9">
        <v>5500</v>
      </c>
      <c r="I67" s="10">
        <f>+Q11</f>
        <v>158.75</v>
      </c>
      <c r="J67" s="14"/>
      <c r="K67" s="14">
        <f>(G67*I67)*1.105</f>
        <v>964803.125</v>
      </c>
      <c r="L67" s="18"/>
      <c r="M67" s="30">
        <f>+G67*I67</f>
        <v>873125</v>
      </c>
      <c r="N67" s="27"/>
      <c r="O67" s="28"/>
    </row>
    <row r="68" spans="1:15" x14ac:dyDescent="0.25">
      <c r="A68" s="16"/>
      <c r="B68" s="2"/>
      <c r="C68" s="2"/>
      <c r="D68" s="2"/>
      <c r="E68" s="2"/>
      <c r="G68" s="11"/>
      <c r="I68" s="13"/>
      <c r="J68" s="11"/>
      <c r="K68" s="11"/>
      <c r="L68" s="6"/>
      <c r="M68" s="29">
        <f t="shared" si="2"/>
        <v>0</v>
      </c>
      <c r="N68" s="2"/>
      <c r="O68" s="20"/>
    </row>
    <row r="69" spans="1:15" x14ac:dyDescent="0.25">
      <c r="A69" s="40" t="s">
        <v>3</v>
      </c>
      <c r="B69" s="41"/>
      <c r="C69" s="41"/>
      <c r="D69" s="41"/>
      <c r="E69" s="41"/>
      <c r="G69" s="9">
        <v>6400</v>
      </c>
      <c r="I69" s="10">
        <f>+Q11</f>
        <v>158.75</v>
      </c>
      <c r="J69" s="14"/>
      <c r="K69" s="14">
        <f>(G69*I69)*1.105</f>
        <v>1122680</v>
      </c>
      <c r="L69" s="18"/>
      <c r="M69" s="30">
        <f>+G69*I69</f>
        <v>1016000</v>
      </c>
      <c r="N69" s="27"/>
      <c r="O69" s="28"/>
    </row>
    <row r="70" spans="1:15" ht="15.75" thickBot="1" x14ac:dyDescent="0.3">
      <c r="A70" s="12"/>
      <c r="B70" s="7"/>
      <c r="C70" s="7"/>
      <c r="D70" s="7"/>
      <c r="E70" s="7"/>
      <c r="F70" s="7"/>
      <c r="G70" s="7"/>
      <c r="H70" s="7"/>
      <c r="I70" s="7"/>
      <c r="J70" s="7"/>
      <c r="K70" s="7"/>
      <c r="L70" s="8"/>
      <c r="M70" s="12"/>
      <c r="N70" s="7"/>
      <c r="O70" s="22"/>
    </row>
  </sheetData>
  <mergeCells count="48">
    <mergeCell ref="J15:L15"/>
    <mergeCell ref="A16:E16"/>
    <mergeCell ref="A18:E18"/>
    <mergeCell ref="A20:E20"/>
    <mergeCell ref="A3:E4"/>
    <mergeCell ref="F3:H4"/>
    <mergeCell ref="F12:H13"/>
    <mergeCell ref="H5:I5"/>
    <mergeCell ref="A10:E10"/>
    <mergeCell ref="J5:L5"/>
    <mergeCell ref="A7:L7"/>
    <mergeCell ref="A9:L9"/>
    <mergeCell ref="A6:E6"/>
    <mergeCell ref="A8:E8"/>
    <mergeCell ref="B5:D5"/>
    <mergeCell ref="F5:G5"/>
    <mergeCell ref="A27:E28"/>
    <mergeCell ref="F27:H28"/>
    <mergeCell ref="B29:D29"/>
    <mergeCell ref="F29:G29"/>
    <mergeCell ref="H29:I29"/>
    <mergeCell ref="J29:L29"/>
    <mergeCell ref="A30:E30"/>
    <mergeCell ref="A31:L31"/>
    <mergeCell ref="A32:E32"/>
    <mergeCell ref="A33:L33"/>
    <mergeCell ref="A44:E44"/>
    <mergeCell ref="A34:E34"/>
    <mergeCell ref="F36:H37"/>
    <mergeCell ref="J39:L39"/>
    <mergeCell ref="A40:E40"/>
    <mergeCell ref="A42:E42"/>
    <mergeCell ref="A55:E55"/>
    <mergeCell ref="A56:L56"/>
    <mergeCell ref="A57:E57"/>
    <mergeCell ref="A58:L58"/>
    <mergeCell ref="J54:L54"/>
    <mergeCell ref="A52:E53"/>
    <mergeCell ref="F52:H53"/>
    <mergeCell ref="B54:D54"/>
    <mergeCell ref="F54:G54"/>
    <mergeCell ref="H54:I54"/>
    <mergeCell ref="A69:E69"/>
    <mergeCell ref="A59:E59"/>
    <mergeCell ref="F61:H62"/>
    <mergeCell ref="J64:L64"/>
    <mergeCell ref="A65:E65"/>
    <mergeCell ref="A67:E6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1AA5-2AD7-4BB1-AD87-02209C9E49D6}">
  <dimension ref="D3:J12"/>
  <sheetViews>
    <sheetView topLeftCell="A3" workbookViewId="0">
      <selection activeCell="D4" sqref="D4:J12"/>
    </sheetView>
  </sheetViews>
  <sheetFormatPr baseColWidth="10" defaultRowHeight="15" x14ac:dyDescent="0.25"/>
  <sheetData>
    <row r="3" spans="4:10" ht="15.75" thickBot="1" x14ac:dyDescent="0.3"/>
    <row r="4" spans="4:10" x14ac:dyDescent="0.25">
      <c r="D4" s="59" t="s">
        <v>17</v>
      </c>
      <c r="E4" s="60"/>
      <c r="F4" s="60"/>
      <c r="G4" s="60"/>
      <c r="H4" s="60"/>
      <c r="I4" s="63" t="s">
        <v>18</v>
      </c>
      <c r="J4" s="65"/>
    </row>
    <row r="5" spans="4:10" x14ac:dyDescent="0.25">
      <c r="D5" s="61"/>
      <c r="E5" s="62"/>
      <c r="F5" s="62"/>
      <c r="G5" s="62"/>
      <c r="H5" s="62"/>
      <c r="I5" s="64"/>
      <c r="J5" s="66"/>
    </row>
    <row r="6" spans="4:10" ht="18.75" x14ac:dyDescent="0.3">
      <c r="D6" s="33"/>
      <c r="E6" s="67" t="s">
        <v>19</v>
      </c>
      <c r="F6" s="67"/>
      <c r="G6" s="67"/>
      <c r="H6" s="32"/>
      <c r="I6" s="34"/>
      <c r="J6" s="35"/>
    </row>
    <row r="7" spans="4:10" x14ac:dyDescent="0.25">
      <c r="D7" s="53" t="s">
        <v>20</v>
      </c>
      <c r="E7" s="54"/>
      <c r="F7" s="54"/>
      <c r="G7" s="54"/>
      <c r="H7" s="54"/>
      <c r="I7" s="32" t="s">
        <v>27</v>
      </c>
      <c r="J7" s="36"/>
    </row>
    <row r="8" spans="4:10" x14ac:dyDescent="0.25">
      <c r="D8" s="55" t="s">
        <v>21</v>
      </c>
      <c r="E8" s="56"/>
      <c r="F8" s="56"/>
      <c r="G8" s="56"/>
      <c r="H8" s="56"/>
      <c r="I8" s="32"/>
      <c r="J8" s="36"/>
    </row>
    <row r="9" spans="4:10" x14ac:dyDescent="0.25">
      <c r="D9" s="53" t="s">
        <v>22</v>
      </c>
      <c r="E9" s="54"/>
      <c r="F9" s="54"/>
      <c r="G9" s="54"/>
      <c r="H9" s="54"/>
      <c r="I9" s="32" t="s">
        <v>28</v>
      </c>
      <c r="J9" s="36"/>
    </row>
    <row r="10" spans="4:10" x14ac:dyDescent="0.25">
      <c r="D10" s="55" t="s">
        <v>23</v>
      </c>
      <c r="E10" s="56"/>
      <c r="F10" s="56"/>
      <c r="G10" s="56"/>
      <c r="H10" s="56"/>
      <c r="I10" s="32"/>
      <c r="J10" s="36"/>
    </row>
    <row r="11" spans="4:10" x14ac:dyDescent="0.25">
      <c r="D11" s="53" t="s">
        <v>24</v>
      </c>
      <c r="E11" s="54"/>
      <c r="F11" s="54"/>
      <c r="G11" s="54"/>
      <c r="H11" s="54"/>
      <c r="I11" s="32" t="s">
        <v>25</v>
      </c>
      <c r="J11" s="36"/>
    </row>
    <row r="12" spans="4:10" ht="15.75" thickBot="1" x14ac:dyDescent="0.3">
      <c r="D12" s="57" t="s">
        <v>26</v>
      </c>
      <c r="E12" s="58"/>
      <c r="F12" s="58"/>
      <c r="G12" s="58"/>
      <c r="H12" s="58"/>
      <c r="I12" s="37"/>
      <c r="J12" s="38"/>
    </row>
  </sheetData>
  <mergeCells count="10">
    <mergeCell ref="I4:I5"/>
    <mergeCell ref="J4:J5"/>
    <mergeCell ref="E6:G6"/>
    <mergeCell ref="D7:H7"/>
    <mergeCell ref="D8:H8"/>
    <mergeCell ref="D9:H9"/>
    <mergeCell ref="D10:H10"/>
    <mergeCell ref="D11:H11"/>
    <mergeCell ref="D12:H12"/>
    <mergeCell ref="D4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2022-03-03T14:58:46Z</dcterms:created>
  <dcterms:modified xsi:type="dcterms:W3CDTF">2022-10-18T15:51:36Z</dcterms:modified>
</cp:coreProperties>
</file>