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filterPrivacy="1" codeName="ThisWorkbook"/>
  <xr:revisionPtr revIDLastSave="0" documentId="13_ncr:11_{A808B0C0-A87F-A64B-A567-D2E54807D77F}" xr6:coauthVersionLast="47" xr6:coauthVersionMax="47" xr10:uidLastSave="{00000000-0000-0000-0000-000000000000}"/>
  <bookViews>
    <workbookView xWindow="21120" yWindow="10740" windowWidth="34560" windowHeight="217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E9" i="11" s="1"/>
  <c r="E17" i="11" s="1"/>
  <c r="F17" i="11" s="1"/>
  <c r="H7" i="11"/>
  <c r="E10" i="11" l="1"/>
  <c r="F10" i="11" s="1"/>
  <c r="F9" i="11"/>
  <c r="E18" i="11"/>
  <c r="E19" i="11" s="1"/>
  <c r="F19" i="11" s="1"/>
  <c r="I5" i="11"/>
  <c r="H25" i="11"/>
  <c r="H21" i="11"/>
  <c r="H16" i="11"/>
  <c r="H12" i="11"/>
  <c r="H8" i="11"/>
  <c r="F18" i="11" l="1"/>
  <c r="H18" i="11" s="1"/>
  <c r="E11" i="11"/>
  <c r="F11" i="11" s="1"/>
  <c r="H17" i="11"/>
  <c r="H9" i="11"/>
  <c r="I6" i="11"/>
  <c r="E13" i="11" l="1"/>
  <c r="F13" i="11" s="1"/>
  <c r="H10" i="11"/>
  <c r="E20" i="11"/>
  <c r="F20" i="11" s="1"/>
  <c r="E22" i="11" s="1"/>
  <c r="H19" i="11"/>
  <c r="J5" i="11"/>
  <c r="K5" i="11" s="1"/>
  <c r="L5" i="11" s="1"/>
  <c r="M5" i="11" s="1"/>
  <c r="N5" i="11" s="1"/>
  <c r="O5" i="11" s="1"/>
  <c r="P5" i="11" s="1"/>
  <c r="I4" i="11"/>
  <c r="F22" i="11" l="1"/>
  <c r="E14" i="11"/>
  <c r="F14" i="11" s="1"/>
  <c r="H13" i="11"/>
  <c r="H20" i="11"/>
  <c r="H11" i="11"/>
  <c r="P4" i="11"/>
  <c r="Q5" i="11"/>
  <c r="R5" i="11" s="1"/>
  <c r="S5" i="11" s="1"/>
  <c r="T5" i="11" s="1"/>
  <c r="U5" i="11" s="1"/>
  <c r="V5" i="11" s="1"/>
  <c r="W5" i="11" s="1"/>
  <c r="J6" i="11"/>
  <c r="H22" i="11" l="1"/>
  <c r="E23" i="11"/>
  <c r="E15" i="11"/>
  <c r="F15" i="11" s="1"/>
  <c r="H15" i="11" s="1"/>
  <c r="H14" i="11"/>
  <c r="W4" i="11"/>
  <c r="X5" i="11"/>
  <c r="Y5" i="11" s="1"/>
  <c r="Z5" i="11" s="1"/>
  <c r="AA5" i="11" s="1"/>
  <c r="AB5" i="11" s="1"/>
  <c r="AC5" i="11" s="1"/>
  <c r="AD5" i="11" s="1"/>
  <c r="K6" i="11"/>
  <c r="F23" i="11" l="1"/>
  <c r="AE5" i="11"/>
  <c r="AF5" i="11" s="1"/>
  <c r="AG5" i="11" s="1"/>
  <c r="AH5" i="11" s="1"/>
  <c r="AI5" i="11" s="1"/>
  <c r="AJ5" i="11" s="1"/>
  <c r="AD4" i="11"/>
  <c r="L6" i="11"/>
  <c r="H23" i="11" l="1"/>
  <c r="E24" i="11"/>
  <c r="AK5" i="11"/>
  <c r="AL5" i="11" s="1"/>
  <c r="AM5" i="11" s="1"/>
  <c r="AN5" i="11" s="1"/>
  <c r="AO5" i="11" s="1"/>
  <c r="AP5" i="11" s="1"/>
  <c r="AQ5" i="11" s="1"/>
  <c r="M6" i="11"/>
  <c r="F24" i="11" l="1"/>
  <c r="H24" i="11" s="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<sst xmlns="http://schemas.openxmlformats.org/spreadsheetml/2006/main" count="55" uniqueCount="40">
  <si>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</si>
  <si>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</si>
  <si>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</si>
  <si>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</si>
  <si>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</si>
  <si>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</si>
  <si>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</si>
  <si>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</si>
  <si>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</si>
  <si>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</si>
  <si>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</si>
  <si>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</si>
  <si>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</si>
  <si>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</si>
  <si>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</si>
  <si>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</si>
  <si>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</si>
  <si>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</si>
  <si>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</si>
  <si>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</si>
  <si>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</si>
  <si>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</si>
  <si>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Comparison of the Balbi and Rothermel Model</t>
  </si>
  <si>
    <t>Jeremy Benik</t>
  </si>
  <si>
    <t>Rothermel Paper</t>
  </si>
  <si>
    <t>Balbi Paper</t>
  </si>
  <si>
    <t>Create Presenation</t>
  </si>
  <si>
    <t>Write a paper aboout the different parameters</t>
  </si>
  <si>
    <t>Re-Read the Balbi Paper</t>
  </si>
  <si>
    <t>Sensitivity Analysis</t>
  </si>
  <si>
    <t>Test Each Component of the Balbi Model</t>
  </si>
  <si>
    <t>Test Each Component of the Rothermel Model</t>
  </si>
  <si>
    <t>Compare Results</t>
  </si>
  <si>
    <t>Re-Read the rothermel Paper</t>
  </si>
  <si>
    <t>Write a paper about it</t>
  </si>
  <si>
    <t>Compare the papers</t>
  </si>
  <si>
    <t>Final Drafts</t>
  </si>
  <si>
    <t>Write Final Draft</t>
  </si>
  <si>
    <t xml:space="preserve">Edit Draft </t>
  </si>
  <si>
    <t>Rewrite final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</si>
</sst>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0" borderId="9" xfId="0" applyFill="1" applyBorder="1" applyAlignment="1">
      <alignment vertical="center"/>
    </xf>
    <xf numFmtId="0" fontId="0" fillId="0" borderId="9" xfId="0" applyFill="1" applyBorder="1" applyAlignment="1">
      <alignment horizontal="righ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zoomScaleNormal="100" zoomScalePageLayoutView="70" workbookViewId="0">
      <pane ySplit="6" topLeftCell="A8" activePane="bottomLeft" state="frozen"/>
      <selection pane="bottomLeft" activeCell="BM27" sqref="BM27"/>
    </sheetView>
  </sheetViews>
  <sheetFormatPr baseColWidth="10" defaultColWidth="8.83203125" defaultRowHeight="30" customHeight="1" x14ac:dyDescent="0.2"/>
  <cols>
    <col min="1" max="1" width="2.6640625" style="46"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47" t="s">
        <v>12</v>
      </c>
      <c r="B1" s="50" t="s">
        <v>22</v>
      </c>
      <c r="C1" s="1"/>
      <c r="D1" s="2"/>
      <c r="E1" s="4"/>
      <c r="F1" s="45"/>
      <c r="H1" s="2"/>
      <c r="I1" s="70"/>
    </row>
    <row r="2" spans="1:64" ht="30" customHeight="1" x14ac:dyDescent="0.25">
      <c r="A2" s="46" t="s">
        <v>9</v>
      </c>
      <c r="B2" s="51" t="s">
        <v>23</v>
      </c>
      <c r="I2" s="71"/>
    </row>
    <row r="3" spans="1:64" ht="30" customHeight="1" x14ac:dyDescent="0.2">
      <c r="A3" s="46" t="s">
        <v>19</v>
      </c>
      <c r="B3" s="52"/>
      <c r="C3" s="72" t="s">
        <v>1</v>
      </c>
      <c r="D3" s="73"/>
      <c r="E3" s="77">
        <f ca="1">TODAY() + 5</f>
        <v>44837</v>
      </c>
      <c r="F3" s="77"/>
    </row>
    <row r="4" spans="1:64" ht="30" customHeight="1" x14ac:dyDescent="0.2">
      <c r="A4" s="47" t="s">
        <v>13</v>
      </c>
      <c r="C4" s="72" t="s">
        <v>7</v>
      </c>
      <c r="D4" s="73"/>
      <c r="E4" s="7">
        <v>1</v>
      </c>
      <c r="I4" s="74">
        <f ca="1">I5</f>
        <v>44837</v>
      </c>
      <c r="J4" s="75"/>
      <c r="K4" s="75"/>
      <c r="L4" s="75"/>
      <c r="M4" s="75"/>
      <c r="N4" s="75"/>
      <c r="O4" s="76"/>
      <c r="P4" s="74">
        <f ca="1">P5</f>
        <v>44844</v>
      </c>
      <c r="Q4" s="75"/>
      <c r="R4" s="75"/>
      <c r="S4" s="75"/>
      <c r="T4" s="75"/>
      <c r="U4" s="75"/>
      <c r="V4" s="76"/>
      <c r="W4" s="74">
        <f ca="1">W5</f>
        <v>44851</v>
      </c>
      <c r="X4" s="75"/>
      <c r="Y4" s="75"/>
      <c r="Z4" s="75"/>
      <c r="AA4" s="75"/>
      <c r="AB4" s="75"/>
      <c r="AC4" s="76"/>
      <c r="AD4" s="74">
        <f ca="1">AD5</f>
        <v>44858</v>
      </c>
      <c r="AE4" s="75"/>
      <c r="AF4" s="75"/>
      <c r="AG4" s="75"/>
      <c r="AH4" s="75"/>
      <c r="AI4" s="75"/>
      <c r="AJ4" s="76"/>
      <c r="AK4" s="74">
        <f ca="1">AK5</f>
        <v>44865</v>
      </c>
      <c r="AL4" s="75"/>
      <c r="AM4" s="75"/>
      <c r="AN4" s="75"/>
      <c r="AO4" s="75"/>
      <c r="AP4" s="75"/>
      <c r="AQ4" s="76"/>
      <c r="AR4" s="74">
        <f ca="1">AR5</f>
        <v>44872</v>
      </c>
      <c r="AS4" s="75"/>
      <c r="AT4" s="75"/>
      <c r="AU4" s="75"/>
      <c r="AV4" s="75"/>
      <c r="AW4" s="75"/>
      <c r="AX4" s="76"/>
      <c r="AY4" s="74">
        <f ca="1">AY5</f>
        <v>44879</v>
      </c>
      <c r="AZ4" s="75"/>
      <c r="BA4" s="75"/>
      <c r="BB4" s="75"/>
      <c r="BC4" s="75"/>
      <c r="BD4" s="75"/>
      <c r="BE4" s="76"/>
      <c r="BF4" s="74">
        <f ca="1">BF5</f>
        <v>44886</v>
      </c>
      <c r="BG4" s="75"/>
      <c r="BH4" s="75"/>
      <c r="BI4" s="75"/>
      <c r="BJ4" s="75"/>
      <c r="BK4" s="75"/>
      <c r="BL4" s="76"/>
    </row>
    <row r="5" spans="1:64" ht="15" customHeight="1" x14ac:dyDescent="0.2">
      <c r="A5" s="47" t="s">
        <v>14</v>
      </c>
      <c r="B5" s="69"/>
      <c r="C5" s="69"/>
      <c r="D5" s="69"/>
      <c r="E5" s="69"/>
      <c r="F5" s="69"/>
      <c r="G5" s="69"/>
      <c r="I5" s="11">
        <f ca="1">Project_Start-WEEKDAY(Project_Start,1)+2+7*(Display_Week-1)</f>
        <v>44837</v>
      </c>
      <c r="J5" s="10">
        <f ca="1">I5+1</f>
        <v>44838</v>
      </c>
      <c r="K5" s="10">
        <f t="shared" ref="K5:AX5" ca="1" si="0">J5+1</f>
        <v>44839</v>
      </c>
      <c r="L5" s="10">
        <f t="shared" ca="1" si="0"/>
        <v>44840</v>
      </c>
      <c r="M5" s="10">
        <f t="shared" ca="1" si="0"/>
        <v>44841</v>
      </c>
      <c r="N5" s="10">
        <f t="shared" ca="1" si="0"/>
        <v>44842</v>
      </c>
      <c r="O5" s="12">
        <f t="shared" ca="1" si="0"/>
        <v>44843</v>
      </c>
      <c r="P5" s="11">
        <f ca="1">O5+1</f>
        <v>44844</v>
      </c>
      <c r="Q5" s="10">
        <f ca="1">P5+1</f>
        <v>44845</v>
      </c>
      <c r="R5" s="10">
        <f t="shared" ca="1" si="0"/>
        <v>44846</v>
      </c>
      <c r="S5" s="10">
        <f t="shared" ca="1" si="0"/>
        <v>44847</v>
      </c>
      <c r="T5" s="10">
        <f t="shared" ca="1" si="0"/>
        <v>44848</v>
      </c>
      <c r="U5" s="10">
        <f t="shared" ca="1" si="0"/>
        <v>44849</v>
      </c>
      <c r="V5" s="12">
        <f t="shared" ca="1" si="0"/>
        <v>44850</v>
      </c>
      <c r="W5" s="11">
        <f ca="1">V5+1</f>
        <v>44851</v>
      </c>
      <c r="X5" s="10">
        <f ca="1">W5+1</f>
        <v>44852</v>
      </c>
      <c r="Y5" s="10">
        <f t="shared" ca="1" si="0"/>
        <v>44853</v>
      </c>
      <c r="Z5" s="10">
        <f t="shared" ca="1" si="0"/>
        <v>44854</v>
      </c>
      <c r="AA5" s="10">
        <f t="shared" ca="1" si="0"/>
        <v>44855</v>
      </c>
      <c r="AB5" s="10">
        <f t="shared" ca="1" si="0"/>
        <v>44856</v>
      </c>
      <c r="AC5" s="12">
        <f t="shared" ca="1" si="0"/>
        <v>44857</v>
      </c>
      <c r="AD5" s="11">
        <f ca="1">AC5+1</f>
        <v>44858</v>
      </c>
      <c r="AE5" s="10">
        <f ca="1">AD5+1</f>
        <v>44859</v>
      </c>
      <c r="AF5" s="10">
        <f t="shared" ca="1" si="0"/>
        <v>44860</v>
      </c>
      <c r="AG5" s="10">
        <f t="shared" ca="1" si="0"/>
        <v>44861</v>
      </c>
      <c r="AH5" s="10">
        <f t="shared" ca="1" si="0"/>
        <v>44862</v>
      </c>
      <c r="AI5" s="10">
        <f t="shared" ca="1" si="0"/>
        <v>44863</v>
      </c>
      <c r="AJ5" s="12">
        <f t="shared" ca="1" si="0"/>
        <v>44864</v>
      </c>
      <c r="AK5" s="11">
        <f ca="1">AJ5+1</f>
        <v>44865</v>
      </c>
      <c r="AL5" s="10">
        <f ca="1">AK5+1</f>
        <v>44866</v>
      </c>
      <c r="AM5" s="10">
        <f t="shared" ca="1" si="0"/>
        <v>44867</v>
      </c>
      <c r="AN5" s="10">
        <f t="shared" ca="1" si="0"/>
        <v>44868</v>
      </c>
      <c r="AO5" s="10">
        <f t="shared" ca="1" si="0"/>
        <v>44869</v>
      </c>
      <c r="AP5" s="10">
        <f t="shared" ca="1" si="0"/>
        <v>44870</v>
      </c>
      <c r="AQ5" s="12">
        <f t="shared" ca="1" si="0"/>
        <v>44871</v>
      </c>
      <c r="AR5" s="11">
        <f ca="1">AQ5+1</f>
        <v>44872</v>
      </c>
      <c r="AS5" s="10">
        <f ca="1">AR5+1</f>
        <v>44873</v>
      </c>
      <c r="AT5" s="10">
        <f t="shared" ca="1" si="0"/>
        <v>44874</v>
      </c>
      <c r="AU5" s="10">
        <f t="shared" ca="1" si="0"/>
        <v>44875</v>
      </c>
      <c r="AV5" s="10">
        <f t="shared" ca="1" si="0"/>
        <v>44876</v>
      </c>
      <c r="AW5" s="10">
        <f t="shared" ca="1" si="0"/>
        <v>44877</v>
      </c>
      <c r="AX5" s="12">
        <f t="shared" ca="1" si="0"/>
        <v>44878</v>
      </c>
      <c r="AY5" s="11">
        <f ca="1">AX5+1</f>
        <v>44879</v>
      </c>
      <c r="AZ5" s="10">
        <f ca="1">AY5+1</f>
        <v>44880</v>
      </c>
      <c r="BA5" s="10">
        <f t="shared" ref="BA5:BE5" ca="1" si="1">AZ5+1</f>
        <v>44881</v>
      </c>
      <c r="BB5" s="10">
        <f t="shared" ca="1" si="1"/>
        <v>44882</v>
      </c>
      <c r="BC5" s="10">
        <f t="shared" ca="1" si="1"/>
        <v>44883</v>
      </c>
      <c r="BD5" s="10">
        <f t="shared" ca="1" si="1"/>
        <v>44884</v>
      </c>
      <c r="BE5" s="12">
        <f t="shared" ca="1" si="1"/>
        <v>44885</v>
      </c>
      <c r="BF5" s="11">
        <f ca="1">BE5+1</f>
        <v>44886</v>
      </c>
      <c r="BG5" s="10">
        <f ca="1">BF5+1</f>
        <v>44887</v>
      </c>
      <c r="BH5" s="10">
        <f t="shared" ref="BH5:BL5" ca="1" si="2">BG5+1</f>
        <v>44888</v>
      </c>
      <c r="BI5" s="10">
        <f t="shared" ca="1" si="2"/>
        <v>44889</v>
      </c>
      <c r="BJ5" s="10">
        <f t="shared" ca="1" si="2"/>
        <v>44890</v>
      </c>
      <c r="BK5" s="10">
        <f t="shared" ca="1" si="2"/>
        <v>44891</v>
      </c>
      <c r="BL5" s="12">
        <f t="shared" ca="1" si="2"/>
        <v>44892</v>
      </c>
    </row>
    <row r="6" spans="1:64" ht="30" customHeight="1" thickBot="1" x14ac:dyDescent="0.25">
      <c r="A6" s="47" t="s">
        <v>15</v>
      </c>
      <c r="B6" s="8" t="s">
        <v>8</v>
      </c>
      <c r="C6" s="9" t="s">
        <v>3</v>
      </c>
      <c r="D6" s="9" t="s">
        <v>2</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46" t="s">
        <v>20</v>
      </c>
      <c r="C7" s="49"/>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25">
      <c r="A8" s="47" t="s">
        <v>16</v>
      </c>
      <c r="B8" s="17" t="s">
        <v>29</v>
      </c>
      <c r="C8" s="57"/>
      <c r="D8" s="18"/>
      <c r="E8" s="19"/>
      <c r="F8" s="20"/>
      <c r="G8" s="16"/>
      <c r="H8" s="16" t="str">
        <f t="shared" ref="H8:H25"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25">
      <c r="A9" s="47" t="s">
        <v>21</v>
      </c>
      <c r="B9" s="65" t="s">
        <v>30</v>
      </c>
      <c r="C9" s="58" t="s">
        <v>23</v>
      </c>
      <c r="D9" s="21">
        <v>0.5</v>
      </c>
      <c r="E9" s="53">
        <f ca="1">Project_Start</f>
        <v>44837</v>
      </c>
      <c r="F9" s="53">
        <f ca="1">E9+2</f>
        <v>44839</v>
      </c>
      <c r="G9" s="16"/>
      <c r="H9" s="16">
        <f t="shared" ca="1" si="6"/>
        <v>3</v>
      </c>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25">
      <c r="A10" s="47" t="s">
        <v>17</v>
      </c>
      <c r="B10" s="65" t="s">
        <v>31</v>
      </c>
      <c r="C10" s="58" t="s">
        <v>23</v>
      </c>
      <c r="D10" s="21">
        <v>0</v>
      </c>
      <c r="E10" s="53">
        <f ca="1">Project_Start + 2</f>
        <v>44839</v>
      </c>
      <c r="F10" s="53">
        <f ca="1">E10+2</f>
        <v>44841</v>
      </c>
      <c r="G10" s="16"/>
      <c r="H10" s="16">
        <f t="shared" ca="1" si="6"/>
        <v>3</v>
      </c>
      <c r="I10" s="78"/>
      <c r="J10" s="78"/>
      <c r="K10" s="78"/>
      <c r="L10" s="78"/>
      <c r="M10" s="78"/>
      <c r="N10" s="78"/>
      <c r="O10" s="78"/>
      <c r="P10" s="78"/>
      <c r="Q10" s="78"/>
      <c r="R10" s="78"/>
      <c r="S10" s="78"/>
      <c r="T10" s="78"/>
      <c r="U10" s="79"/>
      <c r="V10" s="79"/>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25">
      <c r="A11" s="46"/>
      <c r="B11" s="65" t="s">
        <v>32</v>
      </c>
      <c r="C11" s="58" t="s">
        <v>23</v>
      </c>
      <c r="D11" s="21">
        <v>0</v>
      </c>
      <c r="E11" s="53">
        <f ca="1">F10</f>
        <v>44841</v>
      </c>
      <c r="F11" s="53">
        <f ca="1">E11+2</f>
        <v>44843</v>
      </c>
      <c r="G11" s="16"/>
      <c r="H11" s="16">
        <f t="shared" ca="1" si="6"/>
        <v>3</v>
      </c>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25">
      <c r="A12" s="47" t="s">
        <v>18</v>
      </c>
      <c r="B12" s="22" t="s">
        <v>25</v>
      </c>
      <c r="C12" s="59"/>
      <c r="D12" s="23"/>
      <c r="E12" s="24"/>
      <c r="F12" s="25"/>
      <c r="G12" s="16"/>
      <c r="H12" s="16" t="str">
        <f t="shared" si="6"/>
        <v/>
      </c>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25">
      <c r="A13" s="47"/>
      <c r="B13" s="66" t="s">
        <v>28</v>
      </c>
      <c r="C13" s="60" t="s">
        <v>23</v>
      </c>
      <c r="D13" s="26">
        <v>0.5</v>
      </c>
      <c r="E13" s="54">
        <f ca="1">F11</f>
        <v>44843</v>
      </c>
      <c r="F13" s="54">
        <f ca="1">E13+2</f>
        <v>44845</v>
      </c>
      <c r="G13" s="16"/>
      <c r="H13" s="16">
        <f t="shared" ca="1" si="6"/>
        <v>3</v>
      </c>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25">
      <c r="A14" s="46"/>
      <c r="B14" s="66" t="s">
        <v>26</v>
      </c>
      <c r="C14" s="60" t="s">
        <v>23</v>
      </c>
      <c r="D14" s="26">
        <v>0</v>
      </c>
      <c r="E14" s="54">
        <f ca="1">E13+2</f>
        <v>44845</v>
      </c>
      <c r="F14" s="54">
        <f ca="1">E14+3</f>
        <v>44848</v>
      </c>
      <c r="G14" s="16"/>
      <c r="H14" s="16">
        <f t="shared" ca="1" si="6"/>
        <v>4</v>
      </c>
      <c r="I14" s="78"/>
      <c r="J14" s="78"/>
      <c r="K14" s="78"/>
      <c r="L14" s="78"/>
      <c r="M14" s="78"/>
      <c r="N14" s="78"/>
      <c r="O14" s="78"/>
      <c r="P14" s="78"/>
      <c r="Q14" s="78"/>
      <c r="R14" s="78"/>
      <c r="S14" s="78"/>
      <c r="T14" s="78"/>
      <c r="U14" s="79"/>
      <c r="V14" s="79"/>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25">
      <c r="A15" s="46"/>
      <c r="B15" s="66" t="s">
        <v>27</v>
      </c>
      <c r="C15" s="60" t="s">
        <v>23</v>
      </c>
      <c r="D15" s="26">
        <v>0</v>
      </c>
      <c r="E15" s="54">
        <f ca="1">F14</f>
        <v>44848</v>
      </c>
      <c r="F15" s="54">
        <f ca="1">E15+3</f>
        <v>44851</v>
      </c>
      <c r="G15" s="16"/>
      <c r="H15" s="16">
        <f t="shared" ca="1" si="6"/>
        <v>4</v>
      </c>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25">
      <c r="A16" s="46" t="s">
        <v>10</v>
      </c>
      <c r="B16" s="27" t="s">
        <v>24</v>
      </c>
      <c r="C16" s="61"/>
      <c r="D16" s="28"/>
      <c r="E16" s="29"/>
      <c r="F16" s="30"/>
      <c r="G16" s="16"/>
      <c r="H16" s="16" t="str">
        <f t="shared" si="6"/>
        <v/>
      </c>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25">
      <c r="A17" s="46"/>
      <c r="B17" s="67" t="s">
        <v>33</v>
      </c>
      <c r="C17" s="62" t="s">
        <v>23</v>
      </c>
      <c r="D17" s="31">
        <v>0</v>
      </c>
      <c r="E17" s="55">
        <f ca="1">E9+14</f>
        <v>44851</v>
      </c>
      <c r="F17" s="55">
        <f ca="1">E17+3</f>
        <v>44854</v>
      </c>
      <c r="G17" s="16"/>
      <c r="H17" s="16">
        <f t="shared" ca="1" si="6"/>
        <v>4</v>
      </c>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25">
      <c r="A18" s="46"/>
      <c r="B18" s="67" t="s">
        <v>26</v>
      </c>
      <c r="C18" s="62" t="s">
        <v>23</v>
      </c>
      <c r="D18" s="31">
        <v>0</v>
      </c>
      <c r="E18" s="55">
        <f ca="1">E17+3</f>
        <v>44854</v>
      </c>
      <c r="F18" s="55">
        <f ca="1">E18+2</f>
        <v>44856</v>
      </c>
      <c r="G18" s="16"/>
      <c r="H18" s="16">
        <f t="shared" ca="1" si="6"/>
        <v>3</v>
      </c>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25">
      <c r="A19" s="46"/>
      <c r="B19" s="67" t="s">
        <v>34</v>
      </c>
      <c r="C19" s="62" t="s">
        <v>23</v>
      </c>
      <c r="D19" s="31">
        <v>0</v>
      </c>
      <c r="E19" s="55">
        <f ca="1">E18+3</f>
        <v>44857</v>
      </c>
      <c r="F19" s="55">
        <f ca="1">E19+3</f>
        <v>44860</v>
      </c>
      <c r="G19" s="16"/>
      <c r="H19" s="16">
        <f t="shared" ca="1" si="6"/>
        <v>4</v>
      </c>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25">
      <c r="A20" s="46"/>
      <c r="B20" s="67" t="s">
        <v>35</v>
      </c>
      <c r="C20" s="62" t="s">
        <v>23</v>
      </c>
      <c r="D20" s="31">
        <v>0</v>
      </c>
      <c r="E20" s="55">
        <f ca="1">F19+1</f>
        <v>44861</v>
      </c>
      <c r="F20" s="55">
        <f ca="1">E20+2</f>
        <v>44863</v>
      </c>
      <c r="G20" s="16"/>
      <c r="H20" s="16">
        <f t="shared" ca="1" si="6"/>
        <v>3</v>
      </c>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25">
      <c r="A21" s="46" t="s">
        <v>10</v>
      </c>
      <c r="B21" s="32" t="s">
        <v>36</v>
      </c>
      <c r="C21" s="63"/>
      <c r="D21" s="33"/>
      <c r="E21" s="34"/>
      <c r="F21" s="35"/>
      <c r="G21" s="16"/>
      <c r="H21" s="16" t="str">
        <f t="shared" si="6"/>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25">
      <c r="A22" s="46"/>
      <c r="B22" s="68" t="s">
        <v>37</v>
      </c>
      <c r="C22" s="64" t="s">
        <v>23</v>
      </c>
      <c r="D22" s="36">
        <v>0</v>
      </c>
      <c r="E22" s="56">
        <f ca="1">F20 + 1</f>
        <v>44864</v>
      </c>
      <c r="F22" s="56">
        <f ca="1">E22 + 4</f>
        <v>44868</v>
      </c>
      <c r="G22" s="16"/>
      <c r="H22" s="16">
        <f t="shared" ca="1" si="6"/>
        <v>5</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25">
      <c r="A23" s="46"/>
      <c r="B23" s="68" t="s">
        <v>38</v>
      </c>
      <c r="C23" s="64" t="s">
        <v>23</v>
      </c>
      <c r="D23" s="36">
        <v>0</v>
      </c>
      <c r="E23" s="56">
        <f ca="1">F22</f>
        <v>44868</v>
      </c>
      <c r="F23" s="56">
        <f ca="1">E23 + 4</f>
        <v>44872</v>
      </c>
      <c r="G23" s="16"/>
      <c r="H23" s="16">
        <f t="shared" ca="1" si="6"/>
        <v>5</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25">
      <c r="A24" s="46"/>
      <c r="B24" s="68" t="s">
        <v>39</v>
      </c>
      <c r="C24" s="64" t="s">
        <v>23</v>
      </c>
      <c r="D24" s="36">
        <v>0</v>
      </c>
      <c r="E24" s="56">
        <f ca="1">F23 + 2</f>
        <v>44874</v>
      </c>
      <c r="F24" s="56">
        <f ca="1">E24 + 10</f>
        <v>44884</v>
      </c>
      <c r="G24" s="16"/>
      <c r="H24" s="16">
        <f t="shared" ca="1" si="6"/>
        <v>11</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25">
      <c r="A25" s="47" t="s">
        <v>11</v>
      </c>
      <c r="B25" s="37" t="s">
        <v>0</v>
      </c>
      <c r="C25" s="38"/>
      <c r="D25" s="39"/>
      <c r="E25" s="40"/>
      <c r="F25" s="41"/>
      <c r="G25" s="42"/>
      <c r="H25" s="42"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ht="30" customHeight="1" x14ac:dyDescent="0.2">
      <c r="G26" s="6"/>
    </row>
    <row r="27" spans="1:64" ht="30" customHeight="1" x14ac:dyDescent="0.2">
      <c r="C27" s="14"/>
      <c r="F27" s="48"/>
    </row>
    <row r="28" spans="1:64" ht="30" customHeight="1" x14ac:dyDescent="0.2">
      <c r="C28"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cfRule type="expression" dxfId="2" priority="33">
      <formula>AND(TODAY()&gt;=I$5,TODAY()&lt;J$5)</formula>
    </cfRule>
  </conditionalFormatting>
  <conditionalFormatting sqref="I7:BL2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2022-09-29T08:18:37Z</dcterms:modified>
</cp:coreProperties>
</file>