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tables/table2.xml" ContentType="application/vnd.openxmlformats-officedocument.spreadsheetml.table+xml"/>
  <Override PartName="/xl/drawings/drawing3.xml" ContentType="application/vnd.openxmlformats-officedocument.drawing+xml"/>
  <Override PartName="/xl/tables/table3.xml" ContentType="application/vnd.openxmlformats-officedocument.spreadsheetml.table+xml"/>
  <Override PartName="/xl/drawings/drawing4.xml" ContentType="application/vnd.openxmlformats-officedocument.drawing+xml"/>
  <Override PartName="/xl/tables/table4.xml" ContentType="application/vnd.openxmlformats-officedocument.spreadsheetml.table+xml"/>
  <Override PartName="/xl/drawings/drawing5.xml" ContentType="application/vnd.openxmlformats-officedocument.drawing+xml"/>
  <Override PartName="/xl/tables/table5.xml" ContentType="application/vnd.openxmlformats-officedocument.spreadsheetml.table+xml"/>
  <Override PartName="/xl/drawings/drawing6.xml" ContentType="application/vnd.openxmlformats-officedocument.drawing+xml"/>
  <Override PartName="/xl/tables/table6.xml" ContentType="application/vnd.openxmlformats-officedocument.spreadsheetml.table+xml"/>
  <Override PartName="/xl/drawings/drawing7.xml" ContentType="application/vnd.openxmlformats-officedocument.drawing+xml"/>
  <Override PartName="/xl/tables/table7.xml" ContentType="application/vnd.openxmlformats-officedocument.spreadsheetml.table+xml"/>
  <Override PartName="/xl/drawings/drawing8.xml" ContentType="application/vnd.openxmlformats-officedocument.drawing+xml"/>
  <Override PartName="/xl/tables/table8.xml" ContentType="application/vnd.openxmlformats-officedocument.spreadsheetml.table+xml"/>
  <Override PartName="/xl/drawings/drawing9.xml" ContentType="application/vnd.openxmlformats-officedocument.drawing+xml"/>
  <Override PartName="/xl/tables/table9.xml" ContentType="application/vnd.openxmlformats-officedocument.spreadsheetml.table+xml"/>
  <Override PartName="/xl/drawings/drawing10.xml" ContentType="application/vnd.openxmlformats-officedocument.drawing+xml"/>
  <Override PartName="/xl/tables/table10.xml" ContentType="application/vnd.openxmlformats-officedocument.spreadsheetml.table+xml"/>
  <Override PartName="/xl/drawings/drawing11.xml" ContentType="application/vnd.openxmlformats-officedocument.drawing+xml"/>
  <Override PartName="/xl/tables/table11.xml" ContentType="application/vnd.openxmlformats-officedocument.spreadsheetml.table+xml"/>
  <Override PartName="/xl/drawings/drawing12.xml" ContentType="application/vnd.openxmlformats-officedocument.drawing+xml"/>
  <Override PartName="/xl/tables/table12.xml" ContentType="application/vnd.openxmlformats-officedocument.spreadsheetml.table+xml"/>
  <Override PartName="/xl/tables/table13.xml" ContentType="application/vnd.openxmlformats-officedocument.spreadsheetml.table+xml"/>
  <Override PartName="/xl/drawings/drawing13.xml" ContentType="application/vnd.openxmlformats-officedocument.drawing+xml"/>
  <Override PartName="/xl/tables/table14.xml" ContentType="application/vnd.openxmlformats-officedocument.spreadsheetml.table+xml"/>
  <Override PartName="/xl/tables/table15.xml" ContentType="application/vnd.openxmlformats-officedocument.spreadsheetml.table+xml"/>
  <Override PartName="/xl/drawings/drawing14.xml" ContentType="application/vnd.openxmlformats-officedocument.drawing+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131"/>
  <workbookPr defaultThemeVersion="166925"/>
  <mc:AlternateContent xmlns:mc="http://schemas.openxmlformats.org/markup-compatibility/2006">
    <mc:Choice Requires="x15">
      <x15ac:absPath xmlns:x15ac="http://schemas.microsoft.com/office/spreadsheetml/2010/11/ac" url="C:\Users\jerem\IdeaProjects\Caerus\"/>
    </mc:Choice>
  </mc:AlternateContent>
  <xr:revisionPtr revIDLastSave="0" documentId="13_ncr:1_{DD0845EE-FDEF-4F48-A7AA-AEA00A29CD54}" xr6:coauthVersionLast="47" xr6:coauthVersionMax="47" xr10:uidLastSave="{00000000-0000-0000-0000-000000000000}"/>
  <bookViews>
    <workbookView xWindow="-120" yWindow="-120" windowWidth="29040" windowHeight="15840" firstSheet="25" activeTab="29" xr2:uid="{8ADA0D1E-DDEC-4467-9DB9-6BA0B7CD7108}"/>
  </bookViews>
  <sheets>
    <sheet name="Fenêtre principal" sheetId="1" r:id="rId1"/>
    <sheet name="Fenêtre erreur ligne" sheetId="2" r:id="rId2"/>
    <sheet name="Correction Edit texte" sheetId="3" r:id="rId3"/>
    <sheet name="Fenêtre spécifique" sheetId="4" r:id="rId4"/>
    <sheet name="Fenêtre Chargement document" sheetId="5" r:id="rId5"/>
    <sheet name="Choix bibliotheque texte" sheetId="6" r:id="rId6"/>
    <sheet name="Fenetre Corpus" sheetId="7" r:id="rId7"/>
    <sheet name="Fenetre Creation texte" sheetId="8" r:id="rId8"/>
    <sheet name="Fenetre Gerer les textes" sheetId="9" r:id="rId9"/>
    <sheet name="Fenetre filtre texte" sheetId="10" r:id="rId10"/>
    <sheet name="Exporter Excel Reference" sheetId="11" r:id="rId11"/>
    <sheet name="Exporter Excel Personnalisé" sheetId="12" r:id="rId12"/>
    <sheet name="Autres" sheetId="13" r:id="rId13"/>
    <sheet name="Changer Configuration" sheetId="17" r:id="rId14"/>
    <sheet name="A propos" sheetId="19" r:id="rId15"/>
    <sheet name="Export Document Materiel" sheetId="20" r:id="rId16"/>
    <sheet name="Erreur incoherence" sheetId="21" r:id="rId17"/>
    <sheet name="Erreur balise introductive" sheetId="22" r:id="rId18"/>
    <sheet name="Commencer analyse" sheetId="23" r:id="rId19"/>
    <sheet name="Importer Excel" sheetId="25" r:id="rId20"/>
    <sheet name="Erreur Fonctionnelle" sheetId="26" r:id="rId21"/>
    <sheet name="ListeProfil" sheetId="28" r:id="rId22"/>
    <sheet name="StopWords" sheetId="27" r:id="rId23"/>
    <sheet name="Radicaux" sheetId="29" r:id="rId24"/>
    <sheet name="Radicaux par classe" sheetId="30" r:id="rId25"/>
    <sheet name="Resultat Analyse" sheetId="31" r:id="rId26"/>
    <sheet name="Detail Resultat Analyse Token" sheetId="32" r:id="rId27"/>
    <sheet name="Nom propres" sheetId="33" r:id="rId28"/>
    <sheet name="Analyse ajout nom propres" sheetId="34" r:id="rId29"/>
    <sheet name="FR_Properties" sheetId="14" r:id="rId30"/>
    <sheet name="ES_Properties" sheetId="16" r:id="rId31"/>
    <sheet name="Constants" sheetId="18" r:id="rId32"/>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27" i="23" l="1"/>
  <c r="C27" i="23"/>
  <c r="A880" i="18"/>
  <c r="A881" i="18"/>
  <c r="A882" i="18"/>
  <c r="A883" i="18"/>
  <c r="A884" i="18"/>
  <c r="A885" i="18"/>
  <c r="A886" i="18"/>
  <c r="A887" i="18"/>
  <c r="A888" i="18"/>
  <c r="A889" i="18"/>
  <c r="A890" i="18"/>
  <c r="A891" i="18"/>
  <c r="A892" i="18"/>
  <c r="A893" i="18"/>
  <c r="A894" i="18"/>
  <c r="A895" i="18"/>
  <c r="A896" i="18"/>
  <c r="A897" i="18"/>
  <c r="A898" i="18"/>
  <c r="A899" i="18"/>
  <c r="A900" i="18"/>
  <c r="A901" i="18"/>
  <c r="A902" i="18"/>
  <c r="A903" i="18"/>
  <c r="A904" i="18"/>
  <c r="A905" i="18"/>
  <c r="A879" i="18"/>
  <c r="A862" i="16"/>
  <c r="A863" i="16"/>
  <c r="A864" i="16"/>
  <c r="A865" i="16"/>
  <c r="A866" i="16"/>
  <c r="A867" i="16"/>
  <c r="A868" i="16"/>
  <c r="A869" i="16"/>
  <c r="A870" i="16"/>
  <c r="A871" i="16"/>
  <c r="A872" i="16"/>
  <c r="A873" i="16"/>
  <c r="A874" i="16"/>
  <c r="A875" i="16"/>
  <c r="A876" i="16"/>
  <c r="A877" i="16"/>
  <c r="A878" i="16"/>
  <c r="A879" i="16"/>
  <c r="A880" i="16"/>
  <c r="A881" i="16"/>
  <c r="A882" i="16"/>
  <c r="A883" i="16"/>
  <c r="A861" i="16"/>
  <c r="A901" i="14"/>
  <c r="A902" i="14"/>
  <c r="A903" i="14"/>
  <c r="A877" i="14"/>
  <c r="A878" i="14"/>
  <c r="A879" i="14"/>
  <c r="A880" i="14"/>
  <c r="A881" i="14"/>
  <c r="A882" i="14"/>
  <c r="A883" i="14"/>
  <c r="A884" i="14"/>
  <c r="A885" i="14"/>
  <c r="A886" i="14"/>
  <c r="A887" i="14"/>
  <c r="A888" i="14"/>
  <c r="A889" i="14"/>
  <c r="A890" i="14"/>
  <c r="A891" i="14"/>
  <c r="A892" i="14"/>
  <c r="A893" i="14"/>
  <c r="A894" i="14"/>
  <c r="A895" i="14"/>
  <c r="A896" i="14"/>
  <c r="A897" i="14"/>
  <c r="A898" i="14"/>
  <c r="A899" i="14"/>
  <c r="A900" i="14"/>
  <c r="A876" i="14"/>
  <c r="D4" i="34"/>
  <c r="C4" i="34"/>
  <c r="A876" i="18"/>
  <c r="A877" i="18"/>
  <c r="A878" i="18"/>
  <c r="A860" i="18"/>
  <c r="A861" i="18"/>
  <c r="A862" i="18"/>
  <c r="A863" i="18"/>
  <c r="A864" i="18"/>
  <c r="A865" i="18"/>
  <c r="A866" i="18"/>
  <c r="A867" i="18"/>
  <c r="A868" i="18"/>
  <c r="A869" i="18"/>
  <c r="A870" i="18"/>
  <c r="A871" i="18"/>
  <c r="A872" i="18"/>
  <c r="A873" i="18"/>
  <c r="A874" i="18"/>
  <c r="A875" i="18"/>
  <c r="A859" i="18"/>
  <c r="A843" i="16"/>
  <c r="A844" i="16"/>
  <c r="A845" i="16"/>
  <c r="A846" i="16"/>
  <c r="A847" i="16"/>
  <c r="A848" i="16"/>
  <c r="A849" i="16"/>
  <c r="A850" i="16"/>
  <c r="A851" i="16"/>
  <c r="A852" i="16"/>
  <c r="A853" i="16"/>
  <c r="A854" i="16"/>
  <c r="A855" i="16"/>
  <c r="A856" i="16"/>
  <c r="A857" i="16"/>
  <c r="A858" i="16"/>
  <c r="A859" i="16"/>
  <c r="A860" i="16"/>
  <c r="A842" i="16"/>
  <c r="A853" i="14"/>
  <c r="A854" i="14"/>
  <c r="A855" i="14"/>
  <c r="A856" i="14"/>
  <c r="A857" i="14"/>
  <c r="A858" i="14"/>
  <c r="A859" i="14"/>
  <c r="A860" i="14"/>
  <c r="A861" i="14"/>
  <c r="A862" i="14"/>
  <c r="A863" i="14"/>
  <c r="A864" i="14"/>
  <c r="A865" i="14"/>
  <c r="A866" i="14"/>
  <c r="A867" i="14"/>
  <c r="A868" i="14"/>
  <c r="A869" i="14"/>
  <c r="A870" i="14"/>
  <c r="A871" i="14"/>
  <c r="A872" i="14"/>
  <c r="A873" i="14"/>
  <c r="A874" i="14"/>
  <c r="A875" i="14"/>
  <c r="A852" i="14"/>
  <c r="D6" i="33"/>
  <c r="D4" i="33"/>
  <c r="C6" i="33"/>
  <c r="C4" i="33"/>
  <c r="A784" i="18"/>
  <c r="A785" i="18"/>
  <c r="A786" i="18"/>
  <c r="A787" i="18"/>
  <c r="A788" i="18"/>
  <c r="A789" i="18"/>
  <c r="A790" i="18"/>
  <c r="A791" i="18"/>
  <c r="A792" i="18"/>
  <c r="A793" i="18"/>
  <c r="A794" i="18"/>
  <c r="A795" i="18"/>
  <c r="A796" i="18"/>
  <c r="A797" i="18"/>
  <c r="A798" i="18"/>
  <c r="A799" i="18"/>
  <c r="A800" i="18"/>
  <c r="A801" i="18"/>
  <c r="A802" i="18"/>
  <c r="A803" i="18"/>
  <c r="A804" i="18"/>
  <c r="A805" i="18"/>
  <c r="A806" i="18"/>
  <c r="A807" i="18"/>
  <c r="A808" i="18"/>
  <c r="A809" i="18"/>
  <c r="A810" i="18"/>
  <c r="A811" i="18"/>
  <c r="A812" i="18"/>
  <c r="A813" i="18"/>
  <c r="A814" i="18"/>
  <c r="A815" i="18"/>
  <c r="A816" i="18"/>
  <c r="A817" i="18"/>
  <c r="A818" i="18"/>
  <c r="A819" i="18"/>
  <c r="A820" i="18"/>
  <c r="A821" i="18"/>
  <c r="A822" i="18"/>
  <c r="A823" i="18"/>
  <c r="A824" i="18"/>
  <c r="A825" i="18"/>
  <c r="A826" i="18"/>
  <c r="A827" i="18"/>
  <c r="A828" i="18"/>
  <c r="A829" i="18"/>
  <c r="A830" i="18"/>
  <c r="A831" i="18"/>
  <c r="A832" i="18"/>
  <c r="A833" i="18"/>
  <c r="A834" i="18"/>
  <c r="A835" i="18"/>
  <c r="A836" i="18"/>
  <c r="A837" i="18"/>
  <c r="A838" i="18"/>
  <c r="A839" i="18"/>
  <c r="A840" i="18"/>
  <c r="A841" i="18"/>
  <c r="A842" i="18"/>
  <c r="A843" i="18"/>
  <c r="A844" i="18"/>
  <c r="A845" i="18"/>
  <c r="A846" i="18"/>
  <c r="A847" i="18"/>
  <c r="A848" i="18"/>
  <c r="A783" i="18"/>
  <c r="A818" i="16"/>
  <c r="A819" i="16"/>
  <c r="A820" i="16"/>
  <c r="A821" i="16"/>
  <c r="A822" i="16"/>
  <c r="A823" i="16"/>
  <c r="A824" i="16"/>
  <c r="A825" i="16"/>
  <c r="A826" i="16"/>
  <c r="A827" i="16"/>
  <c r="A828" i="16"/>
  <c r="A829" i="16"/>
  <c r="A830" i="16"/>
  <c r="A831" i="16"/>
  <c r="A832" i="16"/>
  <c r="A833" i="16"/>
  <c r="A834" i="16"/>
  <c r="A835" i="16"/>
  <c r="A836" i="16"/>
  <c r="A837" i="16"/>
  <c r="A838" i="16"/>
  <c r="A839" i="16"/>
  <c r="A840" i="16"/>
  <c r="A841" i="16"/>
  <c r="A817" i="16"/>
  <c r="A826" i="14"/>
  <c r="A827" i="14"/>
  <c r="A828" i="14"/>
  <c r="A829" i="14"/>
  <c r="A830" i="14"/>
  <c r="A831" i="14"/>
  <c r="A832" i="14"/>
  <c r="A833" i="14"/>
  <c r="A834" i="14"/>
  <c r="A835" i="14"/>
  <c r="A836" i="14"/>
  <c r="A837" i="14"/>
  <c r="A838" i="14"/>
  <c r="A839" i="14"/>
  <c r="A840" i="14"/>
  <c r="A841" i="14"/>
  <c r="A842" i="14"/>
  <c r="A843" i="14"/>
  <c r="A844" i="14"/>
  <c r="A845" i="14"/>
  <c r="A846" i="14"/>
  <c r="A847" i="14"/>
  <c r="A848" i="14"/>
  <c r="A849" i="14"/>
  <c r="A850" i="14"/>
  <c r="A851" i="14"/>
  <c r="A825" i="14"/>
  <c r="A739" i="18"/>
  <c r="A740" i="18"/>
  <c r="A741" i="18"/>
  <c r="A742" i="18"/>
  <c r="A743" i="18"/>
  <c r="A744" i="18"/>
  <c r="A745" i="18"/>
  <c r="A746" i="18"/>
  <c r="A747" i="18"/>
  <c r="A748" i="18"/>
  <c r="A749" i="18"/>
  <c r="A750" i="18"/>
  <c r="A751" i="18"/>
  <c r="A752" i="18"/>
  <c r="A753" i="18"/>
  <c r="A754" i="18"/>
  <c r="A755" i="18"/>
  <c r="A756" i="18"/>
  <c r="A757" i="18"/>
  <c r="A758" i="18"/>
  <c r="A759" i="18"/>
  <c r="A760" i="18"/>
  <c r="A761" i="18"/>
  <c r="A762" i="18"/>
  <c r="A763" i="18"/>
  <c r="A764" i="18"/>
  <c r="A765" i="18"/>
  <c r="A766" i="18"/>
  <c r="A767" i="18"/>
  <c r="A768" i="18"/>
  <c r="A769" i="18"/>
  <c r="A770" i="18"/>
  <c r="A771" i="18"/>
  <c r="A772" i="18"/>
  <c r="A773" i="18"/>
  <c r="A774" i="18"/>
  <c r="A775" i="18"/>
  <c r="A776" i="18"/>
  <c r="A777" i="18"/>
  <c r="A778" i="18"/>
  <c r="A779" i="18"/>
  <c r="A780" i="18"/>
  <c r="A781" i="18"/>
  <c r="A782" i="18"/>
  <c r="A849" i="18"/>
  <c r="A850" i="18"/>
  <c r="A851" i="18"/>
  <c r="A852" i="18"/>
  <c r="A853" i="18"/>
  <c r="A854" i="18"/>
  <c r="A855" i="18"/>
  <c r="A856" i="18"/>
  <c r="A857" i="18"/>
  <c r="A858" i="18"/>
  <c r="A738" i="18"/>
  <c r="A794" i="16"/>
  <c r="A795" i="16"/>
  <c r="A796" i="16"/>
  <c r="A797" i="16"/>
  <c r="A798" i="16"/>
  <c r="A799" i="16"/>
  <c r="A800" i="16"/>
  <c r="A801" i="16"/>
  <c r="A802" i="16"/>
  <c r="A803" i="16"/>
  <c r="A804" i="16"/>
  <c r="A805" i="16"/>
  <c r="A806" i="16"/>
  <c r="A807" i="16"/>
  <c r="A808" i="16"/>
  <c r="A809" i="16"/>
  <c r="A810" i="16"/>
  <c r="A811" i="16"/>
  <c r="A812" i="16"/>
  <c r="A813" i="16"/>
  <c r="A814" i="16"/>
  <c r="A815" i="16"/>
  <c r="A816" i="16"/>
  <c r="A773" i="16"/>
  <c r="A774" i="16"/>
  <c r="A775" i="16"/>
  <c r="A776" i="16"/>
  <c r="A777" i="16"/>
  <c r="A778" i="16"/>
  <c r="A779" i="16"/>
  <c r="A780" i="16"/>
  <c r="A781" i="16"/>
  <c r="A782" i="16"/>
  <c r="A783" i="16"/>
  <c r="A784" i="16"/>
  <c r="A785" i="16"/>
  <c r="A786" i="16"/>
  <c r="A787" i="16"/>
  <c r="A788" i="16"/>
  <c r="A789" i="16"/>
  <c r="A790" i="16"/>
  <c r="A791" i="16"/>
  <c r="A792" i="16"/>
  <c r="A793" i="16"/>
  <c r="A772" i="16"/>
  <c r="A805" i="14"/>
  <c r="A806" i="14"/>
  <c r="A807" i="14"/>
  <c r="A808" i="14"/>
  <c r="A809" i="14"/>
  <c r="A810" i="14"/>
  <c r="A811" i="14"/>
  <c r="A812" i="14"/>
  <c r="A813" i="14"/>
  <c r="A814" i="14"/>
  <c r="A815" i="14"/>
  <c r="A816" i="14"/>
  <c r="A817" i="14"/>
  <c r="A818" i="14"/>
  <c r="A819" i="14"/>
  <c r="A820" i="14"/>
  <c r="A821" i="14"/>
  <c r="A822" i="14"/>
  <c r="A823" i="14"/>
  <c r="A824" i="14"/>
  <c r="A783" i="14"/>
  <c r="A784" i="14"/>
  <c r="A785" i="14"/>
  <c r="A786" i="14"/>
  <c r="A787" i="14"/>
  <c r="A788" i="14"/>
  <c r="A789" i="14"/>
  <c r="A790" i="14"/>
  <c r="A791" i="14"/>
  <c r="A792" i="14"/>
  <c r="A793" i="14"/>
  <c r="A794" i="14"/>
  <c r="A795" i="14"/>
  <c r="A796" i="14"/>
  <c r="A797" i="14"/>
  <c r="A798" i="14"/>
  <c r="A799" i="14"/>
  <c r="A800" i="14"/>
  <c r="A801" i="14"/>
  <c r="A802" i="14"/>
  <c r="A803" i="14"/>
  <c r="A804" i="14"/>
  <c r="A782" i="14"/>
  <c r="A540" i="14"/>
  <c r="A541" i="14"/>
  <c r="A542" i="14"/>
  <c r="A543" i="14"/>
  <c r="A544" i="14"/>
  <c r="A545" i="14"/>
  <c r="A546" i="14"/>
  <c r="A547" i="14"/>
  <c r="A548" i="14"/>
  <c r="A549" i="14"/>
  <c r="A550" i="14"/>
  <c r="A551" i="14"/>
  <c r="A552" i="14"/>
  <c r="A553" i="14"/>
  <c r="A554" i="14"/>
  <c r="A555" i="14"/>
  <c r="A556" i="14"/>
  <c r="A557" i="14"/>
  <c r="A558" i="14"/>
  <c r="A559" i="14"/>
  <c r="A560" i="14"/>
  <c r="A561" i="14"/>
  <c r="A562" i="14"/>
  <c r="A563" i="14"/>
  <c r="A564" i="14"/>
  <c r="A565" i="14"/>
  <c r="A566" i="14"/>
  <c r="A567" i="14"/>
  <c r="A568" i="14"/>
  <c r="A569" i="14"/>
  <c r="A570" i="14"/>
  <c r="A571" i="14"/>
  <c r="A572" i="14"/>
  <c r="A573" i="14"/>
  <c r="A574" i="14"/>
  <c r="A575" i="14"/>
  <c r="A576" i="14"/>
  <c r="A577" i="14"/>
  <c r="A578" i="14"/>
  <c r="A579" i="14"/>
  <c r="A580" i="14"/>
  <c r="A581" i="14"/>
  <c r="A582" i="14"/>
  <c r="A583" i="14"/>
  <c r="A584" i="14"/>
  <c r="A585" i="14"/>
  <c r="A586" i="14"/>
  <c r="A587" i="14"/>
  <c r="A588" i="14"/>
  <c r="A589" i="14"/>
  <c r="A590" i="14"/>
  <c r="A591" i="14"/>
  <c r="A592" i="14"/>
  <c r="A593" i="14"/>
  <c r="A594" i="14"/>
  <c r="A595" i="14"/>
  <c r="A596" i="14"/>
  <c r="A597" i="14"/>
  <c r="A532" i="18"/>
  <c r="A533" i="18"/>
  <c r="A534" i="18"/>
  <c r="A535" i="18"/>
  <c r="A536" i="18"/>
  <c r="A537" i="18"/>
  <c r="A538" i="18"/>
  <c r="A539" i="18"/>
  <c r="A540" i="18"/>
  <c r="A541" i="18"/>
  <c r="A542" i="18"/>
  <c r="A543" i="18"/>
  <c r="A544" i="18"/>
  <c r="A545" i="18"/>
  <c r="A546" i="18"/>
  <c r="A547" i="18"/>
  <c r="A548" i="18"/>
  <c r="A549" i="18"/>
  <c r="A550" i="18"/>
  <c r="A551" i="18"/>
  <c r="A552" i="18"/>
  <c r="A553" i="18"/>
  <c r="A554" i="18"/>
  <c r="A555" i="18"/>
  <c r="A556" i="18"/>
  <c r="A557" i="18"/>
  <c r="A558" i="18"/>
  <c r="A559" i="18"/>
  <c r="A560" i="18"/>
  <c r="A561" i="18"/>
  <c r="A562" i="18"/>
  <c r="A563" i="18"/>
  <c r="A564" i="18"/>
  <c r="A565" i="18"/>
  <c r="A566" i="18"/>
  <c r="A567" i="18"/>
  <c r="A568" i="18"/>
  <c r="A569" i="18"/>
  <c r="A570" i="18"/>
  <c r="A571" i="18"/>
  <c r="A572" i="18"/>
  <c r="A573" i="18"/>
  <c r="A574" i="18"/>
  <c r="A575" i="18"/>
  <c r="A576" i="18"/>
  <c r="A577" i="18"/>
  <c r="A578" i="18"/>
  <c r="A579" i="18"/>
  <c r="A580" i="18"/>
  <c r="A581" i="18"/>
  <c r="A582" i="18"/>
  <c r="A583" i="18"/>
  <c r="A584" i="18"/>
  <c r="A585" i="18"/>
  <c r="A586" i="18"/>
  <c r="A587" i="18"/>
  <c r="A588" i="18"/>
  <c r="A536" i="16"/>
  <c r="A537" i="16"/>
  <c r="A538" i="16"/>
  <c r="A539" i="16"/>
  <c r="A540" i="16"/>
  <c r="A541" i="16"/>
  <c r="A542" i="16"/>
  <c r="A543" i="16"/>
  <c r="A544" i="16"/>
  <c r="A545" i="16"/>
  <c r="A546" i="16"/>
  <c r="A547" i="16"/>
  <c r="A548" i="16"/>
  <c r="A549" i="16"/>
  <c r="A550" i="16"/>
  <c r="A551" i="16"/>
  <c r="A552" i="16"/>
  <c r="A553" i="16"/>
  <c r="A554" i="16"/>
  <c r="A555" i="16"/>
  <c r="A556" i="16"/>
  <c r="A557" i="16"/>
  <c r="A558" i="16"/>
  <c r="A559" i="16"/>
  <c r="A560" i="16"/>
  <c r="A561" i="16"/>
  <c r="A562" i="16"/>
  <c r="A563" i="16"/>
  <c r="A564" i="16"/>
  <c r="A565" i="16"/>
  <c r="A566" i="16"/>
  <c r="A567" i="16"/>
  <c r="A568" i="16"/>
  <c r="A569" i="16"/>
  <c r="A570" i="16"/>
  <c r="A571" i="16"/>
  <c r="A572" i="16"/>
  <c r="A573" i="16"/>
  <c r="A574" i="16"/>
  <c r="A575" i="16"/>
  <c r="A576" i="16"/>
  <c r="A577" i="16"/>
  <c r="A578" i="16"/>
  <c r="A579" i="16"/>
  <c r="A580" i="16"/>
  <c r="A581" i="16"/>
  <c r="A582" i="16"/>
  <c r="A583" i="16"/>
  <c r="A584" i="16"/>
  <c r="A585" i="16"/>
  <c r="A586" i="16"/>
  <c r="A587" i="16"/>
  <c r="A588" i="16"/>
  <c r="A589" i="16"/>
  <c r="A590" i="16"/>
  <c r="A591" i="16"/>
  <c r="A592" i="16"/>
  <c r="A593" i="16"/>
  <c r="D11" i="23"/>
  <c r="C11" i="23"/>
  <c r="D9" i="23"/>
  <c r="C9" i="23"/>
  <c r="D7" i="23"/>
  <c r="C7" i="23"/>
  <c r="A775" i="14"/>
  <c r="A776" i="14"/>
  <c r="A777" i="14"/>
  <c r="A778" i="14"/>
  <c r="A779" i="14"/>
  <c r="A780" i="14"/>
  <c r="A781" i="14"/>
  <c r="A769" i="16"/>
  <c r="A770" i="16"/>
  <c r="A771" i="16"/>
  <c r="A766" i="16"/>
  <c r="A767" i="16"/>
  <c r="A768" i="16"/>
  <c r="D9" i="30"/>
  <c r="A752" i="16" s="1"/>
  <c r="D6" i="30"/>
  <c r="D4" i="30"/>
  <c r="A747" i="16" s="1"/>
  <c r="C9" i="30"/>
  <c r="A760" i="14" s="1"/>
  <c r="C6" i="30"/>
  <c r="A757" i="14"/>
  <c r="C4" i="30"/>
  <c r="D9" i="29"/>
  <c r="A735" i="16" s="1"/>
  <c r="D6" i="29"/>
  <c r="D4" i="29"/>
  <c r="C4" i="29"/>
  <c r="C9" i="29"/>
  <c r="A743" i="14" s="1"/>
  <c r="C6" i="29"/>
  <c r="A760" i="16"/>
  <c r="A761" i="16"/>
  <c r="A762" i="16"/>
  <c r="A763" i="16"/>
  <c r="A764" i="16"/>
  <c r="A765" i="16"/>
  <c r="A771" i="14"/>
  <c r="A772" i="14"/>
  <c r="A773" i="14"/>
  <c r="A774" i="14"/>
  <c r="A731" i="18"/>
  <c r="A732" i="18"/>
  <c r="A733" i="18"/>
  <c r="A734" i="18"/>
  <c r="A735" i="18"/>
  <c r="A736" i="18"/>
  <c r="A737" i="18"/>
  <c r="D11" i="30"/>
  <c r="A754" i="16" s="1"/>
  <c r="A709" i="18"/>
  <c r="A710" i="18"/>
  <c r="A711" i="18"/>
  <c r="A712" i="18"/>
  <c r="A713" i="18"/>
  <c r="A714" i="18"/>
  <c r="A741" i="16"/>
  <c r="A742" i="16"/>
  <c r="A743" i="16"/>
  <c r="A744" i="16"/>
  <c r="A745" i="16"/>
  <c r="A715" i="18"/>
  <c r="A716" i="18"/>
  <c r="A717" i="18"/>
  <c r="A718" i="18"/>
  <c r="A719" i="18"/>
  <c r="A720" i="18"/>
  <c r="A721" i="18"/>
  <c r="A722" i="18"/>
  <c r="A723" i="18"/>
  <c r="A724" i="18"/>
  <c r="A725" i="18"/>
  <c r="A726" i="18"/>
  <c r="A727" i="18"/>
  <c r="A728" i="18"/>
  <c r="A729" i="18"/>
  <c r="A730" i="18"/>
  <c r="A746" i="16"/>
  <c r="A748" i="16"/>
  <c r="A749" i="16"/>
  <c r="A750" i="16"/>
  <c r="A751" i="16"/>
  <c r="A753" i="16"/>
  <c r="A755" i="16"/>
  <c r="A756" i="16"/>
  <c r="A757" i="16"/>
  <c r="A758" i="16"/>
  <c r="A759" i="16"/>
  <c r="A754" i="14"/>
  <c r="A755" i="14"/>
  <c r="A756" i="14"/>
  <c r="A758" i="14"/>
  <c r="A759" i="14"/>
  <c r="A761" i="14"/>
  <c r="A762" i="14"/>
  <c r="A763" i="14"/>
  <c r="A764" i="14"/>
  <c r="A765" i="14"/>
  <c r="A766" i="14"/>
  <c r="A767" i="14"/>
  <c r="A768" i="14"/>
  <c r="A769" i="14"/>
  <c r="A770" i="14"/>
  <c r="A753" i="14"/>
  <c r="A697" i="18"/>
  <c r="A698" i="18"/>
  <c r="A699" i="18"/>
  <c r="A700" i="18"/>
  <c r="A701" i="18"/>
  <c r="A702" i="18"/>
  <c r="A703" i="18"/>
  <c r="A704" i="18"/>
  <c r="A705" i="18"/>
  <c r="A706" i="18"/>
  <c r="A707" i="18"/>
  <c r="A708" i="18"/>
  <c r="A696" i="18"/>
  <c r="A729" i="16"/>
  <c r="A730" i="16"/>
  <c r="A731" i="16"/>
  <c r="A732" i="16"/>
  <c r="A733" i="16"/>
  <c r="A734" i="16"/>
  <c r="A736" i="16"/>
  <c r="A737" i="16"/>
  <c r="A738" i="16"/>
  <c r="A739" i="16"/>
  <c r="A740" i="16"/>
  <c r="A728" i="16"/>
  <c r="A737" i="14"/>
  <c r="A738" i="14"/>
  <c r="A739" i="14"/>
  <c r="A740" i="14"/>
  <c r="A741" i="14"/>
  <c r="A742" i="14"/>
  <c r="A744" i="14"/>
  <c r="A745" i="14"/>
  <c r="A746" i="14"/>
  <c r="A747" i="14"/>
  <c r="A748" i="14"/>
  <c r="A749" i="14"/>
  <c r="A750" i="14"/>
  <c r="A751" i="14"/>
  <c r="A752" i="14"/>
  <c r="A736" i="14"/>
  <c r="A683" i="18"/>
  <c r="A684" i="18"/>
  <c r="A685" i="18"/>
  <c r="A686" i="18"/>
  <c r="A687" i="18"/>
  <c r="A688" i="18"/>
  <c r="A689" i="18"/>
  <c r="A690" i="18"/>
  <c r="A691" i="18"/>
  <c r="A692" i="18"/>
  <c r="A693" i="18"/>
  <c r="A694" i="18"/>
  <c r="A695" i="18"/>
  <c r="A682" i="18"/>
  <c r="A713" i="16"/>
  <c r="A714" i="16"/>
  <c r="A715" i="16"/>
  <c r="A716" i="16"/>
  <c r="A717" i="16"/>
  <c r="A718" i="16"/>
  <c r="A719" i="16"/>
  <c r="A720" i="16"/>
  <c r="A721" i="16"/>
  <c r="A722" i="16"/>
  <c r="A723" i="16"/>
  <c r="A724" i="16"/>
  <c r="A725" i="16"/>
  <c r="A726" i="16"/>
  <c r="A727" i="16"/>
  <c r="A712" i="16"/>
  <c r="A720" i="14"/>
  <c r="A721" i="14"/>
  <c r="A722" i="14"/>
  <c r="A723" i="14"/>
  <c r="A724" i="14"/>
  <c r="A725" i="14"/>
  <c r="A726" i="14"/>
  <c r="A727" i="14"/>
  <c r="A728" i="14"/>
  <c r="A729" i="14"/>
  <c r="A730" i="14"/>
  <c r="A731" i="14"/>
  <c r="A732" i="14"/>
  <c r="A733" i="14"/>
  <c r="A734" i="14"/>
  <c r="A735" i="14"/>
  <c r="A719" i="14"/>
  <c r="A667" i="18"/>
  <c r="A668" i="18"/>
  <c r="A669" i="18"/>
  <c r="A670" i="18"/>
  <c r="A671" i="18"/>
  <c r="A672" i="18"/>
  <c r="A673" i="18"/>
  <c r="A674" i="18"/>
  <c r="A675" i="18"/>
  <c r="A676" i="18"/>
  <c r="A677" i="18"/>
  <c r="A678" i="18"/>
  <c r="A679" i="18"/>
  <c r="A680" i="18"/>
  <c r="A681" i="18"/>
  <c r="A666" i="18"/>
  <c r="D9" i="28"/>
  <c r="A702" i="16" s="1"/>
  <c r="D8" i="28"/>
  <c r="D7" i="28"/>
  <c r="A700" i="16" s="1"/>
  <c r="A696" i="16"/>
  <c r="A697" i="16"/>
  <c r="A698" i="16"/>
  <c r="A699" i="16"/>
  <c r="A701" i="16"/>
  <c r="A703" i="16"/>
  <c r="A704" i="16"/>
  <c r="A705" i="16"/>
  <c r="A706" i="16"/>
  <c r="A707" i="16"/>
  <c r="A708" i="16"/>
  <c r="A709" i="16"/>
  <c r="A710" i="16"/>
  <c r="A711" i="16"/>
  <c r="A695" i="16"/>
  <c r="A669" i="16"/>
  <c r="A670" i="16"/>
  <c r="A671" i="16"/>
  <c r="A672" i="16"/>
  <c r="A673" i="16"/>
  <c r="A674" i="16"/>
  <c r="A675" i="16"/>
  <c r="A676" i="16"/>
  <c r="A677" i="16"/>
  <c r="A678" i="16"/>
  <c r="A679" i="16"/>
  <c r="A680" i="16"/>
  <c r="A681" i="16"/>
  <c r="A682" i="16"/>
  <c r="A683" i="16"/>
  <c r="A684" i="16"/>
  <c r="A685" i="16"/>
  <c r="A686" i="16"/>
  <c r="A687" i="16"/>
  <c r="A688" i="16"/>
  <c r="A689" i="16"/>
  <c r="A690" i="16"/>
  <c r="A691" i="16"/>
  <c r="A692" i="16"/>
  <c r="A693" i="16"/>
  <c r="A694" i="16"/>
  <c r="A700" i="14"/>
  <c r="A701" i="14"/>
  <c r="A702" i="14"/>
  <c r="A703" i="14"/>
  <c r="A704" i="14"/>
  <c r="A705" i="14"/>
  <c r="A706" i="14"/>
  <c r="A707" i="14"/>
  <c r="A708" i="14"/>
  <c r="A709" i="14"/>
  <c r="A710" i="14"/>
  <c r="A711" i="14"/>
  <c r="A712" i="14"/>
  <c r="A713" i="14"/>
  <c r="A714" i="14"/>
  <c r="A715" i="14"/>
  <c r="A716" i="14"/>
  <c r="A717" i="14"/>
  <c r="A718" i="14"/>
  <c r="A699" i="14"/>
  <c r="C11" i="30"/>
  <c r="D6" i="27"/>
  <c r="D4" i="27"/>
  <c r="C6" i="27"/>
  <c r="C4" i="27"/>
  <c r="C9" i="28"/>
  <c r="C8" i="28"/>
  <c r="C7" i="28"/>
  <c r="A77" i="14"/>
  <c r="A74" i="16"/>
  <c r="A57" i="18"/>
  <c r="A58" i="18"/>
  <c r="A59" i="18"/>
  <c r="A60" i="18"/>
  <c r="A61" i="18"/>
  <c r="A62" i="18"/>
  <c r="A63" i="18"/>
  <c r="A64" i="18"/>
  <c r="A65" i="18"/>
  <c r="A66" i="18"/>
  <c r="A67" i="18"/>
  <c r="A68" i="18"/>
  <c r="A69" i="18"/>
  <c r="A70" i="18"/>
  <c r="A71" i="18"/>
  <c r="A72" i="18"/>
  <c r="A73" i="18"/>
  <c r="A74" i="18"/>
  <c r="A57" i="14"/>
  <c r="A58" i="14"/>
  <c r="A59" i="14"/>
  <c r="A60" i="14"/>
  <c r="A61" i="14"/>
  <c r="A62" i="14"/>
  <c r="A63" i="14"/>
  <c r="A64" i="14"/>
  <c r="A65" i="14"/>
  <c r="A66" i="14"/>
  <c r="A67" i="14"/>
  <c r="A68" i="14"/>
  <c r="A69" i="14"/>
  <c r="A70" i="14"/>
  <c r="A71" i="14"/>
  <c r="A72" i="14"/>
  <c r="A73" i="14"/>
  <c r="A74" i="14"/>
  <c r="A75" i="14"/>
  <c r="A76" i="14"/>
  <c r="A57" i="16"/>
  <c r="A58" i="16"/>
  <c r="A59" i="16"/>
  <c r="A60" i="16"/>
  <c r="A61" i="16"/>
  <c r="A62" i="16"/>
  <c r="A63" i="16"/>
  <c r="A64" i="16"/>
  <c r="A65" i="16"/>
  <c r="A66" i="16"/>
  <c r="A67" i="16"/>
  <c r="A68" i="16"/>
  <c r="A69" i="16"/>
  <c r="A70" i="16"/>
  <c r="A71" i="16"/>
  <c r="A72" i="16"/>
  <c r="A73" i="16"/>
  <c r="A633" i="18"/>
  <c r="D4" i="26"/>
  <c r="A628" i="16" s="1"/>
  <c r="C4" i="26"/>
  <c r="A624" i="18"/>
  <c r="A625" i="18"/>
  <c r="A626" i="18"/>
  <c r="A627" i="18"/>
  <c r="A628" i="18"/>
  <c r="A629" i="18"/>
  <c r="A630" i="18"/>
  <c r="A631" i="18"/>
  <c r="A632" i="18"/>
  <c r="A634" i="18"/>
  <c r="A635" i="18"/>
  <c r="A636" i="18"/>
  <c r="A637" i="18"/>
  <c r="A638" i="18"/>
  <c r="A639" i="18"/>
  <c r="A640" i="18"/>
  <c r="A641" i="18"/>
  <c r="A642" i="18"/>
  <c r="A643" i="18"/>
  <c r="A644" i="18"/>
  <c r="A645" i="18"/>
  <c r="A646" i="18"/>
  <c r="A647" i="18"/>
  <c r="A648" i="18"/>
  <c r="A649" i="18"/>
  <c r="A650" i="18"/>
  <c r="A651" i="18"/>
  <c r="A652" i="18"/>
  <c r="A653" i="18"/>
  <c r="A654" i="18"/>
  <c r="A655" i="18"/>
  <c r="A656" i="18"/>
  <c r="A657" i="18"/>
  <c r="A658" i="18"/>
  <c r="A659" i="18"/>
  <c r="A660" i="18"/>
  <c r="A661" i="18"/>
  <c r="A662" i="18"/>
  <c r="A663" i="18"/>
  <c r="A664" i="18"/>
  <c r="A665" i="18"/>
  <c r="A623" i="18"/>
  <c r="A627" i="16"/>
  <c r="A629" i="16"/>
  <c r="A630" i="16"/>
  <c r="A631" i="16"/>
  <c r="A632" i="16"/>
  <c r="A633" i="16"/>
  <c r="A634" i="16"/>
  <c r="A635" i="16"/>
  <c r="A636" i="16"/>
  <c r="A637" i="16"/>
  <c r="A638" i="16"/>
  <c r="A639" i="16"/>
  <c r="A640" i="16"/>
  <c r="A641" i="16"/>
  <c r="A642" i="16"/>
  <c r="A643" i="16"/>
  <c r="A644" i="16"/>
  <c r="A645" i="16"/>
  <c r="A646" i="16"/>
  <c r="A647" i="16"/>
  <c r="A648" i="16"/>
  <c r="A649" i="16"/>
  <c r="A650" i="16"/>
  <c r="A651" i="16"/>
  <c r="A652" i="16"/>
  <c r="A653" i="16"/>
  <c r="A654" i="16"/>
  <c r="A655" i="16"/>
  <c r="A656" i="16"/>
  <c r="A657" i="16"/>
  <c r="A658" i="16"/>
  <c r="A659" i="16"/>
  <c r="A660" i="16"/>
  <c r="A661" i="16"/>
  <c r="A662" i="16"/>
  <c r="A663" i="16"/>
  <c r="A664" i="16"/>
  <c r="A665" i="16"/>
  <c r="A666" i="16"/>
  <c r="A667" i="16"/>
  <c r="A668" i="16"/>
  <c r="A626" i="16"/>
  <c r="A625" i="16"/>
  <c r="A630" i="14"/>
  <c r="A631" i="14"/>
  <c r="A632" i="14"/>
  <c r="A633" i="14"/>
  <c r="A634" i="14"/>
  <c r="A635" i="14"/>
  <c r="A636" i="14"/>
  <c r="A637" i="14"/>
  <c r="A638" i="14"/>
  <c r="A639" i="14"/>
  <c r="A640" i="14"/>
  <c r="A641" i="14"/>
  <c r="A642" i="14"/>
  <c r="A643" i="14"/>
  <c r="A644" i="14"/>
  <c r="A645" i="14"/>
  <c r="A646" i="14"/>
  <c r="A647" i="14"/>
  <c r="A648" i="14"/>
  <c r="A649" i="14"/>
  <c r="A650" i="14"/>
  <c r="A651" i="14"/>
  <c r="A652" i="14"/>
  <c r="A653" i="14"/>
  <c r="A654" i="14"/>
  <c r="A655" i="14"/>
  <c r="A656" i="14"/>
  <c r="A657" i="14"/>
  <c r="A658" i="14"/>
  <c r="A659" i="14"/>
  <c r="A660" i="14"/>
  <c r="A661" i="14"/>
  <c r="A662" i="14"/>
  <c r="A663" i="14"/>
  <c r="A664" i="14"/>
  <c r="A665" i="14"/>
  <c r="A666" i="14"/>
  <c r="A667" i="14"/>
  <c r="A668" i="14"/>
  <c r="A669" i="14"/>
  <c r="A670" i="14"/>
  <c r="A671" i="14"/>
  <c r="A672" i="14"/>
  <c r="A673" i="14"/>
  <c r="A674" i="14"/>
  <c r="A675" i="14"/>
  <c r="A676" i="14"/>
  <c r="A677" i="14"/>
  <c r="A678" i="14"/>
  <c r="A679" i="14"/>
  <c r="A680" i="14"/>
  <c r="A681" i="14"/>
  <c r="A682" i="14"/>
  <c r="A683" i="14"/>
  <c r="A684" i="14"/>
  <c r="A685" i="14"/>
  <c r="A686" i="14"/>
  <c r="A687" i="14"/>
  <c r="A688" i="14"/>
  <c r="A689" i="14"/>
  <c r="A690" i="14"/>
  <c r="A691" i="14"/>
  <c r="A692" i="14"/>
  <c r="A693" i="14"/>
  <c r="A694" i="14"/>
  <c r="A695" i="14"/>
  <c r="A696" i="14"/>
  <c r="A697" i="14"/>
  <c r="A698" i="14"/>
  <c r="A629" i="14"/>
  <c r="A390" i="16"/>
  <c r="A391" i="16"/>
  <c r="A392" i="16"/>
  <c r="A393" i="16"/>
  <c r="A394" i="16"/>
  <c r="A395" i="16"/>
  <c r="A396" i="16"/>
  <c r="A397" i="16"/>
  <c r="A398" i="16"/>
  <c r="A399" i="16"/>
  <c r="A400" i="16"/>
  <c r="A392" i="14"/>
  <c r="A393" i="14"/>
  <c r="A394" i="14"/>
  <c r="A395" i="14"/>
  <c r="A396" i="14"/>
  <c r="A397" i="14"/>
  <c r="A398" i="14"/>
  <c r="A399" i="14"/>
  <c r="A400" i="14"/>
  <c r="A401" i="14"/>
  <c r="A402" i="14"/>
  <c r="A403" i="14"/>
  <c r="A388" i="18"/>
  <c r="A389" i="18"/>
  <c r="A390" i="18"/>
  <c r="A391" i="18"/>
  <c r="A392" i="18"/>
  <c r="A393" i="18"/>
  <c r="A394" i="18"/>
  <c r="A395" i="18"/>
  <c r="A396" i="18"/>
  <c r="A397" i="18"/>
  <c r="A398" i="18"/>
  <c r="A607" i="14"/>
  <c r="A603" i="16"/>
  <c r="A597" i="18"/>
  <c r="A382" i="14"/>
  <c r="A379" i="16"/>
  <c r="A378" i="18"/>
  <c r="A589" i="18"/>
  <c r="A590" i="18"/>
  <c r="A591" i="18"/>
  <c r="A592" i="18"/>
  <c r="A593" i="18"/>
  <c r="A594" i="18"/>
  <c r="A595" i="18"/>
  <c r="A596" i="18"/>
  <c r="A598" i="18"/>
  <c r="A599" i="18"/>
  <c r="A600" i="18"/>
  <c r="A601" i="18"/>
  <c r="A602" i="18"/>
  <c r="A603" i="18"/>
  <c r="A604" i="18"/>
  <c r="A605" i="18"/>
  <c r="A606" i="18"/>
  <c r="A607" i="18"/>
  <c r="A608" i="18"/>
  <c r="A609" i="18"/>
  <c r="A610" i="18"/>
  <c r="A611" i="18"/>
  <c r="A612" i="18"/>
  <c r="A613" i="18"/>
  <c r="A614" i="18"/>
  <c r="A615" i="18"/>
  <c r="A616" i="18"/>
  <c r="A617" i="18"/>
  <c r="A618" i="18"/>
  <c r="A619" i="18"/>
  <c r="A620" i="18"/>
  <c r="A621" i="18"/>
  <c r="A622" i="18"/>
  <c r="A617" i="16"/>
  <c r="A618" i="16"/>
  <c r="A619" i="16"/>
  <c r="A620" i="16"/>
  <c r="A621" i="16"/>
  <c r="A622" i="16"/>
  <c r="A623" i="16"/>
  <c r="A624" i="16"/>
  <c r="A595" i="16"/>
  <c r="A596" i="16"/>
  <c r="A597" i="16"/>
  <c r="A598" i="16"/>
  <c r="A600" i="16"/>
  <c r="A601" i="16"/>
  <c r="A602" i="16"/>
  <c r="A604" i="16"/>
  <c r="A605" i="16"/>
  <c r="A606" i="16"/>
  <c r="A607" i="16"/>
  <c r="A608" i="16"/>
  <c r="A609" i="16"/>
  <c r="A610" i="16"/>
  <c r="A611" i="16"/>
  <c r="A612" i="16"/>
  <c r="A613" i="16"/>
  <c r="A614" i="16"/>
  <c r="A615" i="16"/>
  <c r="A616" i="16"/>
  <c r="A594" i="16"/>
  <c r="A599" i="14"/>
  <c r="A600" i="14"/>
  <c r="A601" i="14"/>
  <c r="A602" i="14"/>
  <c r="A604" i="14"/>
  <c r="A605" i="14"/>
  <c r="A606" i="14"/>
  <c r="A608" i="14"/>
  <c r="A609" i="14"/>
  <c r="A610" i="14"/>
  <c r="A611" i="14"/>
  <c r="A612" i="14"/>
  <c r="A613" i="14"/>
  <c r="A614" i="14"/>
  <c r="A615" i="14"/>
  <c r="A616" i="14"/>
  <c r="A617" i="14"/>
  <c r="A618" i="14"/>
  <c r="A619" i="14"/>
  <c r="A620" i="14"/>
  <c r="A621" i="14"/>
  <c r="A622" i="14"/>
  <c r="A623" i="14"/>
  <c r="A624" i="14"/>
  <c r="A625" i="14"/>
  <c r="A626" i="14"/>
  <c r="A627" i="14"/>
  <c r="A628" i="14"/>
  <c r="A598" i="14"/>
  <c r="D7" i="25"/>
  <c r="A599" i="16" s="1"/>
  <c r="C7" i="25"/>
  <c r="A603" i="14" s="1"/>
  <c r="C5" i="23"/>
  <c r="D5" i="23"/>
  <c r="A531" i="18"/>
  <c r="A535" i="16"/>
  <c r="A539" i="14"/>
  <c r="A387" i="14"/>
  <c r="A388" i="14"/>
  <c r="A389" i="14"/>
  <c r="A390" i="14"/>
  <c r="A391" i="14"/>
  <c r="A384" i="16"/>
  <c r="A385" i="16"/>
  <c r="A386" i="16"/>
  <c r="A387" i="16"/>
  <c r="A388" i="16"/>
  <c r="A389" i="16"/>
  <c r="A383" i="18"/>
  <c r="A384" i="18"/>
  <c r="A385" i="18"/>
  <c r="A386" i="18"/>
  <c r="A387" i="18"/>
  <c r="A382" i="18"/>
  <c r="A382" i="16" l="1"/>
  <c r="A383" i="16"/>
  <c r="A386" i="14"/>
  <c r="A376" i="16"/>
  <c r="A377" i="16"/>
  <c r="A378" i="16"/>
  <c r="A380" i="16"/>
  <c r="A381" i="16"/>
  <c r="A376" i="18"/>
  <c r="A377" i="18"/>
  <c r="A379" i="18"/>
  <c r="A380" i="18"/>
  <c r="A381" i="18"/>
  <c r="A380" i="14"/>
  <c r="A381" i="14"/>
  <c r="A383" i="14"/>
  <c r="A384" i="14"/>
  <c r="A385" i="14"/>
  <c r="D29" i="13" l="1"/>
  <c r="C29" i="13"/>
  <c r="A505" i="18" l="1"/>
  <c r="A506" i="18"/>
  <c r="A507" i="18"/>
  <c r="A508" i="18"/>
  <c r="A509" i="18"/>
  <c r="A510" i="18"/>
  <c r="A511" i="18"/>
  <c r="A512" i="18"/>
  <c r="A513" i="18"/>
  <c r="A514" i="18"/>
  <c r="A515" i="18"/>
  <c r="A516" i="18"/>
  <c r="A517" i="18"/>
  <c r="A518" i="18"/>
  <c r="A519" i="18"/>
  <c r="A520" i="18"/>
  <c r="A521" i="18"/>
  <c r="A522" i="18"/>
  <c r="A523" i="18"/>
  <c r="A524" i="18"/>
  <c r="A525" i="18"/>
  <c r="A526" i="18"/>
  <c r="A527" i="18"/>
  <c r="A528" i="18"/>
  <c r="A529" i="18"/>
  <c r="A530" i="18"/>
  <c r="A504" i="18"/>
  <c r="A474" i="18"/>
  <c r="A475" i="18"/>
  <c r="A476" i="18"/>
  <c r="A477" i="18"/>
  <c r="A478" i="18"/>
  <c r="A479" i="18"/>
  <c r="A480" i="18"/>
  <c r="A481" i="18"/>
  <c r="A482" i="18"/>
  <c r="A483" i="18"/>
  <c r="A484" i="18"/>
  <c r="A485" i="18"/>
  <c r="A486" i="18"/>
  <c r="A487" i="18"/>
  <c r="A488" i="18"/>
  <c r="A489" i="18"/>
  <c r="A490" i="18"/>
  <c r="A491" i="18"/>
  <c r="A492" i="18"/>
  <c r="A493" i="18"/>
  <c r="A494" i="18"/>
  <c r="A495" i="18"/>
  <c r="A496" i="18"/>
  <c r="A497" i="18"/>
  <c r="A498" i="18"/>
  <c r="A499" i="18"/>
  <c r="A500" i="18"/>
  <c r="A501" i="18"/>
  <c r="A502" i="18"/>
  <c r="A503" i="18"/>
  <c r="A509" i="16"/>
  <c r="A510" i="16"/>
  <c r="A511" i="16"/>
  <c r="A512" i="16"/>
  <c r="A513" i="16"/>
  <c r="A514" i="16"/>
  <c r="A515" i="16"/>
  <c r="A516" i="16"/>
  <c r="A517" i="16"/>
  <c r="A518" i="16"/>
  <c r="A519" i="16"/>
  <c r="A520" i="16"/>
  <c r="A521" i="16"/>
  <c r="A522" i="16"/>
  <c r="A523" i="16"/>
  <c r="A524" i="16"/>
  <c r="A525" i="16"/>
  <c r="A526" i="16"/>
  <c r="A527" i="16"/>
  <c r="A528" i="16"/>
  <c r="A529" i="16"/>
  <c r="A530" i="16"/>
  <c r="A531" i="16"/>
  <c r="A532" i="16"/>
  <c r="A533" i="16"/>
  <c r="A534" i="16"/>
  <c r="A508" i="16"/>
  <c r="A478" i="16"/>
  <c r="A479" i="16"/>
  <c r="A480" i="16"/>
  <c r="A481" i="16"/>
  <c r="A482" i="16"/>
  <c r="A483" i="16"/>
  <c r="A484" i="16"/>
  <c r="A485" i="16"/>
  <c r="A486" i="16"/>
  <c r="A487" i="16"/>
  <c r="A488" i="16"/>
  <c r="A489" i="16"/>
  <c r="A490" i="16"/>
  <c r="A491" i="16"/>
  <c r="A492" i="16"/>
  <c r="A493" i="16"/>
  <c r="A494" i="16"/>
  <c r="A495" i="16"/>
  <c r="A496" i="16"/>
  <c r="A497" i="16"/>
  <c r="A498" i="16"/>
  <c r="A499" i="16"/>
  <c r="A500" i="16"/>
  <c r="A501" i="16"/>
  <c r="A502" i="16"/>
  <c r="A503" i="16"/>
  <c r="A504" i="16"/>
  <c r="A505" i="16"/>
  <c r="A506" i="16"/>
  <c r="A507" i="16"/>
  <c r="A513" i="14"/>
  <c r="A514" i="14"/>
  <c r="A515" i="14"/>
  <c r="A516" i="14"/>
  <c r="A517" i="14"/>
  <c r="A518" i="14"/>
  <c r="A519" i="14"/>
  <c r="A520" i="14"/>
  <c r="A521" i="14"/>
  <c r="A522" i="14"/>
  <c r="A523" i="14"/>
  <c r="A524" i="14"/>
  <c r="A525" i="14"/>
  <c r="A526" i="14"/>
  <c r="A527" i="14"/>
  <c r="A528" i="14"/>
  <c r="A529" i="14"/>
  <c r="A530" i="14"/>
  <c r="A531" i="14"/>
  <c r="A532" i="14"/>
  <c r="A533" i="14"/>
  <c r="A534" i="14"/>
  <c r="A535" i="14"/>
  <c r="A536" i="14"/>
  <c r="A537" i="14"/>
  <c r="A538" i="14"/>
  <c r="A512" i="14"/>
  <c r="A483" i="14"/>
  <c r="A484" i="14"/>
  <c r="A485" i="14"/>
  <c r="A486" i="14"/>
  <c r="A487" i="14"/>
  <c r="A488" i="14"/>
  <c r="A489" i="14"/>
  <c r="A490" i="14"/>
  <c r="A491" i="14"/>
  <c r="A492" i="14"/>
  <c r="A493" i="14"/>
  <c r="A494" i="14"/>
  <c r="A495" i="14"/>
  <c r="A496" i="14"/>
  <c r="A497" i="14"/>
  <c r="A498" i="14"/>
  <c r="A499" i="14"/>
  <c r="A500" i="14"/>
  <c r="A501" i="14"/>
  <c r="A502" i="14"/>
  <c r="A503" i="14"/>
  <c r="A504" i="14"/>
  <c r="A505" i="14"/>
  <c r="A506" i="14"/>
  <c r="A507" i="14"/>
  <c r="A508" i="14"/>
  <c r="A509" i="14"/>
  <c r="A510" i="14"/>
  <c r="A511" i="14"/>
  <c r="A477" i="16" l="1"/>
  <c r="A473" i="18" l="1"/>
  <c r="A482" i="14"/>
  <c r="A471" i="18" l="1"/>
  <c r="A472" i="18"/>
  <c r="A444" i="18"/>
  <c r="A445" i="18"/>
  <c r="A446" i="18"/>
  <c r="A447" i="18"/>
  <c r="A448" i="18"/>
  <c r="A449" i="18"/>
  <c r="A450" i="18"/>
  <c r="A451" i="18"/>
  <c r="A452" i="18"/>
  <c r="A453" i="18"/>
  <c r="A454" i="18"/>
  <c r="A455" i="18"/>
  <c r="A456" i="18"/>
  <c r="A457" i="18"/>
  <c r="A458" i="18"/>
  <c r="A459" i="18"/>
  <c r="A460" i="18"/>
  <c r="A461" i="18"/>
  <c r="A462" i="18"/>
  <c r="A463" i="18"/>
  <c r="A464" i="18"/>
  <c r="A465" i="18"/>
  <c r="A466" i="18"/>
  <c r="A467" i="18"/>
  <c r="A468" i="18"/>
  <c r="A469" i="18"/>
  <c r="A470" i="18"/>
  <c r="A443" i="18"/>
  <c r="A437" i="18"/>
  <c r="A438" i="18"/>
  <c r="A439" i="18"/>
  <c r="A440" i="18"/>
  <c r="A441" i="18"/>
  <c r="A442" i="18"/>
  <c r="A445" i="16"/>
  <c r="A446" i="16"/>
  <c r="A447" i="16"/>
  <c r="A448" i="16"/>
  <c r="A449" i="16"/>
  <c r="A450" i="16"/>
  <c r="A451" i="16"/>
  <c r="A452" i="16"/>
  <c r="A453" i="16"/>
  <c r="A454" i="16"/>
  <c r="A455" i="16"/>
  <c r="A456" i="16"/>
  <c r="A457" i="16"/>
  <c r="A458" i="16"/>
  <c r="A459" i="16"/>
  <c r="A460" i="16"/>
  <c r="A461" i="16"/>
  <c r="A462" i="16"/>
  <c r="A463" i="16"/>
  <c r="A464" i="16"/>
  <c r="A465" i="16"/>
  <c r="A466" i="16"/>
  <c r="A467" i="16"/>
  <c r="A468" i="16"/>
  <c r="A469" i="16"/>
  <c r="A470" i="16"/>
  <c r="A471" i="16"/>
  <c r="A472" i="16"/>
  <c r="A473" i="16"/>
  <c r="A474" i="16"/>
  <c r="A475" i="16"/>
  <c r="A476" i="16"/>
  <c r="A444" i="16"/>
  <c r="A474" i="14"/>
  <c r="A475" i="14"/>
  <c r="A476" i="14"/>
  <c r="A477" i="14"/>
  <c r="A478" i="14"/>
  <c r="A479" i="14"/>
  <c r="A480" i="14"/>
  <c r="A481" i="14"/>
  <c r="A450" i="14"/>
  <c r="A451" i="14"/>
  <c r="A452" i="14"/>
  <c r="A453" i="14"/>
  <c r="A454" i="14"/>
  <c r="A455" i="14"/>
  <c r="A456" i="14"/>
  <c r="A457" i="14"/>
  <c r="A458" i="14"/>
  <c r="A459" i="14"/>
  <c r="A460" i="14"/>
  <c r="A461" i="14"/>
  <c r="A462" i="14"/>
  <c r="A463" i="14"/>
  <c r="A464" i="14"/>
  <c r="A465" i="14"/>
  <c r="A466" i="14"/>
  <c r="A467" i="14"/>
  <c r="A468" i="14"/>
  <c r="A469" i="14"/>
  <c r="A470" i="14"/>
  <c r="A471" i="14"/>
  <c r="A472" i="14"/>
  <c r="A473" i="14"/>
  <c r="A449" i="14"/>
  <c r="A106" i="14" l="1"/>
  <c r="A107" i="14"/>
  <c r="A108" i="14"/>
  <c r="A79" i="14"/>
  <c r="A80" i="14"/>
  <c r="A81" i="14"/>
  <c r="A82" i="14"/>
  <c r="A83" i="14"/>
  <c r="A84" i="14"/>
  <c r="A85" i="14"/>
  <c r="A86" i="14"/>
  <c r="A87" i="14"/>
  <c r="A88" i="14"/>
  <c r="A89" i="14"/>
  <c r="A90" i="14"/>
  <c r="A91" i="14"/>
  <c r="A92" i="14"/>
  <c r="A93" i="14"/>
  <c r="A94" i="14"/>
  <c r="A95" i="14"/>
  <c r="A96" i="14"/>
  <c r="A97" i="14"/>
  <c r="A98" i="14"/>
  <c r="A99" i="14"/>
  <c r="A100" i="14"/>
  <c r="A101" i="14"/>
  <c r="A102" i="14"/>
  <c r="A103" i="14"/>
  <c r="A104" i="14"/>
  <c r="A105" i="14"/>
  <c r="A76" i="16"/>
  <c r="A77" i="16"/>
  <c r="A78" i="16"/>
  <c r="A79" i="16"/>
  <c r="A80" i="16"/>
  <c r="A81" i="16"/>
  <c r="A82" i="16"/>
  <c r="A83" i="16"/>
  <c r="A84" i="16"/>
  <c r="A85" i="16"/>
  <c r="A86" i="16"/>
  <c r="A87" i="16"/>
  <c r="A88" i="16"/>
  <c r="A89" i="16"/>
  <c r="A90" i="16"/>
  <c r="A91" i="16"/>
  <c r="A92" i="16"/>
  <c r="A93" i="16"/>
  <c r="A94" i="16"/>
  <c r="A95" i="16"/>
  <c r="A96" i="16"/>
  <c r="A97" i="16"/>
  <c r="A98" i="16"/>
  <c r="A99" i="16"/>
  <c r="A100" i="16"/>
  <c r="A101" i="16"/>
  <c r="A102" i="16"/>
  <c r="A103" i="16"/>
  <c r="A104" i="16"/>
  <c r="A77" i="18"/>
  <c r="A78" i="18"/>
  <c r="A79" i="18"/>
  <c r="A80" i="18"/>
  <c r="A81" i="18"/>
  <c r="A82" i="18"/>
  <c r="A83" i="18"/>
  <c r="A84" i="18"/>
  <c r="A85" i="18"/>
  <c r="A86" i="18"/>
  <c r="A87" i="18"/>
  <c r="A88" i="18"/>
  <c r="A89" i="18"/>
  <c r="A90" i="18"/>
  <c r="A91" i="18"/>
  <c r="A92" i="18"/>
  <c r="A93" i="18"/>
  <c r="A94" i="18"/>
  <c r="A95" i="18"/>
  <c r="A96" i="18"/>
  <c r="A97" i="18"/>
  <c r="A98" i="18"/>
  <c r="A99" i="18"/>
  <c r="A100" i="18"/>
  <c r="A101" i="18"/>
  <c r="A102" i="18"/>
  <c r="A103" i="18"/>
  <c r="D17" i="2"/>
  <c r="C17" i="2"/>
  <c r="D23" i="4"/>
  <c r="D15" i="2"/>
  <c r="D27" i="2" l="1"/>
  <c r="C27" i="2"/>
  <c r="D16" i="2"/>
  <c r="C15" i="2"/>
  <c r="A104" i="18" l="1"/>
  <c r="C16" i="2"/>
  <c r="D7" i="17" l="1"/>
  <c r="C7" i="17"/>
  <c r="D18" i="9" l="1"/>
  <c r="C13" i="13" l="1"/>
  <c r="D13" i="13"/>
  <c r="C18" i="9"/>
  <c r="C25" i="4"/>
  <c r="D25" i="4"/>
  <c r="C23" i="4" l="1"/>
  <c r="A54" i="14" l="1"/>
  <c r="A55" i="14"/>
  <c r="A56" i="14"/>
  <c r="A164" i="14"/>
  <c r="A165" i="14"/>
  <c r="A166" i="14"/>
  <c r="A167" i="14"/>
  <c r="A168" i="14"/>
  <c r="A169" i="14"/>
  <c r="A424" i="16"/>
  <c r="A425" i="16"/>
  <c r="A426" i="16"/>
  <c r="A427" i="16"/>
  <c r="A428" i="16"/>
  <c r="A429" i="16"/>
  <c r="A430" i="16"/>
  <c r="A431" i="16"/>
  <c r="A432" i="16"/>
  <c r="A433" i="16"/>
  <c r="A434" i="16"/>
  <c r="A435" i="16"/>
  <c r="A436" i="16"/>
  <c r="A437" i="16"/>
  <c r="A438" i="16"/>
  <c r="A439" i="16"/>
  <c r="A440" i="16"/>
  <c r="A427" i="14"/>
  <c r="A428" i="14"/>
  <c r="A429" i="14"/>
  <c r="A430" i="14"/>
  <c r="A431" i="14"/>
  <c r="A432" i="14"/>
  <c r="A433" i="14"/>
  <c r="A434" i="14"/>
  <c r="A435" i="14"/>
  <c r="A436" i="14"/>
  <c r="A437" i="14"/>
  <c r="A438" i="14"/>
  <c r="A439" i="14"/>
  <c r="A440" i="14"/>
  <c r="A441" i="14"/>
  <c r="A442" i="14"/>
  <c r="A421" i="18"/>
  <c r="A422" i="18"/>
  <c r="A423" i="18"/>
  <c r="A424" i="18"/>
  <c r="A425" i="18"/>
  <c r="A426" i="18"/>
  <c r="A427" i="18"/>
  <c r="A428" i="18"/>
  <c r="A429" i="18"/>
  <c r="A430" i="18"/>
  <c r="A431" i="18"/>
  <c r="A432" i="18"/>
  <c r="A433" i="18"/>
  <c r="A434" i="18"/>
  <c r="A435" i="18"/>
  <c r="A436" i="18"/>
  <c r="A420" i="18"/>
  <c r="A441" i="16"/>
  <c r="A442" i="16"/>
  <c r="A443" i="16"/>
  <c r="A423" i="16"/>
  <c r="A443" i="14"/>
  <c r="A444" i="14"/>
  <c r="A445" i="14"/>
  <c r="A426" i="14"/>
  <c r="A446" i="14"/>
  <c r="A447" i="14"/>
  <c r="A448" i="14"/>
  <c r="A399" i="18" l="1"/>
  <c r="A400" i="18"/>
  <c r="A401" i="18"/>
  <c r="A402" i="18"/>
  <c r="A403" i="18"/>
  <c r="A404" i="18"/>
  <c r="A405" i="18"/>
  <c r="A406" i="18"/>
  <c r="A407" i="18"/>
  <c r="A408" i="18"/>
  <c r="A409" i="18"/>
  <c r="A410" i="18"/>
  <c r="A411" i="18"/>
  <c r="A412" i="18"/>
  <c r="A413" i="18"/>
  <c r="A414" i="18"/>
  <c r="A415" i="18"/>
  <c r="A416" i="18"/>
  <c r="A417" i="18"/>
  <c r="A418" i="18"/>
  <c r="A419" i="18"/>
  <c r="A343" i="18"/>
  <c r="A344" i="18"/>
  <c r="A345" i="18"/>
  <c r="A346" i="18"/>
  <c r="A347" i="18"/>
  <c r="A348" i="18"/>
  <c r="A349" i="18"/>
  <c r="A350" i="18"/>
  <c r="A351" i="18"/>
  <c r="A352" i="18"/>
  <c r="A353" i="18"/>
  <c r="A354" i="18"/>
  <c r="A355" i="18"/>
  <c r="A356" i="18"/>
  <c r="A357" i="18"/>
  <c r="A358" i="18"/>
  <c r="A359" i="18"/>
  <c r="A360" i="18"/>
  <c r="A361" i="18"/>
  <c r="A362" i="18"/>
  <c r="A363" i="18"/>
  <c r="A364" i="18"/>
  <c r="A365" i="18"/>
  <c r="A366" i="18"/>
  <c r="A367" i="18"/>
  <c r="A368" i="18"/>
  <c r="A369" i="18"/>
  <c r="A370" i="18"/>
  <c r="A371" i="18"/>
  <c r="A372" i="18"/>
  <c r="A373" i="18"/>
  <c r="A374" i="18"/>
  <c r="A375" i="18"/>
  <c r="A342" i="18"/>
  <c r="A319" i="18"/>
  <c r="A320" i="18"/>
  <c r="A321" i="18"/>
  <c r="A322" i="18"/>
  <c r="A323" i="18"/>
  <c r="A324" i="18"/>
  <c r="A325" i="18"/>
  <c r="A326" i="18"/>
  <c r="A327" i="18"/>
  <c r="A328" i="18"/>
  <c r="A329" i="18"/>
  <c r="A330" i="18"/>
  <c r="A331" i="18"/>
  <c r="A332" i="18"/>
  <c r="A333" i="18"/>
  <c r="A334" i="18"/>
  <c r="A335" i="18"/>
  <c r="A336" i="18"/>
  <c r="A337" i="18"/>
  <c r="A338" i="18"/>
  <c r="A339" i="18"/>
  <c r="A340" i="18"/>
  <c r="A341" i="18"/>
  <c r="A318" i="18"/>
  <c r="A289" i="18"/>
  <c r="A290" i="18"/>
  <c r="A291" i="18"/>
  <c r="A292" i="18"/>
  <c r="A293" i="18"/>
  <c r="A294" i="18"/>
  <c r="A295" i="18"/>
  <c r="A296" i="18"/>
  <c r="A297" i="18"/>
  <c r="A298" i="18"/>
  <c r="A299" i="18"/>
  <c r="A300" i="18"/>
  <c r="A301" i="18"/>
  <c r="A302" i="18"/>
  <c r="A303" i="18"/>
  <c r="A304" i="18"/>
  <c r="A305" i="18"/>
  <c r="A306" i="18"/>
  <c r="A307" i="18"/>
  <c r="A308" i="18"/>
  <c r="A309" i="18"/>
  <c r="A310" i="18"/>
  <c r="A311" i="18"/>
  <c r="A312" i="18"/>
  <c r="A313" i="18"/>
  <c r="A314" i="18"/>
  <c r="A315" i="18"/>
  <c r="A316" i="18"/>
  <c r="A317" i="18"/>
  <c r="A288" i="18"/>
  <c r="A265" i="18"/>
  <c r="A266" i="18"/>
  <c r="A267" i="18"/>
  <c r="A268" i="18"/>
  <c r="A269" i="18"/>
  <c r="A270" i="18"/>
  <c r="A271" i="18"/>
  <c r="A272" i="18"/>
  <c r="A273" i="18"/>
  <c r="A274" i="18"/>
  <c r="A275" i="18"/>
  <c r="A276" i="18"/>
  <c r="A277" i="18"/>
  <c r="A278" i="18"/>
  <c r="A279" i="18"/>
  <c r="A280" i="18"/>
  <c r="A281" i="18"/>
  <c r="A282" i="18"/>
  <c r="A283" i="18"/>
  <c r="A284" i="18"/>
  <c r="A285" i="18"/>
  <c r="A286" i="18"/>
  <c r="A287" i="18"/>
  <c r="A264" i="18"/>
  <c r="A239" i="18"/>
  <c r="A240" i="18"/>
  <c r="A241" i="18"/>
  <c r="A242" i="18"/>
  <c r="A243" i="18"/>
  <c r="A244" i="18"/>
  <c r="A245" i="18"/>
  <c r="A246" i="18"/>
  <c r="A247" i="18"/>
  <c r="A248" i="18"/>
  <c r="A249" i="18"/>
  <c r="A250" i="18"/>
  <c r="A251" i="18"/>
  <c r="A252" i="18"/>
  <c r="A253" i="18"/>
  <c r="A254" i="18"/>
  <c r="A255" i="18"/>
  <c r="A256" i="18"/>
  <c r="A257" i="18"/>
  <c r="A258" i="18"/>
  <c r="A259" i="18"/>
  <c r="A260" i="18"/>
  <c r="A261" i="18"/>
  <c r="A262" i="18"/>
  <c r="A263" i="18"/>
  <c r="A238" i="18"/>
  <c r="A219" i="18"/>
  <c r="A220" i="18"/>
  <c r="A221" i="18"/>
  <c r="A222" i="18"/>
  <c r="A223" i="18"/>
  <c r="A224" i="18"/>
  <c r="A225" i="18"/>
  <c r="A226" i="18"/>
  <c r="A227" i="18"/>
  <c r="A228" i="18"/>
  <c r="A229" i="18"/>
  <c r="A230" i="18"/>
  <c r="A231" i="18"/>
  <c r="A232" i="18"/>
  <c r="A233" i="18"/>
  <c r="A234" i="18"/>
  <c r="A235" i="18"/>
  <c r="A236" i="18"/>
  <c r="A237" i="18"/>
  <c r="A218" i="18"/>
  <c r="A200" i="18"/>
  <c r="A201" i="18"/>
  <c r="A202" i="18"/>
  <c r="A203" i="18"/>
  <c r="A204" i="18"/>
  <c r="A205" i="18"/>
  <c r="A206" i="18"/>
  <c r="A207" i="18"/>
  <c r="A208" i="18"/>
  <c r="A209" i="18"/>
  <c r="A210" i="18"/>
  <c r="A211" i="18"/>
  <c r="A212" i="18"/>
  <c r="A213" i="18"/>
  <c r="A214" i="18"/>
  <c r="A215" i="18"/>
  <c r="A216" i="18"/>
  <c r="A217" i="18"/>
  <c r="A199" i="18"/>
  <c r="A189" i="18"/>
  <c r="A190" i="18"/>
  <c r="A191" i="18"/>
  <c r="A192" i="18"/>
  <c r="A193" i="18"/>
  <c r="A194" i="18"/>
  <c r="A195" i="18"/>
  <c r="A196" i="18"/>
  <c r="A197" i="18"/>
  <c r="A198" i="18"/>
  <c r="A188" i="18"/>
  <c r="A166" i="18"/>
  <c r="A167" i="18"/>
  <c r="A168" i="18"/>
  <c r="A169" i="18"/>
  <c r="A170" i="18"/>
  <c r="A171" i="18"/>
  <c r="A172" i="18"/>
  <c r="A173" i="18"/>
  <c r="A174" i="18"/>
  <c r="A175" i="18"/>
  <c r="A176" i="18"/>
  <c r="A177" i="18"/>
  <c r="A178" i="18"/>
  <c r="A179" i="18"/>
  <c r="A180" i="18"/>
  <c r="A181" i="18"/>
  <c r="A182" i="18"/>
  <c r="A183" i="18"/>
  <c r="A184" i="18"/>
  <c r="A185" i="18"/>
  <c r="A186" i="18"/>
  <c r="A187" i="18"/>
  <c r="A165" i="18"/>
  <c r="A130" i="18"/>
  <c r="A131" i="18"/>
  <c r="A132" i="18"/>
  <c r="A133" i="18"/>
  <c r="A134" i="18"/>
  <c r="A135" i="18"/>
  <c r="A136" i="18"/>
  <c r="A137" i="18"/>
  <c r="A138" i="18"/>
  <c r="A139" i="18"/>
  <c r="A140" i="18"/>
  <c r="A141" i="18"/>
  <c r="A142" i="18"/>
  <c r="A143" i="18"/>
  <c r="A144" i="18"/>
  <c r="A145" i="18"/>
  <c r="A146" i="18"/>
  <c r="A147" i="18"/>
  <c r="A148" i="18"/>
  <c r="A149" i="18"/>
  <c r="A150" i="18"/>
  <c r="A151" i="18"/>
  <c r="A152" i="18"/>
  <c r="A153" i="18"/>
  <c r="A154" i="18"/>
  <c r="A155" i="18"/>
  <c r="A156" i="18"/>
  <c r="A157" i="18"/>
  <c r="A158" i="18"/>
  <c r="A159" i="18"/>
  <c r="A160" i="18"/>
  <c r="A161" i="18"/>
  <c r="A162" i="18"/>
  <c r="A163" i="18"/>
  <c r="A164" i="18"/>
  <c r="A129" i="18"/>
  <c r="A105" i="18"/>
  <c r="A106" i="18"/>
  <c r="A107" i="18"/>
  <c r="A108" i="18"/>
  <c r="A109" i="18"/>
  <c r="A110" i="18"/>
  <c r="A111" i="18"/>
  <c r="A112" i="18"/>
  <c r="A113" i="18"/>
  <c r="A114" i="18"/>
  <c r="A115" i="18"/>
  <c r="A116" i="18"/>
  <c r="A117" i="18"/>
  <c r="A118" i="18"/>
  <c r="A119" i="18"/>
  <c r="A120" i="18"/>
  <c r="A121" i="18"/>
  <c r="A122" i="18"/>
  <c r="A123" i="18"/>
  <c r="A124" i="18"/>
  <c r="A125" i="18"/>
  <c r="A126" i="18"/>
  <c r="A127" i="18"/>
  <c r="A128" i="18"/>
  <c r="A76" i="18"/>
  <c r="A75" i="18"/>
  <c r="A56" i="18"/>
  <c r="A31" i="18"/>
  <c r="A32" i="18"/>
  <c r="A33" i="18"/>
  <c r="A34" i="18"/>
  <c r="A35" i="18"/>
  <c r="A36" i="18"/>
  <c r="A37" i="18"/>
  <c r="A38" i="18"/>
  <c r="A39" i="18"/>
  <c r="A40" i="18"/>
  <c r="A41" i="18"/>
  <c r="A42" i="18"/>
  <c r="A43" i="18"/>
  <c r="A44" i="18"/>
  <c r="A45" i="18"/>
  <c r="A46" i="18"/>
  <c r="A47" i="18"/>
  <c r="A48" i="18"/>
  <c r="A49" i="18"/>
  <c r="A50" i="18"/>
  <c r="A51" i="18"/>
  <c r="A52" i="18"/>
  <c r="A53" i="18"/>
  <c r="A54" i="18"/>
  <c r="A55" i="18"/>
  <c r="A2" i="18"/>
  <c r="A3" i="18"/>
  <c r="A4" i="18"/>
  <c r="A5" i="18"/>
  <c r="A6" i="18"/>
  <c r="A7" i="18"/>
  <c r="A8" i="18"/>
  <c r="A9" i="18"/>
  <c r="A10" i="18"/>
  <c r="A11" i="18"/>
  <c r="A12" i="18"/>
  <c r="A13" i="18"/>
  <c r="A14" i="18"/>
  <c r="A15" i="18"/>
  <c r="A16" i="18"/>
  <c r="A17" i="18"/>
  <c r="A18" i="18"/>
  <c r="A19" i="18"/>
  <c r="A20" i="18"/>
  <c r="A21" i="18"/>
  <c r="A22" i="18"/>
  <c r="A23" i="18"/>
  <c r="A24" i="18"/>
  <c r="A25" i="18"/>
  <c r="A26" i="18"/>
  <c r="A27" i="18"/>
  <c r="A28" i="18"/>
  <c r="A29" i="18"/>
  <c r="A30" i="18"/>
  <c r="A1" i="18"/>
  <c r="A402" i="16"/>
  <c r="A403" i="16"/>
  <c r="A404" i="16"/>
  <c r="A405" i="16"/>
  <c r="A407" i="16"/>
  <c r="A408" i="16"/>
  <c r="A409" i="16"/>
  <c r="A410" i="16"/>
  <c r="A411" i="16"/>
  <c r="A412" i="16"/>
  <c r="A413" i="16"/>
  <c r="A414" i="16"/>
  <c r="A415" i="16"/>
  <c r="A416" i="16"/>
  <c r="A417" i="16"/>
  <c r="A418" i="16"/>
  <c r="A401" i="16"/>
  <c r="A422" i="16"/>
  <c r="A421" i="16"/>
  <c r="A420" i="16"/>
  <c r="A419" i="16"/>
  <c r="A405" i="14"/>
  <c r="A406" i="14"/>
  <c r="A407" i="14"/>
  <c r="A408" i="14"/>
  <c r="A410" i="14"/>
  <c r="A411" i="14"/>
  <c r="A412" i="14"/>
  <c r="A413" i="14"/>
  <c r="A414" i="14"/>
  <c r="A415" i="14"/>
  <c r="A416" i="14"/>
  <c r="A417" i="14"/>
  <c r="A418" i="14"/>
  <c r="A419" i="14"/>
  <c r="A420" i="14"/>
  <c r="A421" i="14"/>
  <c r="A422" i="14"/>
  <c r="A423" i="14"/>
  <c r="A424" i="14"/>
  <c r="A425" i="14"/>
  <c r="A404" i="14"/>
  <c r="A379" i="14"/>
  <c r="A406" i="16"/>
  <c r="A409" i="14"/>
  <c r="D14" i="13"/>
  <c r="A106" i="16" l="1"/>
  <c r="A107" i="16"/>
  <c r="A108" i="16"/>
  <c r="A109" i="16"/>
  <c r="A110" i="16"/>
  <c r="A111" i="16"/>
  <c r="A112" i="16"/>
  <c r="A113" i="16"/>
  <c r="A114" i="16"/>
  <c r="A115" i="16"/>
  <c r="A116" i="16"/>
  <c r="A117" i="16"/>
  <c r="A118" i="16"/>
  <c r="A119" i="16"/>
  <c r="A120" i="16"/>
  <c r="A121" i="16"/>
  <c r="A122" i="16"/>
  <c r="A123" i="16"/>
  <c r="A124" i="16"/>
  <c r="A125" i="16"/>
  <c r="A126" i="16"/>
  <c r="A127" i="16"/>
  <c r="A128" i="16"/>
  <c r="A129" i="16"/>
  <c r="A110" i="14"/>
  <c r="A111" i="14"/>
  <c r="A112" i="14"/>
  <c r="A113" i="14"/>
  <c r="A114" i="14"/>
  <c r="A115" i="14"/>
  <c r="A116" i="14"/>
  <c r="A117" i="14"/>
  <c r="A118" i="14"/>
  <c r="A119" i="14"/>
  <c r="A120" i="14"/>
  <c r="A121" i="14"/>
  <c r="A122" i="14"/>
  <c r="A123" i="14"/>
  <c r="A124" i="14"/>
  <c r="A125" i="14"/>
  <c r="A126" i="14"/>
  <c r="A127" i="14"/>
  <c r="A128" i="14"/>
  <c r="A129" i="14"/>
  <c r="A130" i="14"/>
  <c r="A131" i="14"/>
  <c r="A132" i="14"/>
  <c r="A133" i="14"/>
  <c r="A344" i="16" l="1"/>
  <c r="A345" i="16"/>
  <c r="A346" i="16"/>
  <c r="A347" i="16"/>
  <c r="A348" i="16"/>
  <c r="A349" i="16"/>
  <c r="A350" i="16"/>
  <c r="A351" i="16"/>
  <c r="A352" i="16"/>
  <c r="A353" i="16"/>
  <c r="A355" i="16"/>
  <c r="A357" i="16"/>
  <c r="A358" i="16"/>
  <c r="A359" i="16"/>
  <c r="A360" i="16"/>
  <c r="A361" i="16"/>
  <c r="A362" i="16"/>
  <c r="A363" i="16"/>
  <c r="A364" i="16"/>
  <c r="A365" i="16"/>
  <c r="A366" i="16"/>
  <c r="A367" i="16"/>
  <c r="A368" i="16"/>
  <c r="A369" i="16"/>
  <c r="A370" i="16"/>
  <c r="A371" i="16"/>
  <c r="A372" i="16"/>
  <c r="A373" i="16"/>
  <c r="A374" i="16"/>
  <c r="A375" i="16"/>
  <c r="A343" i="16"/>
  <c r="A320" i="16"/>
  <c r="A321" i="16"/>
  <c r="A322" i="16"/>
  <c r="A323" i="16"/>
  <c r="A325" i="16"/>
  <c r="A326" i="16"/>
  <c r="A327" i="16"/>
  <c r="A328" i="16"/>
  <c r="A329" i="16"/>
  <c r="A330" i="16"/>
  <c r="A331" i="16"/>
  <c r="A332" i="16"/>
  <c r="A333" i="16"/>
  <c r="A334" i="16"/>
  <c r="A335" i="16"/>
  <c r="A336" i="16"/>
  <c r="A337" i="16"/>
  <c r="A338" i="16"/>
  <c r="A339" i="16"/>
  <c r="A340" i="16"/>
  <c r="A341" i="16"/>
  <c r="A342" i="16"/>
  <c r="A319" i="16"/>
  <c r="A290" i="16"/>
  <c r="A291" i="16"/>
  <c r="A292" i="16"/>
  <c r="A293" i="16"/>
  <c r="A295" i="16"/>
  <c r="A296" i="16"/>
  <c r="A297" i="16"/>
  <c r="A298" i="16"/>
  <c r="A299" i="16"/>
  <c r="A300" i="16"/>
  <c r="A301" i="16"/>
  <c r="A302" i="16"/>
  <c r="A303" i="16"/>
  <c r="A304" i="16"/>
  <c r="A305" i="16"/>
  <c r="A306" i="16"/>
  <c r="A307" i="16"/>
  <c r="A308" i="16"/>
  <c r="A309" i="16"/>
  <c r="A310" i="16"/>
  <c r="A311" i="16"/>
  <c r="A312" i="16"/>
  <c r="A313" i="16"/>
  <c r="A314" i="16"/>
  <c r="A315" i="16"/>
  <c r="A316" i="16"/>
  <c r="A317" i="16"/>
  <c r="A318" i="16"/>
  <c r="A289" i="16"/>
  <c r="A266" i="16"/>
  <c r="A267" i="16"/>
  <c r="A268" i="16"/>
  <c r="A269" i="16"/>
  <c r="A270" i="16"/>
  <c r="A271" i="16"/>
  <c r="A272" i="16"/>
  <c r="A273" i="16"/>
  <c r="A274" i="16"/>
  <c r="A275" i="16"/>
  <c r="A276" i="16"/>
  <c r="A277" i="16"/>
  <c r="A278" i="16"/>
  <c r="A279" i="16"/>
  <c r="A280" i="16"/>
  <c r="A281" i="16"/>
  <c r="A282" i="16"/>
  <c r="A283" i="16"/>
  <c r="A284" i="16"/>
  <c r="A285" i="16"/>
  <c r="A286" i="16"/>
  <c r="A287" i="16"/>
  <c r="A288" i="16"/>
  <c r="A265" i="16"/>
  <c r="A240" i="16"/>
  <c r="A241" i="16"/>
  <c r="A242" i="16"/>
  <c r="A243" i="16"/>
  <c r="A244" i="16"/>
  <c r="A245" i="16"/>
  <c r="A246" i="16"/>
  <c r="A247" i="16"/>
  <c r="A248" i="16"/>
  <c r="A249" i="16"/>
  <c r="A250" i="16"/>
  <c r="A251" i="16"/>
  <c r="A252" i="16"/>
  <c r="A253" i="16"/>
  <c r="A254" i="16"/>
  <c r="A255" i="16"/>
  <c r="A256" i="16"/>
  <c r="A257" i="16"/>
  <c r="A258" i="16"/>
  <c r="A259" i="16"/>
  <c r="A260" i="16"/>
  <c r="A261" i="16"/>
  <c r="A262" i="16"/>
  <c r="A263" i="16"/>
  <c r="A264" i="16"/>
  <c r="A239" i="16"/>
  <c r="A220" i="16"/>
  <c r="A221" i="16"/>
  <c r="A222" i="16"/>
  <c r="A223" i="16"/>
  <c r="A224" i="16"/>
  <c r="A225" i="16"/>
  <c r="A226" i="16"/>
  <c r="A227" i="16"/>
  <c r="A228" i="16"/>
  <c r="A229" i="16"/>
  <c r="A230" i="16"/>
  <c r="A231" i="16"/>
  <c r="A232" i="16"/>
  <c r="A233" i="16"/>
  <c r="A234" i="16"/>
  <c r="A235" i="16"/>
  <c r="A236" i="16"/>
  <c r="A237" i="16"/>
  <c r="A238" i="16"/>
  <c r="A219" i="16"/>
  <c r="A201" i="16"/>
  <c r="A202" i="16"/>
  <c r="A203" i="16"/>
  <c r="A204" i="16"/>
  <c r="A205" i="16"/>
  <c r="A206" i="16"/>
  <c r="A207" i="16"/>
  <c r="A208" i="16"/>
  <c r="A209" i="16"/>
  <c r="A210" i="16"/>
  <c r="A211" i="16"/>
  <c r="A212" i="16"/>
  <c r="A213" i="16"/>
  <c r="A214" i="16"/>
  <c r="A215" i="16"/>
  <c r="A216" i="16"/>
  <c r="A217" i="16"/>
  <c r="A218" i="16"/>
  <c r="A200" i="16"/>
  <c r="A190" i="16"/>
  <c r="A191" i="16"/>
  <c r="A192" i="16"/>
  <c r="A193" i="16"/>
  <c r="A194" i="16"/>
  <c r="A195" i="16"/>
  <c r="A196" i="16"/>
  <c r="A197" i="16"/>
  <c r="A198" i="16"/>
  <c r="A199" i="16"/>
  <c r="A189" i="16"/>
  <c r="A167" i="16"/>
  <c r="A168" i="16"/>
  <c r="A169" i="16"/>
  <c r="A170" i="16"/>
  <c r="A171" i="16"/>
  <c r="A172" i="16"/>
  <c r="A173" i="16"/>
  <c r="A174" i="16"/>
  <c r="A175" i="16"/>
  <c r="A176" i="16"/>
  <c r="A177" i="16"/>
  <c r="A178" i="16"/>
  <c r="A179" i="16"/>
  <c r="A180" i="16"/>
  <c r="A181" i="16"/>
  <c r="A182" i="16"/>
  <c r="A183" i="16"/>
  <c r="A184" i="16"/>
  <c r="A185" i="16"/>
  <c r="A186" i="16"/>
  <c r="A187" i="16"/>
  <c r="A188" i="16"/>
  <c r="A166" i="16"/>
  <c r="A131" i="16"/>
  <c r="A132" i="16"/>
  <c r="A133" i="16"/>
  <c r="A134" i="16"/>
  <c r="A135" i="16"/>
  <c r="A136" i="16"/>
  <c r="A137" i="16"/>
  <c r="A138" i="16"/>
  <c r="A139" i="16"/>
  <c r="A140" i="16"/>
  <c r="A141" i="16"/>
  <c r="A142" i="16"/>
  <c r="A143" i="16"/>
  <c r="A144" i="16"/>
  <c r="A145" i="16"/>
  <c r="A146" i="16"/>
  <c r="A147" i="16"/>
  <c r="A148" i="16"/>
  <c r="A149" i="16"/>
  <c r="A150" i="16"/>
  <c r="A151" i="16"/>
  <c r="A152" i="16"/>
  <c r="A154" i="16"/>
  <c r="A155" i="16"/>
  <c r="A156" i="16"/>
  <c r="A157" i="16"/>
  <c r="A158" i="16"/>
  <c r="A159" i="16"/>
  <c r="A160" i="16"/>
  <c r="A161" i="16"/>
  <c r="A162" i="16"/>
  <c r="A163" i="16"/>
  <c r="A164" i="16"/>
  <c r="A165" i="16"/>
  <c r="A130" i="16"/>
  <c r="A105" i="16"/>
  <c r="A75" i="16"/>
  <c r="A2" i="16"/>
  <c r="A3" i="16"/>
  <c r="A4" i="16"/>
  <c r="A5" i="16"/>
  <c r="A6" i="16"/>
  <c r="A7" i="16"/>
  <c r="A8" i="16"/>
  <c r="A9" i="16"/>
  <c r="A10" i="16"/>
  <c r="A11" i="16"/>
  <c r="A12" i="16"/>
  <c r="A13" i="16"/>
  <c r="A14" i="16"/>
  <c r="A15" i="16"/>
  <c r="A16" i="16"/>
  <c r="A17" i="16"/>
  <c r="A18" i="16"/>
  <c r="A19" i="16"/>
  <c r="A20" i="16"/>
  <c r="A21" i="16"/>
  <c r="A22" i="16"/>
  <c r="A23" i="16"/>
  <c r="A24" i="16"/>
  <c r="A25" i="16"/>
  <c r="A26" i="16"/>
  <c r="A27" i="16"/>
  <c r="A28" i="16"/>
  <c r="A29" i="16"/>
  <c r="A30" i="16"/>
  <c r="A31" i="16"/>
  <c r="A32" i="16"/>
  <c r="A33" i="16"/>
  <c r="A34" i="16"/>
  <c r="A35" i="16"/>
  <c r="A36" i="16"/>
  <c r="A37" i="16"/>
  <c r="A38" i="16"/>
  <c r="A39" i="16"/>
  <c r="A40" i="16"/>
  <c r="A41" i="16"/>
  <c r="A42" i="16"/>
  <c r="A43" i="16"/>
  <c r="A44" i="16"/>
  <c r="A45" i="16"/>
  <c r="A46" i="16"/>
  <c r="A47" i="16"/>
  <c r="A48" i="16"/>
  <c r="A49" i="16"/>
  <c r="A50" i="16"/>
  <c r="A51" i="16"/>
  <c r="A52" i="16"/>
  <c r="A53" i="16"/>
  <c r="A54" i="16"/>
  <c r="A55" i="16"/>
  <c r="A56" i="16"/>
  <c r="A1" i="16"/>
  <c r="A362" i="14"/>
  <c r="A363" i="14"/>
  <c r="A364" i="14"/>
  <c r="A365" i="14"/>
  <c r="A366" i="14"/>
  <c r="A367" i="14"/>
  <c r="A368" i="14"/>
  <c r="A369" i="14"/>
  <c r="A370" i="14"/>
  <c r="A371" i="14"/>
  <c r="A372" i="14"/>
  <c r="A373" i="14"/>
  <c r="A374" i="14"/>
  <c r="A375" i="14"/>
  <c r="A376" i="14"/>
  <c r="A377" i="14"/>
  <c r="A378" i="14"/>
  <c r="A347" i="14"/>
  <c r="A348" i="14"/>
  <c r="A349" i="14"/>
  <c r="A350" i="14"/>
  <c r="A351" i="14"/>
  <c r="A352" i="14"/>
  <c r="A353" i="14"/>
  <c r="A354" i="14"/>
  <c r="A355" i="14"/>
  <c r="A356" i="14"/>
  <c r="A357" i="14"/>
  <c r="A360" i="14"/>
  <c r="A361" i="14"/>
  <c r="A346" i="14"/>
  <c r="A324" i="14"/>
  <c r="A325" i="14"/>
  <c r="A326" i="14"/>
  <c r="A327" i="14"/>
  <c r="A329" i="14"/>
  <c r="A330" i="14"/>
  <c r="A331" i="14"/>
  <c r="A332" i="14"/>
  <c r="A333" i="14"/>
  <c r="A334" i="14"/>
  <c r="A335" i="14"/>
  <c r="A336" i="14"/>
  <c r="A337" i="14"/>
  <c r="A338" i="14"/>
  <c r="A339" i="14"/>
  <c r="A340" i="14"/>
  <c r="A341" i="14"/>
  <c r="A342" i="14"/>
  <c r="A343" i="14"/>
  <c r="A344" i="14"/>
  <c r="A345" i="14"/>
  <c r="A323" i="14"/>
  <c r="A315" i="14"/>
  <c r="A316" i="14"/>
  <c r="A317" i="14"/>
  <c r="A318" i="14"/>
  <c r="A319" i="14"/>
  <c r="A320" i="14"/>
  <c r="A321" i="14"/>
  <c r="A322" i="14"/>
  <c r="A294" i="14"/>
  <c r="A295" i="14"/>
  <c r="A296" i="14"/>
  <c r="A297" i="14"/>
  <c r="A299" i="14"/>
  <c r="A300" i="14"/>
  <c r="A301" i="14"/>
  <c r="A302" i="14"/>
  <c r="A303" i="14"/>
  <c r="A304" i="14"/>
  <c r="A305" i="14"/>
  <c r="A306" i="14"/>
  <c r="A307" i="14"/>
  <c r="A308" i="14"/>
  <c r="A309" i="14"/>
  <c r="A310" i="14"/>
  <c r="A311" i="14"/>
  <c r="A312" i="14"/>
  <c r="A313" i="14"/>
  <c r="A314" i="14"/>
  <c r="A293" i="14"/>
  <c r="A280" i="14"/>
  <c r="A281" i="14"/>
  <c r="A282" i="14"/>
  <c r="A283" i="14"/>
  <c r="A284" i="14"/>
  <c r="A285" i="14"/>
  <c r="A286" i="14"/>
  <c r="A287" i="14"/>
  <c r="A288" i="14"/>
  <c r="A289" i="14"/>
  <c r="A290" i="14"/>
  <c r="A291" i="14"/>
  <c r="A292" i="14"/>
  <c r="A270" i="14"/>
  <c r="A271" i="14"/>
  <c r="A272" i="14"/>
  <c r="A273" i="14"/>
  <c r="A274" i="14"/>
  <c r="A275" i="14"/>
  <c r="A276" i="14"/>
  <c r="A277" i="14"/>
  <c r="A278" i="14"/>
  <c r="A279" i="14"/>
  <c r="A269" i="14"/>
  <c r="A264" i="14"/>
  <c r="A265" i="14"/>
  <c r="A266" i="14"/>
  <c r="A267" i="14"/>
  <c r="A268" i="14"/>
  <c r="A244" i="14"/>
  <c r="A245" i="14"/>
  <c r="A246" i="14"/>
  <c r="A247" i="14"/>
  <c r="A248" i="14"/>
  <c r="A249" i="14"/>
  <c r="A250" i="14"/>
  <c r="A251" i="14"/>
  <c r="A252" i="14"/>
  <c r="A253" i="14"/>
  <c r="A254" i="14"/>
  <c r="A255" i="14"/>
  <c r="A256" i="14"/>
  <c r="A257" i="14"/>
  <c r="A258" i="14"/>
  <c r="A259" i="14"/>
  <c r="A260" i="14"/>
  <c r="A261" i="14"/>
  <c r="A262" i="14"/>
  <c r="A263" i="14"/>
  <c r="A243" i="14"/>
  <c r="A224" i="14"/>
  <c r="A225" i="14"/>
  <c r="A226" i="14"/>
  <c r="A227" i="14"/>
  <c r="A228" i="14"/>
  <c r="A229" i="14"/>
  <c r="A230" i="14"/>
  <c r="A231" i="14"/>
  <c r="A232" i="14"/>
  <c r="A233" i="14"/>
  <c r="A234" i="14"/>
  <c r="A235" i="14"/>
  <c r="A236" i="14"/>
  <c r="A237" i="14"/>
  <c r="A238" i="14"/>
  <c r="A239" i="14"/>
  <c r="A240" i="14"/>
  <c r="A241" i="14"/>
  <c r="A242" i="14"/>
  <c r="A223" i="14"/>
  <c r="A222" i="14"/>
  <c r="A205" i="14"/>
  <c r="A206" i="14"/>
  <c r="A207" i="14"/>
  <c r="A208" i="14"/>
  <c r="A209" i="14"/>
  <c r="A210" i="14"/>
  <c r="A211" i="14"/>
  <c r="A212" i="14"/>
  <c r="A213" i="14"/>
  <c r="A214" i="14"/>
  <c r="A215" i="14"/>
  <c r="A216" i="14"/>
  <c r="A217" i="14"/>
  <c r="A218" i="14"/>
  <c r="A219" i="14"/>
  <c r="A220" i="14"/>
  <c r="A221" i="14"/>
  <c r="A204" i="14"/>
  <c r="A194" i="14"/>
  <c r="A195" i="14"/>
  <c r="A196" i="14"/>
  <c r="A197" i="14"/>
  <c r="A198" i="14"/>
  <c r="A199" i="14"/>
  <c r="A200" i="14"/>
  <c r="A201" i="14"/>
  <c r="A202" i="14"/>
  <c r="A203" i="14"/>
  <c r="A193" i="14"/>
  <c r="A171" i="14"/>
  <c r="A172" i="14"/>
  <c r="A173" i="14"/>
  <c r="A174" i="14"/>
  <c r="A175" i="14"/>
  <c r="A176" i="14"/>
  <c r="A177" i="14"/>
  <c r="A178" i="14"/>
  <c r="A179" i="14"/>
  <c r="A180" i="14"/>
  <c r="A181" i="14"/>
  <c r="A182" i="14"/>
  <c r="A183" i="14"/>
  <c r="A184" i="14"/>
  <c r="A185" i="14"/>
  <c r="A186" i="14"/>
  <c r="A187" i="14"/>
  <c r="A188" i="14"/>
  <c r="A189" i="14"/>
  <c r="A190" i="14"/>
  <c r="A191" i="14"/>
  <c r="A192" i="14"/>
  <c r="A170" i="14"/>
  <c r="A156" i="14"/>
  <c r="A158" i="14"/>
  <c r="A159" i="14"/>
  <c r="A160" i="14"/>
  <c r="A161" i="14"/>
  <c r="A162" i="14"/>
  <c r="A163" i="14"/>
  <c r="A135" i="14"/>
  <c r="A136" i="14"/>
  <c r="A137" i="14"/>
  <c r="A138" i="14"/>
  <c r="A139" i="14"/>
  <c r="A140" i="14"/>
  <c r="A141" i="14"/>
  <c r="A142" i="14"/>
  <c r="A143" i="14"/>
  <c r="A144" i="14"/>
  <c r="A145" i="14"/>
  <c r="A146" i="14"/>
  <c r="A147" i="14"/>
  <c r="A148" i="14"/>
  <c r="A149" i="14"/>
  <c r="A150" i="14"/>
  <c r="A151" i="14"/>
  <c r="A152" i="14"/>
  <c r="A153" i="14"/>
  <c r="A154" i="14"/>
  <c r="A134" i="14"/>
  <c r="A109" i="14"/>
  <c r="A46" i="14"/>
  <c r="A47" i="14"/>
  <c r="A48" i="14"/>
  <c r="A49" i="14"/>
  <c r="A50" i="14"/>
  <c r="A51" i="14"/>
  <c r="A52" i="14"/>
  <c r="A53" i="14"/>
  <c r="A2" i="14"/>
  <c r="A3" i="14"/>
  <c r="A4" i="14"/>
  <c r="A5" i="14"/>
  <c r="A6" i="14"/>
  <c r="A7" i="14"/>
  <c r="A8" i="14"/>
  <c r="A9" i="14"/>
  <c r="A10" i="14"/>
  <c r="A11" i="14"/>
  <c r="A12" i="14"/>
  <c r="A13" i="14"/>
  <c r="A14" i="14"/>
  <c r="A15" i="14"/>
  <c r="A16" i="14"/>
  <c r="A17" i="14"/>
  <c r="A18" i="14"/>
  <c r="A19" i="14"/>
  <c r="A20" i="14"/>
  <c r="A21" i="14"/>
  <c r="A22" i="14"/>
  <c r="A23" i="14"/>
  <c r="A24" i="14"/>
  <c r="A25" i="14"/>
  <c r="A26" i="14"/>
  <c r="A27" i="14"/>
  <c r="A28" i="14"/>
  <c r="A29" i="14"/>
  <c r="A30" i="14"/>
  <c r="A31" i="14"/>
  <c r="A32" i="14"/>
  <c r="A33" i="14"/>
  <c r="A34" i="14"/>
  <c r="A35" i="14"/>
  <c r="A36" i="14"/>
  <c r="A37" i="14"/>
  <c r="A38" i="14"/>
  <c r="A39" i="14"/>
  <c r="A40" i="14"/>
  <c r="A41" i="14"/>
  <c r="A42" i="14"/>
  <c r="A43" i="14"/>
  <c r="A44" i="14"/>
  <c r="A45" i="14"/>
  <c r="A1" i="14"/>
  <c r="A78" i="14"/>
  <c r="D15" i="13"/>
  <c r="A356" i="16" s="1"/>
  <c r="A354" i="16"/>
  <c r="C15" i="13"/>
  <c r="A359" i="14" s="1"/>
  <c r="C14" i="13"/>
  <c r="A358" i="14" s="1"/>
  <c r="D7" i="12"/>
  <c r="A324" i="16" s="1"/>
  <c r="C7" i="12"/>
  <c r="A328" i="14" s="1"/>
  <c r="D7" i="11"/>
  <c r="A294" i="16" s="1"/>
  <c r="C7" i="11"/>
  <c r="A298" i="14" s="1"/>
  <c r="A157" i="14"/>
  <c r="A153" i="16"/>
  <c r="A155" i="14"/>
</calcChain>
</file>

<file path=xl/sharedStrings.xml><?xml version="1.0" encoding="utf-8"?>
<sst xmlns="http://schemas.openxmlformats.org/spreadsheetml/2006/main" count="1431" uniqueCount="1191">
  <si>
    <t># Fenêtre principale</t>
  </si>
  <si>
    <t># Pantalla Principal</t>
  </si>
  <si>
    <t># Titre</t>
  </si>
  <si>
    <t>window.principal.title</t>
  </si>
  <si>
    <t>Caerus</t>
  </si>
  <si>
    <t># Título</t>
  </si>
  <si>
    <t>Documents</t>
  </si>
  <si>
    <t>Sortir</t>
  </si>
  <si>
    <t>Langues</t>
  </si>
  <si>
    <t># Menu</t>
  </si>
  <si>
    <t># Menú</t>
  </si>
  <si>
    <t># Fenêtre Parente</t>
  </si>
  <si>
    <t>window.main.configuration.library.panel.state.label</t>
  </si>
  <si>
    <t>window.main.analyze.panel.title</t>
  </si>
  <si>
    <t>État de l'analyse</t>
  </si>
  <si>
    <t>window.main.analyze.panel.state.label</t>
  </si>
  <si>
    <t>window.main.analyze.panel.state.value.none</t>
  </si>
  <si>
    <t>Aucun analyse réalisé</t>
  </si>
  <si>
    <t>window.main.analyze.panel.state.value.success</t>
  </si>
  <si>
    <t>Analyse réalisé</t>
  </si>
  <si>
    <t>window.main.analyze.panel.state.folder.label</t>
  </si>
  <si>
    <t>window.main.analyze.panel.state.configuration.label</t>
  </si>
  <si>
    <t xml:space="preserve">Configuration utilisé: </t>
  </si>
  <si>
    <t>window.main.analyze.panel.state.load.button</t>
  </si>
  <si>
    <t>window.main.analyze.panel.state.nb.text.loaded.label</t>
  </si>
  <si>
    <t>window.main.line.error.panel.title</t>
  </si>
  <si>
    <t>Erreurs de balises</t>
  </si>
  <si>
    <t>window.main.line.error.nb.label</t>
  </si>
  <si>
    <t xml:space="preserve">Nombre de balises en erreur : </t>
  </si>
  <si>
    <t>window.main.line.error.fixed.button.label</t>
  </si>
  <si>
    <t>Corriger les balises</t>
  </si>
  <si>
    <t>window.main.text.error.panel.title</t>
  </si>
  <si>
    <t>Erreurs structurels</t>
  </si>
  <si>
    <t>window.main.text.error.nb.label</t>
  </si>
  <si>
    <t xml:space="preserve">Nombre de structures en erreur : </t>
  </si>
  <si>
    <t>window.main.text.error.fixed.button.label</t>
  </si>
  <si>
    <t>Corriger les structures</t>
  </si>
  <si>
    <t>window.main.blank.line.error.panel.title</t>
  </si>
  <si>
    <t>window.main.blank.line.error.nb.label</t>
  </si>
  <si>
    <t>window.main.blank.line.error.fixed.button.label</t>
  </si>
  <si>
    <t xml:space="preserve">État de l'analyse : </t>
  </si>
  <si>
    <t xml:space="preserve">Repertoire analysé : </t>
  </si>
  <si>
    <t>Numero de séquences :</t>
  </si>
  <si>
    <t>Documentos</t>
  </si>
  <si>
    <t>Salir</t>
  </si>
  <si>
    <t>Lenguas</t>
  </si>
  <si>
    <t>Estado del análisis</t>
  </si>
  <si>
    <t xml:space="preserve">Estado del análisis : </t>
  </si>
  <si>
    <t>Ningún análisis efectuado</t>
  </si>
  <si>
    <t>Análisis efectuado</t>
  </si>
  <si>
    <t xml:space="preserve">Configuración utilizada : </t>
  </si>
  <si>
    <t>Número de secuencias :</t>
  </si>
  <si>
    <t>Errores en las etiquetas</t>
  </si>
  <si>
    <t xml:space="preserve">Número de etiquetas erróneas : </t>
  </si>
  <si>
    <t>Corregir las etiquetas</t>
  </si>
  <si>
    <t>Errores estructurales</t>
  </si>
  <si>
    <t>Corregir las estructuras</t>
  </si>
  <si>
    <t>Code</t>
  </si>
  <si>
    <t>Français</t>
  </si>
  <si>
    <t>Español</t>
  </si>
  <si>
    <t>Numero</t>
  </si>
  <si>
    <t xml:space="preserve">Número de estructuras con errores : </t>
  </si>
  <si>
    <t>window.main.meta.blank.line.error.label</t>
  </si>
  <si>
    <t>window.main.meta.blank.line.error.fixed.button.label</t>
  </si>
  <si>
    <t>window.yes.label</t>
  </si>
  <si>
    <t>si</t>
  </si>
  <si>
    <t>window.no.label</t>
  </si>
  <si>
    <t>no</t>
  </si>
  <si>
    <t>oui</t>
  </si>
  <si>
    <t>non</t>
  </si>
  <si>
    <t>window.move.file.library.panel.label</t>
  </si>
  <si>
    <t>window.move.file.library.button.label</t>
  </si>
  <si>
    <t># Fenêtre corriger erreur ligne</t>
  </si>
  <si>
    <t># Pantalla corregir error de línea</t>
  </si>
  <si>
    <t>window.fixed.error.line.title</t>
  </si>
  <si>
    <t>window.fixed.error.line.content.panel.title</t>
  </si>
  <si>
    <t>Etiquetas para corrección %d / %d</t>
  </si>
  <si>
    <t>window.fixed.error.line.content.panel.line.error.label</t>
  </si>
  <si>
    <t>window.fixed.error.line.content.panel.line.fixed.label</t>
  </si>
  <si>
    <t>window.fixed.error.line.action.panel.title</t>
  </si>
  <si>
    <t>Acciones</t>
  </si>
  <si>
    <t>window.fixed.error.line.action.panel.save.next.button.label</t>
  </si>
  <si>
    <t>Corregir y pasar a la siguiente</t>
  </si>
  <si>
    <t>window.fixed.error.line.action.panel.save.quit.button.label</t>
  </si>
  <si>
    <t>Balise à corriger %d / %d</t>
  </si>
  <si>
    <t>Balise en erreur :</t>
  </si>
  <si>
    <t>Actions</t>
  </si>
  <si>
    <t>Corriger et passer à la balise suivante</t>
  </si>
  <si>
    <t>window.fixed.error.line.content.panel.line.number.label</t>
  </si>
  <si>
    <t xml:space="preserve">Número de la línea : </t>
  </si>
  <si>
    <t>window.fixed.error.line.content.panel.line.file.label</t>
  </si>
  <si>
    <t xml:space="preserve">Numéro de la ligne : </t>
  </si>
  <si>
    <t>window.fixed.text.title</t>
  </si>
  <si>
    <t>window.fixed.text.action.panel.title</t>
  </si>
  <si>
    <t>Correction du texte %d / %d</t>
  </si>
  <si>
    <t>window.fixed.text.action.fill.specific.button.title</t>
  </si>
  <si>
    <t>Correction des informations spécifiques</t>
  </si>
  <si>
    <t>window.fixed.text.action.next.button.title</t>
  </si>
  <si>
    <t>Corriger et passer au texte suivant</t>
  </si>
  <si>
    <t>window.fixed.text.action.next.and.save.button.title</t>
  </si>
  <si>
    <t>Corriger et quitter</t>
  </si>
  <si>
    <t>Corrección del texto %d / %d</t>
  </si>
  <si>
    <t>Corrección de las informaciones específicas</t>
  </si>
  <si>
    <t>Corregir y pasar al texto siguiente</t>
  </si>
  <si>
    <t>Corregir y salir</t>
  </si>
  <si>
    <t># Information du document (utilisé pour la création, l'édition, la correction des textes)</t>
  </si>
  <si>
    <t># Información del documento (utilizado para crear, editar, corregir textos)</t>
  </si>
  <si>
    <t>window.create.text.file.panel.title</t>
  </si>
  <si>
    <t>Information du document</t>
  </si>
  <si>
    <t>window.create.text.name.label</t>
  </si>
  <si>
    <t>window.create.text.content.panel.title</t>
  </si>
  <si>
    <t>Informations à propos du materiel</t>
  </si>
  <si>
    <t xml:space="preserve">Información acerca del material </t>
  </si>
  <si>
    <t>Información del documento</t>
  </si>
  <si>
    <t>window.create.text.title</t>
  </si>
  <si>
    <t>Création d'un materiel</t>
  </si>
  <si>
    <t>window.create.text.action.panel.title</t>
  </si>
  <si>
    <t>window.create.text.action.create.and.quit.text.button.title</t>
  </si>
  <si>
    <t>Finir et enregistrer</t>
  </si>
  <si>
    <t>window.create.text.action.create.text.and.add.text.button.title</t>
  </si>
  <si>
    <t>Ajouter un autre matériel</t>
  </si>
  <si>
    <t>window.create.text.action.fill.specific.button.title</t>
  </si>
  <si>
    <t>Création des informations spécifiques</t>
  </si>
  <si>
    <t>window.manage.texts.edit.text.panel.title</t>
  </si>
  <si>
    <t>window.manage.texts.edit.text.action.panel.title</t>
  </si>
  <si>
    <t>window.manage.texts.edit.text.action.button.save.and.quit.label</t>
  </si>
  <si>
    <t>Enregistrer les modifications et fermer</t>
  </si>
  <si>
    <t>window.manage.texts.edit.text.action.button.quit.label</t>
  </si>
  <si>
    <t>Fermer</t>
  </si>
  <si>
    <t># Fenêtre correction texte</t>
  </si>
  <si>
    <t># Pantalla de Edición</t>
  </si>
  <si>
    <t># Fenêtre d'Edition</t>
  </si>
  <si>
    <t>Cerrar</t>
  </si>
  <si>
    <t>window.manage.texts.edit.text.action.fill.specific.button.title</t>
  </si>
  <si>
    <t>Editer les informations spécifiques</t>
  </si>
  <si>
    <t>window.create.specific.title</t>
  </si>
  <si>
    <t># Titre Correction information spécifique</t>
  </si>
  <si>
    <t># Titre Edition information spécifique</t>
  </si>
  <si>
    <t>#Fenêtre création spécifique</t>
  </si>
  <si>
    <t>window.create.specific.context.panel.title</t>
  </si>
  <si>
    <t>window.create.specific.context.panel.file.label</t>
  </si>
  <si>
    <t>window.create.specific.details.panel.title</t>
  </si>
  <si>
    <t>window.create.specific.action.panel.button.previous.label</t>
  </si>
  <si>
    <t>Précédent</t>
  </si>
  <si>
    <t>window.create.specific.action.panel.button.next.label</t>
  </si>
  <si>
    <t>Suivant</t>
  </si>
  <si>
    <t>window.create.specific.create.panel.title</t>
  </si>
  <si>
    <t>Remplir les informations spécifiques</t>
  </si>
  <si>
    <t>window.create.specific.create.panel.action.modify.label</t>
  </si>
  <si>
    <t>Modifier</t>
  </si>
  <si>
    <t>window.create.specific.create.panel.action.add.label</t>
  </si>
  <si>
    <t>Ajouter</t>
  </si>
  <si>
    <t>window.create.specific.create.panel.action.delete.label</t>
  </si>
  <si>
    <t>Supprimer</t>
  </si>
  <si>
    <t xml:space="preserve">Creación de las informaciones específicas </t>
  </si>
  <si>
    <t>Anterior</t>
  </si>
  <si>
    <t>Siguiente</t>
  </si>
  <si>
    <t xml:space="preserve">Completa las informaciones específicas </t>
  </si>
  <si>
    <t>Editar</t>
  </si>
  <si>
    <t>Añadir</t>
  </si>
  <si>
    <t>Suprimir</t>
  </si>
  <si>
    <t>window.create.specific.action.panel.button.finish.label</t>
  </si>
  <si>
    <t>Terminer</t>
  </si>
  <si>
    <t>Terminar</t>
  </si>
  <si>
    <t># Information pour le spécifique</t>
  </si>
  <si>
    <t>window.specific.information.panel.title</t>
  </si>
  <si>
    <t>window.specific.information.panel.text</t>
  </si>
  <si>
    <t>window.specific.warning.panel.title</t>
  </si>
  <si>
    <t>window.specific.warning.panel.text</t>
  </si>
  <si>
    <t>Información de uso</t>
  </si>
  <si>
    <t>Erreurs detectées</t>
  </si>
  <si>
    <t>Informations sur l'utilisation</t>
  </si>
  <si>
    <t>Errores detectados</t>
  </si>
  <si>
    <t>#Fenêtre chargement texte</t>
  </si>
  <si>
    <t>window.type.configuration.DIDACTIC</t>
  </si>
  <si>
    <t>modo Básico</t>
  </si>
  <si>
    <t>window.type.configuration.DIDACTIC_EXPERT</t>
  </si>
  <si>
    <t>modo Personalizado</t>
  </si>
  <si>
    <t>window.load.texts.title</t>
  </si>
  <si>
    <t>window.load.texts.type.configuration.panel.title</t>
  </si>
  <si>
    <t>Opciones de la configuración</t>
  </si>
  <si>
    <t>window.load.texts.type.configuration.label</t>
  </si>
  <si>
    <t>Configuración :</t>
  </si>
  <si>
    <t>window.load.texts.type.configuration.expert.label</t>
  </si>
  <si>
    <t>window.load.texts.folder.panel.title</t>
  </si>
  <si>
    <t>window.load.texts.folder.label</t>
  </si>
  <si>
    <t>window.load.texts.folder.button.label</t>
  </si>
  <si>
    <t>Abrir...</t>
  </si>
  <si>
    <t>window.load.texts.folder.button.folder.choose.title</t>
  </si>
  <si>
    <t>window.load.texts.start.button.label</t>
  </si>
  <si>
    <t>mode Personnalisé</t>
  </si>
  <si>
    <t>Options de la configuration</t>
  </si>
  <si>
    <t>Configuration :</t>
  </si>
  <si>
    <t>Ouvrir...</t>
  </si>
  <si>
    <t>#Chargement textes librairie</t>
  </si>
  <si>
    <t>window.load.texts.folder.library.button.folder.choose.title</t>
  </si>
  <si>
    <t>window.create.corpus.title</t>
  </si>
  <si>
    <t>window.create.corpus.file.panel.title</t>
  </si>
  <si>
    <t>window.create.corpus.name.label</t>
  </si>
  <si>
    <t>window.create.corpus.content.panel.title</t>
  </si>
  <si>
    <t>Informations à propos du document</t>
  </si>
  <si>
    <t>window.create.corpus.action.panel.title</t>
  </si>
  <si>
    <t>window.create.corpus.action.create.text.button.title</t>
  </si>
  <si>
    <t>Ajouter un materiel</t>
  </si>
  <si>
    <t>window.fixed.error.meta.blank.line.panel.title</t>
  </si>
  <si>
    <t>window.fixed.error.meta.blank.line.panel.save.quit.button.label</t>
  </si>
  <si>
    <t>Terminer et enregistrer les corrections</t>
  </si>
  <si>
    <t>window.fixed.error.meta.blank.line.panel.save.next.button.label</t>
  </si>
  <si>
    <t>Enregistrer et passer au suivant</t>
  </si>
  <si>
    <t>Creación de un material</t>
  </si>
  <si>
    <t>Nombre del documento</t>
  </si>
  <si>
    <t>Informaciones acerca del documento</t>
  </si>
  <si>
    <t xml:space="preserve">Añadir un material </t>
  </si>
  <si>
    <t>Finalizar y guardar las correcciones</t>
  </si>
  <si>
    <t>#Fenêtre Corpus</t>
  </si>
  <si>
    <t>#Fenêtre Création texte</t>
  </si>
  <si>
    <t xml:space="preserve">Creación de un material </t>
  </si>
  <si>
    <t>Terminar y guardar</t>
  </si>
  <si>
    <t>Añadir otro material</t>
  </si>
  <si>
    <t>Creación de las informaciones específicas</t>
  </si>
  <si>
    <t>#Fenêtre Gestion des textes</t>
  </si>
  <si>
    <t>window.display.texts.panel.label</t>
  </si>
  <si>
    <t>window.display.corpus.edit.button.label</t>
  </si>
  <si>
    <t>window.display.texts.edit.button.label</t>
  </si>
  <si>
    <t>window.display.texts.delete.button.label</t>
  </si>
  <si>
    <t>window.display.texts.previous.button.label</t>
  </si>
  <si>
    <t>window.display.texts.next.button.label</t>
  </si>
  <si>
    <t>window.display.texts.current.position.label</t>
  </si>
  <si>
    <t>Page %d / %d</t>
  </si>
  <si>
    <t>window.display.texts.nb.texts.by.page.label</t>
  </si>
  <si>
    <t>window.display.texts.corpus.label</t>
  </si>
  <si>
    <t>window.manage.texts.title</t>
  </si>
  <si>
    <t>window.manage.texts.generate.excel.panel.title</t>
  </si>
  <si>
    <t>window.manage.texts.generate.excel.classical.button.label</t>
  </si>
  <si>
    <t>window.manage.texts.generate.excel.specific.button.label</t>
  </si>
  <si>
    <t>Página %d / %d</t>
  </si>
  <si>
    <t>window.manage.texts.filters.button.label</t>
  </si>
  <si>
    <t>#Fenêtre Gestion des filtres</t>
  </si>
  <si>
    <t>window.filter.type.CONTAINS</t>
  </si>
  <si>
    <t>window.filter.type.EQUAL</t>
  </si>
  <si>
    <t>window.manage.filters.global.panel.title</t>
  </si>
  <si>
    <t>window.manage.filters.panel.title</t>
  </si>
  <si>
    <t>window.manage.filters.type.filter.label</t>
  </si>
  <si>
    <t>window.manage.filters.value.filter.label</t>
  </si>
  <si>
    <t>window.manage.filters.add.filter.button.label</t>
  </si>
  <si>
    <t>Ajouter le filtre</t>
  </si>
  <si>
    <t>window.manage.filters.corpus.panel.title</t>
  </si>
  <si>
    <t>window.manage.filters.corpus.value.label</t>
  </si>
  <si>
    <t>window.manage.filters.action.panel.title</t>
  </si>
  <si>
    <t>Actions utilisateurs</t>
  </si>
  <si>
    <t>window.manage.filters.action.apply.button.label</t>
  </si>
  <si>
    <t>Appliquer les filtres</t>
  </si>
  <si>
    <t>window.manage.filters.corpus.all.label</t>
  </si>
  <si>
    <t>window.manage.filters.delete.filter.button.label</t>
  </si>
  <si>
    <t>Supprimer le filtre sélectionné</t>
  </si>
  <si>
    <t>Agregar filtro</t>
  </si>
  <si>
    <t>Eliminar filtro seleccionado</t>
  </si>
  <si>
    <t>Acciones del usuario</t>
  </si>
  <si>
    <t>Aplicar filtros</t>
  </si>
  <si>
    <t>#Fenêtre Export Excel Reference</t>
  </si>
  <si>
    <t>window.save.excel.classical.panel.title</t>
  </si>
  <si>
    <t>Enregistrer les fichiers excels de référence</t>
  </si>
  <si>
    <t>window.save.excel.classical.information.panel.title</t>
  </si>
  <si>
    <t>Liste des fichiers excel générés</t>
  </si>
  <si>
    <t>window.save.excel.classical.information.panel.text.nothing</t>
  </si>
  <si>
    <t>window.save.excel.classical.information.panel.text</t>
  </si>
  <si>
    <t>window.save.excel.specific.check.label</t>
  </si>
  <si>
    <t>Générer le fichier excel</t>
  </si>
  <si>
    <t>window.save.excel.reference.file.label</t>
  </si>
  <si>
    <t>window.save.excel.options.title.panel</t>
  </si>
  <si>
    <t>window.save.excel.options.header.label</t>
  </si>
  <si>
    <t>#Options de génération (commun)</t>
  </si>
  <si>
    <t>window.save.excel.action.title.panel</t>
  </si>
  <si>
    <t>window.save.excel.action.button.label</t>
  </si>
  <si>
    <t>Enregistrer</t>
  </si>
  <si>
    <t># Pavé enregistrement excel (commun)</t>
  </si>
  <si>
    <t>window.file.picker.classical.panel.title</t>
  </si>
  <si>
    <t>Guardar archivos de excel de referencia</t>
  </si>
  <si>
    <t>Lista de archivos de Excel generados</t>
  </si>
  <si>
    <t>Generar el archivo de excel</t>
  </si>
  <si>
    <t>Guardar</t>
  </si>
  <si>
    <t>window.file.picker.panel.label</t>
  </si>
  <si>
    <t>window.file.picker.panel.button</t>
  </si>
  <si>
    <t>Parcourir...</t>
  </si>
  <si>
    <t># choix de l'emplacement du fichier (commun)</t>
  </si>
  <si>
    <t>#Fenêtre Export Excel Personnalisé</t>
  </si>
  <si>
    <t>window.file.picker.specific.panel.title</t>
  </si>
  <si>
    <t>Choix du fichier excel personnalisé</t>
  </si>
  <si>
    <t>window.save.excel.specific.panel.title</t>
  </si>
  <si>
    <t>Enregistrer le fichier excel personnalisé</t>
  </si>
  <si>
    <t>window.save.excel.specific.information.panel.title</t>
  </si>
  <si>
    <t>Le fichier excel à générer</t>
  </si>
  <si>
    <t>window.save.excel.specific.information.panel.text.nothing</t>
  </si>
  <si>
    <t>Sélectionner le fichier le bouton parcourir pour pouvoir le générer</t>
  </si>
  <si>
    <t>window.save.excel.specific.list.specific.panel.title</t>
  </si>
  <si>
    <t>Choix du traitement à appliquer à la génération</t>
  </si>
  <si>
    <t>window.save.excel.specific.list.specific.label</t>
  </si>
  <si>
    <t>Choix de la méthode de traitement</t>
  </si>
  <si>
    <t>window.save.excel.specific.list.specific.label.nothing</t>
  </si>
  <si>
    <t>Aucun traitement</t>
  </si>
  <si>
    <t>window.save.excel.specific.list.fields.title.panel</t>
  </si>
  <si>
    <t>Liste des champs à générer</t>
  </si>
  <si>
    <t>window.save.excel.specific.file.label</t>
  </si>
  <si>
    <t>Fichier excel personnalisé : %s</t>
  </si>
  <si>
    <t>window.save.excel.specific.action.title.panel</t>
  </si>
  <si>
    <t>Action de masse</t>
  </si>
  <si>
    <t>window.save.excel.specific.action.select.all</t>
  </si>
  <si>
    <t>Selectionnez tous les champ ci-dessous</t>
  </si>
  <si>
    <t>window.save.excel.specific.action.deselect.all</t>
  </si>
  <si>
    <t>Deselectionnez tous les champ ci-dessous</t>
  </si>
  <si>
    <t>window.save.excel.specific.information.panel.text</t>
  </si>
  <si>
    <t>Elección del archivo excel personalizado</t>
  </si>
  <si>
    <t>Guardar archivo de Excel personalizado</t>
  </si>
  <si>
    <t>El archivo Excel para generar</t>
  </si>
  <si>
    <t>Seleccione el archivo, el botón Examinar para poder generarlo</t>
  </si>
  <si>
    <t>Elección del tratamiento para aplicar a la generación</t>
  </si>
  <si>
    <t>Elección del método de tratamiento.</t>
  </si>
  <si>
    <t>Sin tratamiento</t>
  </si>
  <si>
    <t>Archivo excel personalizado : %s</t>
  </si>
  <si>
    <t>Acción masiva</t>
  </si>
  <si>
    <t>Seleccione todos los campos a continuación</t>
  </si>
  <si>
    <t>Anule la selección de todos los campos a continuación</t>
  </si>
  <si>
    <t>#Message reprise correction</t>
  </si>
  <si>
    <t>window.recovery.error.state.answer</t>
  </si>
  <si>
    <t>Une analyse en cours de correction a été detecté.\nSouhaitez vous reprendre la correction en cours ?</t>
  </si>
  <si>
    <t>window.recovery.error.state.title</t>
  </si>
  <si>
    <t>Reprendre</t>
  </si>
  <si>
    <t>window.information.panel.label</t>
  </si>
  <si>
    <t>Message d'information</t>
  </si>
  <si>
    <t>window.information.message.panel.label</t>
  </si>
  <si>
    <t>Message</t>
  </si>
  <si>
    <t>window.information.action.panel.label</t>
  </si>
  <si>
    <t>Action utilisateur</t>
  </si>
  <si>
    <t>window.information.action.button.label</t>
  </si>
  <si>
    <t>#Fenêtre d'information</t>
  </si>
  <si>
    <t>window.message.error.move.file.exists</t>
  </si>
  <si>
    <t>#Information pour le déplacement des fichiers</t>
  </si>
  <si>
    <t>window.message.result.move.file</t>
  </si>
  <si>
    <t>window.message.unknow.error</t>
  </si>
  <si>
    <t>window.message.from</t>
  </si>
  <si>
    <t xml:space="preserve">Depuis : </t>
  </si>
  <si>
    <t>window.message.to</t>
  </si>
  <si>
    <t xml:space="preserve">Vers : </t>
  </si>
  <si>
    <t>window.manage.texts.delete.text.action.message.title</t>
  </si>
  <si>
    <t>Message de prévention</t>
  </si>
  <si>
    <t>window.manage.texts.delete.text.action.message.content</t>
  </si>
  <si>
    <t>#Message de prevention en cas de suppression</t>
  </si>
  <si>
    <t>Continuar</t>
  </si>
  <si>
    <t>Mensaje informativo</t>
  </si>
  <si>
    <t>Mensaje</t>
  </si>
  <si>
    <t>Acción del usuario</t>
  </si>
  <si>
    <t xml:space="preserve">Desde : </t>
  </si>
  <si>
    <t xml:space="preserve">Hacia : </t>
  </si>
  <si>
    <t>Mensaje de prevención</t>
  </si>
  <si>
    <t>window.menu.level1.title</t>
  </si>
  <si>
    <t>window.menu.level1.sublevel1.title</t>
  </si>
  <si>
    <t>window.menu.level1.sublevel2.title</t>
  </si>
  <si>
    <t>window.menu.level1.sublevel3.title</t>
  </si>
  <si>
    <t>window.menu.level1.sublevel4.title</t>
  </si>
  <si>
    <t>window.menu.level2.title</t>
  </si>
  <si>
    <t>window.menu.level3.title</t>
  </si>
  <si>
    <t>window.menu.level3.sublevel1.title</t>
  </si>
  <si>
    <t>window.menu.level5.title</t>
  </si>
  <si>
    <t>window.menu.level5.sublevel1.title</t>
  </si>
  <si>
    <t>window.menu.level5.sublevel2.title</t>
  </si>
  <si>
    <t>window.menu.level5.sublevel3.title</t>
  </si>
  <si>
    <t># Utilisé en edition de corpus et de texte</t>
  </si>
  <si>
    <t>window.manage.corpus.title</t>
  </si>
  <si>
    <t>Création d'un matériel</t>
  </si>
  <si>
    <t>window.fixed.specific.title</t>
  </si>
  <si>
    <t>window.edit.specific.title</t>
  </si>
  <si>
    <t>Edition des informations spécifiques</t>
  </si>
  <si>
    <t>window.manage.texts.add.text.action.button.save.and.quit.label</t>
  </si>
  <si>
    <t>Añadir un material</t>
  </si>
  <si>
    <t>window.manage.texts.information.title</t>
  </si>
  <si>
    <t>window.manage.texts.information.label</t>
  </si>
  <si>
    <t># Utilizado en edición de corpus y texto</t>
  </si>
  <si>
    <t># Título Edición información específica</t>
  </si>
  <si>
    <t># Pantalla de creación específica</t>
  </si>
  <si>
    <t># Información para el específico</t>
  </si>
  <si>
    <t>#Ventana cargar texto</t>
  </si>
  <si>
    <t>#Cargando textos librería</t>
  </si>
  <si>
    <t>#Pantalla Corpus</t>
  </si>
  <si>
    <t>#Pantalla Crear texto</t>
  </si>
  <si>
    <t>#Pantalla Gestión de textos</t>
  </si>
  <si>
    <t>#Pantalla Administración de filtros</t>
  </si>
  <si>
    <t>#Pantalla Exportar Excel Reference</t>
  </si>
  <si>
    <t>#Opciones de generación  (común)</t>
  </si>
  <si>
    <t># Teclado registro excel (común)</t>
  </si>
  <si>
    <t># elección de la ubicación del archivo (común)</t>
  </si>
  <si>
    <t>#Pantalla Exportar Excel Personalizada</t>
  </si>
  <si>
    <t>#Mensaje de recuperación corrección</t>
  </si>
  <si>
    <t>#Pantalla de información</t>
  </si>
  <si>
    <t>#Información para mover archivos</t>
  </si>
  <si>
    <t>#Mensaje de prevención en caso de supresión</t>
  </si>
  <si>
    <t>#Message pour le changement de la configuration</t>
  </si>
  <si>
    <t>window.change.configuration.list.label</t>
  </si>
  <si>
    <t>window.change.configuration.title</t>
  </si>
  <si>
    <t>Configuration à utiliser :</t>
  </si>
  <si>
    <t>Changement de la configuration</t>
  </si>
  <si>
    <t>Choisir cette configuration et fermer</t>
  </si>
  <si>
    <t>Configuración actual</t>
  </si>
  <si>
    <t>Configuration courante</t>
  </si>
  <si>
    <t>#Mensaje para el cambio de configuración</t>
  </si>
  <si>
    <t>Configuración a utilizar :</t>
  </si>
  <si>
    <t>Cambio de configuración</t>
  </si>
  <si>
    <t>Elija esta configuración y cerrar</t>
  </si>
  <si>
    <t>window.change.configuration.panel.title</t>
  </si>
  <si>
    <t>window.change.configuration.message.panel.title</t>
  </si>
  <si>
    <t>window.change.configuration.message.content</t>
  </si>
  <si>
    <t>window.change.configuration.button.close</t>
  </si>
  <si>
    <t>window.change.configuration.buttons.panel.title</t>
  </si>
  <si>
    <t>window.change.configuration.button.apply.and.close</t>
  </si>
  <si>
    <t>Configurations</t>
  </si>
  <si>
    <t>Configuraciones</t>
  </si>
  <si>
    <t>Lancer une analyse</t>
  </si>
  <si>
    <t>Realizar un análisis</t>
  </si>
  <si>
    <t>window.main.analyze.panel.state.current.configuration.label</t>
  </si>
  <si>
    <t>Configuration courante :</t>
  </si>
  <si>
    <t>Configuración actual :</t>
  </si>
  <si>
    <t xml:space="preserve">Directorio analizado : </t>
  </si>
  <si>
    <t>A propos</t>
  </si>
  <si>
    <t>#Message pour la fenêtre a propos</t>
  </si>
  <si>
    <t>window.about.title</t>
  </si>
  <si>
    <t>window.about.message.content</t>
  </si>
  <si>
    <t>menu.about</t>
  </si>
  <si>
    <t>menu.about.open</t>
  </si>
  <si>
    <t>Ouvrir</t>
  </si>
  <si>
    <t>Abrir</t>
  </si>
  <si>
    <t>Acerca de</t>
  </si>
  <si>
    <t>Archiver les matériels</t>
  </si>
  <si>
    <t>Archivar los materiales</t>
  </si>
  <si>
    <t>Editar informaciones específicas</t>
  </si>
  <si>
    <t>Enregistrement du matériel</t>
  </si>
  <si>
    <t>Guardar el material</t>
  </si>
  <si>
    <t>Guardar los cambios y cerrar</t>
  </si>
  <si>
    <t>Affichage de la structure</t>
  </si>
  <si>
    <t>Visualización de la estructura</t>
  </si>
  <si>
    <t>Correction des matériels</t>
  </si>
  <si>
    <t>Corrección de los materiales</t>
  </si>
  <si>
    <t>Edición de las informaciones específicas</t>
  </si>
  <si>
    <t>Consulter/Editer des matériels</t>
  </si>
  <si>
    <t>Consultar/Editar los materiales</t>
  </si>
  <si>
    <t>Crear materiales</t>
  </si>
  <si>
    <t>Consulter/Editer le matériel</t>
  </si>
  <si>
    <t>Consultar/Editar el material</t>
  </si>
  <si>
    <t>Consulter/Editer le document</t>
  </si>
  <si>
    <t>Consultar/Editar el documento</t>
  </si>
  <si>
    <t>Exporter Excel de référence</t>
  </si>
  <si>
    <t>Exporter Excel personnalisé</t>
  </si>
  <si>
    <t>Exportar Excel de referencia</t>
  </si>
  <si>
    <t>Exportar Excel personalizado</t>
  </si>
  <si>
    <t>Configuration de la bibliothèque : NO EXISTE AUN</t>
  </si>
  <si>
    <t>Configuración de la biblioteca: NO EXISTE AUN</t>
  </si>
  <si>
    <t xml:space="preserve">Materiales con etiquetas vacías : </t>
  </si>
  <si>
    <t xml:space="preserve">Matériels avec des balises vides : </t>
  </si>
  <si>
    <t>Nueva biblioteca</t>
  </si>
  <si>
    <t>Nouvelle bibliothèque</t>
  </si>
  <si>
    <t>Guardar Excel personalizado</t>
  </si>
  <si>
    <t xml:space="preserve">Guardar Excel </t>
  </si>
  <si>
    <t xml:space="preserve">Enregister Excel </t>
  </si>
  <si>
    <t>Enregister Excel personnalisé</t>
  </si>
  <si>
    <t>Balises non renseignées</t>
  </si>
  <si>
    <t>Etiquetas no cumplimentadas</t>
  </si>
  <si>
    <t xml:space="preserve">Correction des balises </t>
  </si>
  <si>
    <t xml:space="preserve">Corrección de etiquetas </t>
  </si>
  <si>
    <t>Enregistrer les balises corrigés</t>
  </si>
  <si>
    <t>Guardar las etiquetas corregidas</t>
  </si>
  <si>
    <t xml:space="preserve">Emplacement de l'erreur : </t>
  </si>
  <si>
    <t>Se ha detectado un análisis.\n¿Desea continuar con el análisis?</t>
  </si>
  <si>
    <t>Corrección de informaciones específicas</t>
  </si>
  <si>
    <t>Correction de informations spécifiques</t>
  </si>
  <si>
    <t>mode Basic</t>
  </si>
  <si>
    <t xml:space="preserve"> Charger les documents</t>
  </si>
  <si>
    <t>Cargar los documentos</t>
  </si>
  <si>
    <t>Choisir sa bibliothèque</t>
  </si>
  <si>
    <t xml:space="preserve">Choisir sa bibliothèque </t>
  </si>
  <si>
    <t>Elegir su biblioteca</t>
  </si>
  <si>
    <t>Dossier des documents:</t>
  </si>
  <si>
    <t>Carpeta de los documentos:</t>
  </si>
  <si>
    <t>Cargar mi biblioteca</t>
  </si>
  <si>
    <t xml:space="preserve">Charger ma bibliothèque </t>
  </si>
  <si>
    <t>Editar los encabezados</t>
  </si>
  <si>
    <t>Éditer les en-tête</t>
  </si>
  <si>
    <t>Filtrer le contenu</t>
  </si>
  <si>
    <t>Filtrar el contenido</t>
  </si>
  <si>
    <t>Supprimer le matériel</t>
  </si>
  <si>
    <t>Eliminar el material</t>
  </si>
  <si>
    <t xml:space="preserve">Nombre de matériels par page : </t>
  </si>
  <si>
    <t xml:space="preserve">Número de materiales por página : </t>
  </si>
  <si>
    <t xml:space="preserve">Filtrer le contenu </t>
  </si>
  <si>
    <t xml:space="preserve">Filtrar : </t>
  </si>
  <si>
    <t xml:space="preserve">Filtrer : </t>
  </si>
  <si>
    <t>Visualización de los materiales de la biblioteca</t>
  </si>
  <si>
    <t>Affichage des matériels de la bibliothèque</t>
  </si>
  <si>
    <t>Gestion de contenus</t>
  </si>
  <si>
    <t>Gestión del contenido</t>
  </si>
  <si>
    <t>Gérer les matériels dans la bibliothèque</t>
  </si>
  <si>
    <t>Administrar los materiales en la biblioteca</t>
  </si>
  <si>
    <t xml:space="preserve">Configuration des filtres </t>
  </si>
  <si>
    <t>Configuración de los filtros</t>
  </si>
  <si>
    <t>Todos los documentos de la biblioteca</t>
  </si>
  <si>
    <t>Tous les documents de la bibliothèque</t>
  </si>
  <si>
    <t xml:space="preserve">Aplicar en el apartado : </t>
  </si>
  <si>
    <t xml:space="preserve">Recherche le contenu ou mots clés : </t>
  </si>
  <si>
    <t xml:space="preserve">Búsqueda de contenido o palabras clave : </t>
  </si>
  <si>
    <t xml:space="preserve">Contient </t>
  </si>
  <si>
    <t xml:space="preserve">Contiene </t>
  </si>
  <si>
    <t>Mostrar los nombres de las etiquetas en los encabezados de las tablas (RECOMENDADO)</t>
  </si>
  <si>
    <t>Afficher les libellés des balises dans les en-têtes des tableaux (RECOMMANDÉ)</t>
  </si>
  <si>
    <t xml:space="preserve">Opciones </t>
  </si>
  <si>
    <t xml:space="preserve">Options </t>
  </si>
  <si>
    <t>Emplacement de l'enregistrement des Excel</t>
  </si>
  <si>
    <t>Ubicación  para guardar los Excel</t>
  </si>
  <si>
    <t>Choix de la bibliothèque Excel</t>
  </si>
  <si>
    <t>Elección de la biblioteca Excel</t>
  </si>
  <si>
    <t>Sélectionner un fichier de référence via le bouton parcourir pour pouvoir générer les fichiers</t>
  </si>
  <si>
    <t>Seleccione un archivo de referencia a través del botón Examinar para poder generar los archivos</t>
  </si>
  <si>
    <t>Guardar archivos de Excel</t>
  </si>
  <si>
    <t>Enregistrement des fichiers Excel</t>
  </si>
  <si>
    <t>Excel de referencia : %s</t>
  </si>
  <si>
    <t>Excel de référence : %s</t>
  </si>
  <si>
    <t>Lista de apartados para generar</t>
  </si>
  <si>
    <t xml:space="preserve">Appliquer dans le champ : </t>
  </si>
  <si>
    <t>Eliminará un texto del documento.\nEsta acción será irreversible.\n¿Desea continuar?</t>
  </si>
  <si>
    <t>Vous allez supprimer un texte du document.\nCette action sera irréversible.\nVoulez vous continuer ?</t>
  </si>
  <si>
    <t>Nom du document</t>
  </si>
  <si>
    <t>Nom du materiel :</t>
  </si>
  <si>
    <t>Nombre del material :</t>
  </si>
  <si>
    <t>Nom du document :</t>
  </si>
  <si>
    <t>Nombre del documento :</t>
  </si>
  <si>
    <t xml:space="preserve">Ubicación del error : </t>
  </si>
  <si>
    <t>Etiqueta errónea :</t>
  </si>
  <si>
    <t xml:space="preserve">Gestion du filtrage </t>
  </si>
  <si>
    <t xml:space="preserve">Gestión de filtrado </t>
  </si>
  <si>
    <t>Contenido integral</t>
  </si>
  <si>
    <t>Contenu intégral</t>
  </si>
  <si>
    <t>Repertoire de la bibliothèque Caerus :</t>
  </si>
  <si>
    <t>Directorio de la biblioteca Caerus :</t>
  </si>
  <si>
    <t xml:space="preserve">Biblioteca Caerus </t>
  </si>
  <si>
    <t xml:space="preserve"> Bibliothèque Caerus </t>
  </si>
  <si>
    <t>Créer matériels</t>
  </si>
  <si>
    <t xml:space="preserve">Cambiar configuración </t>
  </si>
  <si>
    <t xml:space="preserve">Changer configuration </t>
  </si>
  <si>
    <t xml:space="preserve">Documents avec des balises vides : </t>
  </si>
  <si>
    <t xml:space="preserve">Documentos con etiquetas vacías : </t>
  </si>
  <si>
    <t>Éditer les documents</t>
  </si>
  <si>
    <t>Editar los documentos</t>
  </si>
  <si>
    <t>Editar los materiales</t>
  </si>
  <si>
    <t>Éditer les matériels</t>
  </si>
  <si>
    <t>window.load.texts.start.panel.title</t>
  </si>
  <si>
    <t>window.load.texts.informations.panel.title</t>
  </si>
  <si>
    <t>window.load.texts.informations.message</t>
  </si>
  <si>
    <t>window.load.texts.warning.panel.title</t>
  </si>
  <si>
    <t>window.load.texts.warning.message</t>
  </si>
  <si>
    <t>Informations</t>
  </si>
  <si>
    <t>&lt;HTML&gt;&lt;P&gt;Se cargarán los siguientes archivos : &lt;BR /&gt;&lt;BR /&gt; %s &lt;/P&gt;&lt;/HTML&gt;</t>
  </si>
  <si>
    <t>Informaciones</t>
  </si>
  <si>
    <t>Impossible de charger les documents</t>
  </si>
  <si>
    <t>&lt;HTML&gt;&lt;P&gt;Les fichiers ne peuvent pas être chargés.&lt;BR /&gt;Des fichiers qui ne sont pas au format .txt ont été détectés.&lt;/P&gt;&lt;/HTML&gt;</t>
  </si>
  <si>
    <t>&lt;HTML&gt;&lt;P&gt;Los archivos no se pueden cargar.&lt;BR /&gt;Se han detectado archivos que no tienen el formato . txt.&lt;/P&gt;&lt;/HTML&gt;</t>
  </si>
  <si>
    <t>No se pudo cargar los documentos</t>
  </si>
  <si>
    <t>window.load.texts.informations.message.default</t>
  </si>
  <si>
    <t>&lt;HTML&gt;&lt;P&gt;Sélectionnez un dossier avec le bouton Ouvrir&lt;/P&gt;&lt;/HTML&gt;</t>
  </si>
  <si>
    <t>&lt;HTML&gt;&lt;P&gt;Seleccione una carpeta con el botón Abrir&lt;/P&gt;&lt;/HTML&gt;</t>
  </si>
  <si>
    <t>&lt;HTML&gt;&lt;P&gt;Les fichiers suivants vont être chargés :  &lt;BR /&gt;&lt;BR /&gt; %s &lt;/P&gt;&lt;/HTML&gt;</t>
  </si>
  <si>
    <t>window.fixed.error.line.information.panel.title</t>
  </si>
  <si>
    <t>window.fixed.error.line.list.field.label</t>
  </si>
  <si>
    <t>window.fixed.error.line.list.field.panel.title</t>
  </si>
  <si>
    <t>Informaciónes</t>
  </si>
  <si>
    <t>Liste des balises</t>
  </si>
  <si>
    <t>Lista de etiquetas</t>
  </si>
  <si>
    <t>Balise corrigé :</t>
  </si>
  <si>
    <t xml:space="preserve">Etiquetas corregida : </t>
  </si>
  <si>
    <t>window.load.texts.choose.search.panel.title</t>
  </si>
  <si>
    <t>Options de chargement</t>
  </si>
  <si>
    <t>window.load.texts.choose.search.label</t>
  </si>
  <si>
    <t>Charger les documents dans les sous dossiers</t>
  </si>
  <si>
    <t>Opciones de carga</t>
  </si>
  <si>
    <t>Cargar documentos en subcarpetas</t>
  </si>
  <si>
    <t>#Information Assistant</t>
  </si>
  <si>
    <t>window.wizard.navigation.panel.title</t>
  </si>
  <si>
    <t>window.wizard.navigation.next.button.label</t>
  </si>
  <si>
    <t>window.wizard.navigation.previous.button.label</t>
  </si>
  <si>
    <t>#Información Asistente</t>
  </si>
  <si>
    <t>Navigation - Etape %d / %d</t>
  </si>
  <si>
    <t>Navegador : Paso %d / %d</t>
  </si>
  <si>
    <t>Choix de la balise</t>
  </si>
  <si>
    <t>window.fixed.error.line.information.message.etape1</t>
  </si>
  <si>
    <t>window.fixed.error.line.information.message.etape2</t>
  </si>
  <si>
    <t>window.fixed.error.line.information.message.etape3</t>
  </si>
  <si>
    <t>window.fixed.error.line.information.message.etape4</t>
  </si>
  <si>
    <t>window.fixed.error.line.selected.data.panel.title</t>
  </si>
  <si>
    <t>window.fixed.error.line.selected.data.select.text.label</t>
  </si>
  <si>
    <t>window.fixed.error.line.selected.data.selected.text.label</t>
  </si>
  <si>
    <t>window.fixed.error.line.selected.data.select.text.button.label</t>
  </si>
  <si>
    <t>Identifier</t>
  </si>
  <si>
    <t xml:space="preserve">Données sélectionnés : </t>
  </si>
  <si>
    <t xml:space="preserve">Contenu complet de la ligne : </t>
  </si>
  <si>
    <t>window.fixed.error.line.wizard.panel.title</t>
  </si>
  <si>
    <t>Assistant de correction de la ligne</t>
  </si>
  <si>
    <t>window.fixed.error.line.mode.panel.title</t>
  </si>
  <si>
    <t>Mode de correction</t>
  </si>
  <si>
    <t>window.fixed.error.line.mode.wizard.label</t>
  </si>
  <si>
    <t>Assistant</t>
  </si>
  <si>
    <t>window.fixed.error.line.mode.expert.label</t>
  </si>
  <si>
    <t>Expert</t>
  </si>
  <si>
    <t>window.fixed.error.line.information.message.expert</t>
  </si>
  <si>
    <t>Elección de la etiqueta</t>
  </si>
  <si>
    <t>Selección de los datos</t>
  </si>
  <si>
    <t>Sélection des données</t>
  </si>
  <si>
    <t xml:space="preserve">Contenido completo de la línea : </t>
  </si>
  <si>
    <t xml:space="preserve">Datos seleccionados : </t>
  </si>
  <si>
    <t>Identificar</t>
  </si>
  <si>
    <t>Asistente de corrección de línea</t>
  </si>
  <si>
    <t xml:space="preserve"> Modo de corrección</t>
  </si>
  <si>
    <t>Asistente</t>
  </si>
  <si>
    <t>Experto</t>
  </si>
  <si>
    <t>&lt;HTML&gt;&lt;P&gt;Mode Expert : En mode expert vous pouvez modifier la balise corrigé ci-dessus&lt;BR/&gt;Et lorsque tout est bon vous pouvez cliquez sur le bouton de correction et passer au suivant&lt;/P&gt;&lt;/HTML&gt;</t>
  </si>
  <si>
    <t>&lt;HTML&gt;&lt;P&gt;Modo experto: En modo experto puede cambiar la etiqueta corregida arriba&lt;BR/&gt;Y cuando todo está bien puede hacer clic en el botón de corrección y pasar al siguiente&lt;/P&gt;&lt;/HTML&gt;</t>
  </si>
  <si>
    <t>window.manage.texts.export.document.text.button.label</t>
  </si>
  <si>
    <t>Exporter Document/Matériel</t>
  </si>
  <si>
    <t>Exportar Documento/Material</t>
  </si>
  <si>
    <t>#Message pour l'export de document et matériel</t>
  </si>
  <si>
    <t>window.export.document.title</t>
  </si>
  <si>
    <t>window.export.document.choose.directory.panel.title</t>
  </si>
  <si>
    <t>window.export.document.choose.directory.label</t>
  </si>
  <si>
    <t>Exporter les documents/matériels</t>
  </si>
  <si>
    <t>Dossier de destination</t>
  </si>
  <si>
    <t>Choix du dossier de destination</t>
  </si>
  <si>
    <t>window.export.document.mode.panel.title</t>
  </si>
  <si>
    <t>Choix des données à exporter</t>
  </si>
  <si>
    <t>window.export.document.mode.document.label</t>
  </si>
  <si>
    <t>Un document</t>
  </si>
  <si>
    <t>window.export.document.mode.all.documents.label</t>
  </si>
  <si>
    <t>Tous les documents</t>
  </si>
  <si>
    <t>window.export.document.mode.result.search.label</t>
  </si>
  <si>
    <t>Le résultat de la recherche</t>
  </si>
  <si>
    <t>window.export.document.choose.document.panel.title</t>
  </si>
  <si>
    <t>window.export.document.choose.document.label</t>
  </si>
  <si>
    <t>Choix du document à exporter</t>
  </si>
  <si>
    <t xml:space="preserve">Document à exporter : </t>
  </si>
  <si>
    <t>window.export.document.choose.file.panel.title</t>
  </si>
  <si>
    <t>Choix du nom du document</t>
  </si>
  <si>
    <t>window.export.document.choose.file.label</t>
  </si>
  <si>
    <t>window.export.document.button.panel.title</t>
  </si>
  <si>
    <t>Export effectué</t>
  </si>
  <si>
    <t>window.export.document.information.message.title</t>
  </si>
  <si>
    <t>window.export.document.information.message</t>
  </si>
  <si>
    <t>Exportar documentos/materiales</t>
  </si>
  <si>
    <t>Elección de la carpeta de destino</t>
  </si>
  <si>
    <t>Carpeta de destino</t>
  </si>
  <si>
    <t>Elección de los datos a exportar</t>
  </si>
  <si>
    <t>Un documento</t>
  </si>
  <si>
    <t>Todos documentos</t>
  </si>
  <si>
    <t>El resultado de la búsqueda</t>
  </si>
  <si>
    <t>Elección del documento a exportar</t>
  </si>
  <si>
    <t>Documento para exportar :</t>
  </si>
  <si>
    <t>Elección del nombre del documento</t>
  </si>
  <si>
    <t>window.export.document.button.export.label</t>
  </si>
  <si>
    <t>window.export.document.button.close.label</t>
  </si>
  <si>
    <t>Exportación completada</t>
  </si>
  <si>
    <t xml:space="preserve">Nom du document pour le resultat de la recherche : </t>
  </si>
  <si>
    <t xml:space="preserve">Nombre del documento para el resultado de la búsqueda : </t>
  </si>
  <si>
    <t>window.export.document.choose.directory.dialog.title</t>
  </si>
  <si>
    <t>Choisissez le dossier de destination</t>
  </si>
  <si>
    <t>Seleccione la carpeta de destino</t>
  </si>
  <si>
    <t>&lt;HTML&gt;&lt;P&gt;Export réalisé avec succés&lt;/P&gt;&lt;/HTML&gt;</t>
  </si>
  <si>
    <t>&lt;HTML&gt;&lt;P&gt;Exportación realizada con éxito&lt;/P&gt;&lt;/HTML&gt;</t>
  </si>
  <si>
    <t>Exporter et fermer</t>
  </si>
  <si>
    <t>Exportar y cerrar</t>
  </si>
  <si>
    <t>window.export.document.information.search.message</t>
  </si>
  <si>
    <t>&lt;HTML&gt;&lt;P&gt;Export réalisé avec succés&lt;BR/&gt;Pour information, le document ne contient aucune données d'en-tête&lt;/P&gt;&lt;/HTML&gt;</t>
  </si>
  <si>
    <t>&lt;HTML&gt;&lt;P&gt;Exportación realizada con éxito&lt;BR/&gt;A título informativo, el documento no contiene datos de cabecera&lt;/P&gt;&lt;/HTML&gt;</t>
  </si>
  <si>
    <t>&lt;html&gt;&lt;p&gt;&lt;b&gt;&lt;u&gt;A propos de l'application&lt;/b&gt;&lt;/u&gt;&lt;br /&gt;&lt;br /&gt;&lt;u&gt;Nom de l'application : &lt;/u&gt; Caerus&lt;br /&gt;&lt;u&gt;Version : &lt;/u&gt; 1.1.2&lt;br /&gt;&lt;u&gt;Editeur : &lt;/u&gt; Jeremy, Leda&lt;br /&gt;&lt;u&gt;Site web : &lt;/u&gt;https://github.com/Jeremy-Leda/Caerus&lt;/p&gt;&lt;/html&gt;</t>
  </si>
  <si>
    <t>&lt;html&gt;&lt;p&gt;&lt;b&gt;&lt;u&gt;Acerca de la application&lt;/b&gt;&lt;/u&gt;&lt;br /&gt;&lt;br /&gt;&lt;u&gt;Nombre de la application :&lt;/u&gt; Caerus&lt;BR /&gt;&lt;u&gt;Versión :&lt;/u&gt; 1.1.2&lt;br /&gt;&lt;u&gt;Editor :&lt;/u&gt; Jeremy, Leda&lt;br/&gt;&lt;u&gt;Sitio web :&lt;/u&gt; https://github.com/Jeremy-Leda/Caerus&lt;/p&gt;&lt;/html&gt;</t>
  </si>
  <si>
    <t>#Message pour les erreurs d'incohérence</t>
  </si>
  <si>
    <t>window.error.inconsistency.title</t>
  </si>
  <si>
    <t>window.error.inconsistency.panel.title</t>
  </si>
  <si>
    <t>window.error.inconsistency.number.line.label</t>
  </si>
  <si>
    <t>window.error.inconsistency.message.panel.title</t>
  </si>
  <si>
    <t>window.error.inconsistency.message</t>
  </si>
  <si>
    <t>Liste des incohérences</t>
  </si>
  <si>
    <t>Número de línea :</t>
  </si>
  <si>
    <t>window.main.inconsistency.error.panel.title</t>
  </si>
  <si>
    <t>window.error.inconsistency.buttons.panel.title</t>
  </si>
  <si>
    <t>window.error.inconsistency.buttons.close.button.label</t>
  </si>
  <si>
    <t xml:space="preserve">Texte du corpus : </t>
  </si>
  <si>
    <t xml:space="preserve">Texto del corpus : </t>
  </si>
  <si>
    <t xml:space="preserve">Balise : </t>
  </si>
  <si>
    <t>Etiqueta :</t>
  </si>
  <si>
    <t>window.error.inconsistency.field.label</t>
  </si>
  <si>
    <t>Erreurs de cohérence</t>
  </si>
  <si>
    <t>Errores de coherencia</t>
  </si>
  <si>
    <t>Lista de incoherencias</t>
  </si>
  <si>
    <t>&lt;HTML&gt;&lt;P&gt;Des erreurs d'incohérence ont été détectées.&lt;BR/&gt;Celles-ci peuvent causer des décalages d'information.&lt;BR/&gt;Vous devez corriger manuellement les informations.&lt;BR/&gt;Rechargez les documents corrigés.&lt;BR/&gt;De nouvelles erreurs peuvent être détectées en raison de lacunes dans l'information.&lt;/P&gt;&lt;/HTML&gt;</t>
  </si>
  <si>
    <t>&lt;HTML&gt;&lt;P&gt;Vuelva a cargar los documentos corregidos.&lt;BR/&gt;Los desfases de información pueden hacer&lt;BR/&gt;que se detecten nuevos errores.&lt;/P&gt;&lt;/HTML&gt;</t>
  </si>
  <si>
    <t>window.error.missing.base.code.title</t>
  </si>
  <si>
    <t>window.error.missing.base.code.panel.title</t>
  </si>
  <si>
    <t>window.error.missing.base.code.field.label</t>
  </si>
  <si>
    <t>window.error.missing.base.code.number.line.label</t>
  </si>
  <si>
    <t>window.error.missing.base.code.message.panel.title</t>
  </si>
  <si>
    <t>window.error.missing.base.code.message</t>
  </si>
  <si>
    <t>window.error.missing.base.code.buttons.panel.title</t>
  </si>
  <si>
    <t>window.error.missing.base.code.buttons.close.button.label</t>
  </si>
  <si>
    <t>window.error.missing.base.code.name.file.label</t>
  </si>
  <si>
    <t xml:space="preserve">Nom du fichier : </t>
  </si>
  <si>
    <t xml:space="preserve">Nombre del documento : </t>
  </si>
  <si>
    <t>window.error.inconsistency.name.file.label</t>
  </si>
  <si>
    <t>#Message pour les erreurs de balise introductive</t>
  </si>
  <si>
    <t>Liste des balises introductives</t>
  </si>
  <si>
    <t>Erreurs de balises introductives</t>
  </si>
  <si>
    <t>Lista de etiquetas introductorias</t>
  </si>
  <si>
    <t>#Mensaje para etiquetas introductoria</t>
  </si>
  <si>
    <t>Errores de duplicados</t>
  </si>
  <si>
    <t>Erreurs de duplications</t>
  </si>
  <si>
    <t>Fermer et recharger les documents</t>
  </si>
  <si>
    <t>Cerrar y cargar lors documentos</t>
  </si>
  <si>
    <t>Voir les erreurs de duplication</t>
  </si>
  <si>
    <t>Ver errores de duplicados</t>
  </si>
  <si>
    <t>window.main.inconsistency.error.duplicate.button.label</t>
  </si>
  <si>
    <t>window.main.inconsistency.error.base.code.button.label</t>
  </si>
  <si>
    <t>Voir les erreurs de balises introductives</t>
  </si>
  <si>
    <t>Ver errores de etiquetas introductoria</t>
  </si>
  <si>
    <t>&lt;HTML&gt;&lt;P&gt;Se han detectado errores en las etiquetas de introducción.&lt;BR/&gt;Debe corregir manualmente la información directamente en sus documentos.&lt;BR/&gt;Al cerrar esta ventana, los documentos se recargarán automáticamente.&lt;/P&gt;&lt;/HTML&gt;</t>
  </si>
  <si>
    <t>Errores de etiquetas introductorias</t>
  </si>
  <si>
    <t>&lt;HTML&gt;&lt;P&gt;Des erreurs de balises introductives ont été détectées.&lt;BR/&gt;Vous devez corriger manuellement les informations sur vos documents.&lt;BR/&gt;En refermant cette fenêtre les documents se rechargeront automatiquement.&lt;/P&gt;&lt;/HTML&gt;</t>
  </si>
  <si>
    <t>Enregistrer les modifications</t>
  </si>
  <si>
    <t>Guardar los cambios</t>
  </si>
  <si>
    <t>#Information pour l'enregistrement des informations</t>
  </si>
  <si>
    <t>#Información para el registro de la información</t>
  </si>
  <si>
    <t>#Information Navigation</t>
  </si>
  <si>
    <t>#Información Navigation</t>
  </si>
  <si>
    <t>Navigation</t>
  </si>
  <si>
    <t>Navegador</t>
  </si>
  <si>
    <t>window.message.save</t>
  </si>
  <si>
    <t>window.navigation.panel.title</t>
  </si>
  <si>
    <t>window.manage.texts.edit.text.action.button.save.label</t>
  </si>
  <si>
    <t>Bibliothèque</t>
  </si>
  <si>
    <t>Biblioteca</t>
  </si>
  <si>
    <t>#Barre de progression</t>
  </si>
  <si>
    <t>Veuillez patienter</t>
  </si>
  <si>
    <t>window.progress.bar.panel.title</t>
  </si>
  <si>
    <t>window.progress.bar.load.text.label</t>
  </si>
  <si>
    <t>window.progress.bar.export.excel.label</t>
  </si>
  <si>
    <t>Espere por favor</t>
  </si>
  <si>
    <t>#Barra de progreso</t>
  </si>
  <si>
    <t>Consultar / Editar</t>
  </si>
  <si>
    <t>Consulter / Éditer</t>
  </si>
  <si>
    <t>#Message si l'application est lancé plus d'une fois</t>
  </si>
  <si>
    <t>window.alert.more.one.caerus.launch.message.title</t>
  </si>
  <si>
    <t>window.alert.more.one.caerus.launch.message.content</t>
  </si>
  <si>
    <t>Attention</t>
  </si>
  <si>
    <t>#Mensaje si la aplicación se inicia más de una vez</t>
  </si>
  <si>
    <t>Atención</t>
  </si>
  <si>
    <t>&lt;html&gt;&lt;p&gt;Caerus est déjà executé.&lt;br/&gt;Vous ne pouvez pas executer Caerus plus d'une fois.&lt;/p&gt;&lt;/html&gt;</t>
  </si>
  <si>
    <t>&lt;html&gt;&lt;p&gt;Caerus ya se está ejecutando.&lt;br/&gt;No puede ejecutar Caerus más de una vez.&lt;/p&gt;&lt;/html&gt;</t>
  </si>
  <si>
    <t>window.menu.level6.title</t>
  </si>
  <si>
    <t>Analyse</t>
  </si>
  <si>
    <t>Análisis</t>
  </si>
  <si>
    <t>window.menu.level6.sublevel1.title</t>
  </si>
  <si>
    <t>Commencer une analyse</t>
  </si>
  <si>
    <t>Iniciar un análisis</t>
  </si>
  <si>
    <t>window.menu.level6.sublevel2.title</t>
  </si>
  <si>
    <t>Charger une analyse</t>
  </si>
  <si>
    <t>Cargar un análisis</t>
  </si>
  <si>
    <t>#Message pour commencer une analyse</t>
  </si>
  <si>
    <t>#Mensaje para iniciar un análisis</t>
  </si>
  <si>
    <t>Assistant d'analyse lexicométrique</t>
  </si>
  <si>
    <t>Asistente de análisis lexicométrico</t>
  </si>
  <si>
    <t>window.start.analysis.code.title</t>
  </si>
  <si>
    <t>window.start.analysis.information.panel.title</t>
  </si>
  <si>
    <t>window.start.analysis.information.message.etape1</t>
  </si>
  <si>
    <t>window.start.analysis.wizard.panel.title</t>
  </si>
  <si>
    <t>Exportar Excel. . .</t>
  </si>
  <si>
    <t>Cargando textos. . .</t>
  </si>
  <si>
    <t>Export Excel. . .</t>
  </si>
  <si>
    <t>Chargement des textes. . .</t>
  </si>
  <si>
    <t>window.save.excel.options.key.label</t>
  </si>
  <si>
    <t>window.save.excel.options.number.label</t>
  </si>
  <si>
    <t>Afficher la clé technique (nécessaire pour l'import)</t>
  </si>
  <si>
    <t>Afficher le numéro unique du matèriel</t>
  </si>
  <si>
    <t>Mostrar la clave técnica (necesaria para la importación)</t>
  </si>
  <si>
    <t>Mostrar el número único del material</t>
  </si>
  <si>
    <t>#Fenêtre Import Excel Personnalisé</t>
  </si>
  <si>
    <t>#Pantalla Importar Excel Personalizada</t>
  </si>
  <si>
    <t>Choix du fichier excel</t>
  </si>
  <si>
    <t>Elección del archivo excel</t>
  </si>
  <si>
    <t>Importer le fichier excel personnalisé</t>
  </si>
  <si>
    <t>Importar archivo de Excel personalizado</t>
  </si>
  <si>
    <t>Le fichier excel à importer</t>
  </si>
  <si>
    <t>El archivo Excel para importar</t>
  </si>
  <si>
    <t>Haga clic en el botón Examinar para seleccionar el archivo de Excel para importar.</t>
  </si>
  <si>
    <t>Cliquer sur le bouton Parcourir pour sélectionner le fichier Excel à importer</t>
  </si>
  <si>
    <t>Choix du traitement à appliquer à l'import</t>
  </si>
  <si>
    <t>Elección del tratamiento a aplicar a la importación</t>
  </si>
  <si>
    <t>Archivo de Excel para importar : %s</t>
  </si>
  <si>
    <t>Fichier Excel à importer : %s</t>
  </si>
  <si>
    <t>excel.header.number</t>
  </si>
  <si>
    <t>Numéro</t>
  </si>
  <si>
    <t>Número</t>
  </si>
  <si>
    <t xml:space="preserve">Examinar... </t>
  </si>
  <si>
    <t>window.import.excel.panel.title</t>
  </si>
  <si>
    <t>window.import.excel.file.picker.panel.title</t>
  </si>
  <si>
    <t>window.import.excel.information.panel.title</t>
  </si>
  <si>
    <t>window.import.excel.information.panel.text.nothing</t>
  </si>
  <si>
    <t>window.import.excel.information.panel.text</t>
  </si>
  <si>
    <t>window.import.excel.list.specific.panel.title</t>
  </si>
  <si>
    <t>window.import.excel.list.specific.label</t>
  </si>
  <si>
    <t>window.import.excel.list.specific.label.nothing</t>
  </si>
  <si>
    <t>window.import.excel.list.fields.title.panel</t>
  </si>
  <si>
    <t>window.import.excel.file.label</t>
  </si>
  <si>
    <t>window.import.excel.action.title.panel</t>
  </si>
  <si>
    <t>window.import.excel.action.select.all</t>
  </si>
  <si>
    <t>window.import.excel.action.deselect.all</t>
  </si>
  <si>
    <t>Import du fichier Excel</t>
  </si>
  <si>
    <t>Importer</t>
  </si>
  <si>
    <t>Importación de archivo de Excel</t>
  </si>
  <si>
    <t>Importar</t>
  </si>
  <si>
    <t>window.import.excel.principal.action.title.panel</t>
  </si>
  <si>
    <t>window.import.excel.principal.action.button.label</t>
  </si>
  <si>
    <t>window.progress.bar.import.excel.label</t>
  </si>
  <si>
    <t>Import Excel. . .</t>
  </si>
  <si>
    <t>Importar Excel. . .</t>
  </si>
  <si>
    <t>window.import.excel.sheet.name.label</t>
  </si>
  <si>
    <t>Nom de la feuille sur laquelle appliquer le traitement</t>
  </si>
  <si>
    <t>Nombre de la hoja sobre la que aplicar el tratamiento</t>
  </si>
  <si>
    <t>window.import.excel.sheet.name.panel.title</t>
  </si>
  <si>
    <t>Choix de la feuille Excel pour l'import</t>
  </si>
  <si>
    <t>Elección de hoja de Excel para importar</t>
  </si>
  <si>
    <t>Importer documents .txt</t>
  </si>
  <si>
    <t>Importar documentos .txt</t>
  </si>
  <si>
    <t>window.menu.level1.sublevel5.title</t>
  </si>
  <si>
    <t>Importer Excel</t>
  </si>
  <si>
    <t>Importar Excel</t>
  </si>
  <si>
    <t xml:space="preserve">Parcourir... </t>
  </si>
  <si>
    <t>window.import.file.picker.panel.label</t>
  </si>
  <si>
    <t>window.import.file.picker.panel.button</t>
  </si>
  <si>
    <t>Emplacement du fichier à importer</t>
  </si>
  <si>
    <t>Ubicación del archivo para importar</t>
  </si>
  <si>
    <t>window.operation.succeed.label</t>
  </si>
  <si>
    <t>L'opération demandée a bien été prise en compte</t>
  </si>
  <si>
    <t>Se ha tenido en cuenta la operación solicitada</t>
  </si>
  <si>
    <t>window.operation.failure.technical.label</t>
  </si>
  <si>
    <t>Une erreur technique s'est produite.</t>
  </si>
  <si>
    <t>Ha ocurrido un error técnico.</t>
  </si>
  <si>
    <t>window.operation.failure.technical.detail.panel.title</t>
  </si>
  <si>
    <t>Détail de l'erreur technique</t>
  </si>
  <si>
    <t xml:space="preserve">Detalle del error técnico </t>
  </si>
  <si>
    <t>window.operation.succeed.panel.title</t>
  </si>
  <si>
    <t>window.operation.failure.technical.panel.title</t>
  </si>
  <si>
    <t>Opération réussie</t>
  </si>
  <si>
    <t>Erreur</t>
  </si>
  <si>
    <t xml:space="preserve">Operación exitosa </t>
  </si>
  <si>
    <t>Error</t>
  </si>
  <si>
    <t>Le fichier n'existe pas</t>
  </si>
  <si>
    <t>window.functional.error.panel.title</t>
  </si>
  <si>
    <t>Erreur Utilisateur</t>
  </si>
  <si>
    <t>window.functional.error.list.label</t>
  </si>
  <si>
    <t>window.functional.error.file.not.exist</t>
  </si>
  <si>
    <t>window.functional.error.none.field.selected</t>
  </si>
  <si>
    <t>Aucun champ à traiter n'a été sélectionné</t>
  </si>
  <si>
    <t xml:space="preserve">Error de usuario </t>
  </si>
  <si>
    <t>El archivo no existe</t>
  </si>
  <si>
    <t>No se ha seleccionado ningún campo para procesar</t>
  </si>
  <si>
    <t>window.functional.error.invalid.configuration</t>
  </si>
  <si>
    <t>La configuration sélectionnée n'est pas autorisé pour l'opération demandée</t>
  </si>
  <si>
    <t xml:space="preserve">La configuración seleccionada no está autorizada para la operación solicitada </t>
  </si>
  <si>
    <t>Les champs sélectionnés ne sont pas compatible avec la configuration choisi</t>
  </si>
  <si>
    <t>window.functional.error.invalid.field.with.configuration</t>
  </si>
  <si>
    <t xml:space="preserve">Los campos seleccionados no son compatibles con la configuración elegida </t>
  </si>
  <si>
    <t>window.functional.error.invalid.file.excel</t>
  </si>
  <si>
    <t>Le fichier Excel n'est pas compatible avec l'opération demandé (champ inexistant)</t>
  </si>
  <si>
    <t xml:space="preserve">El archivo de Excel no es compatible con la operación solicitada (campo inexistente) </t>
  </si>
  <si>
    <t>window.functional.error.invalid.specific.configuration</t>
  </si>
  <si>
    <t>La configuration spécifique demandé n'a pas été trouvé dans la configuration sélectionné pour le traitement</t>
  </si>
  <si>
    <t>La configuración específica solicitada no se encontró en la configuración seleccionada para su procesamiento.</t>
  </si>
  <si>
    <t>window.functional.error.invalid.file.excel.specific.configuration</t>
  </si>
  <si>
    <t>Le fichier Excel fourni n'est pas compatible avec la configuration spécifique demandée</t>
  </si>
  <si>
    <t xml:space="preserve">El archivo de Excel proporcionado no es compatible con la configuración específica solicitada </t>
  </si>
  <si>
    <t>window.functional.error.invalid.analysis.folder</t>
  </si>
  <si>
    <t>Le dossier à analyser n'est pas valide (chemin inexistant)</t>
  </si>
  <si>
    <t>La carpeta a analizar no es válida (la ruta no existe)</t>
  </si>
  <si>
    <t>window.operation.validate</t>
  </si>
  <si>
    <t>Valider</t>
  </si>
  <si>
    <t>Validar</t>
  </si>
  <si>
    <t>window.information.answer.user.panel.title</t>
  </si>
  <si>
    <t>Réponse</t>
  </si>
  <si>
    <t>Respuesta</t>
  </si>
  <si>
    <t>window.information.question.user.panel.title</t>
  </si>
  <si>
    <t>Question</t>
  </si>
  <si>
    <t>Pregunta</t>
  </si>
  <si>
    <t>Nouveau StopWord</t>
  </si>
  <si>
    <t>StopWord</t>
  </si>
  <si>
    <t>Gestion des StopWords</t>
  </si>
  <si>
    <t>Liste</t>
  </si>
  <si>
    <t>Nouvelle liste</t>
  </si>
  <si>
    <t>Gestion des données StopWords</t>
  </si>
  <si>
    <t>Sauvegarder la liste</t>
  </si>
  <si>
    <t>Supprimer la liste</t>
  </si>
  <si>
    <t>window.functional.error.value.exist</t>
  </si>
  <si>
    <t>La nouvelle valeur est déjà présente dans la liste. Votre action a été annulé par le système</t>
  </si>
  <si>
    <t>El nuevo valor ya está presente en la lista. Su acción ha sido cancelada por el sistema</t>
  </si>
  <si>
    <t>window.menu.level6.sublevel3.title</t>
  </si>
  <si>
    <t>Gestion des listes</t>
  </si>
  <si>
    <t>window.menu.level6.sublevel3.sublevel1.title</t>
  </si>
  <si>
    <t>Stopwords</t>
  </si>
  <si>
    <t>window.menu.level6.sublevel3.sublevel2.title</t>
  </si>
  <si>
    <t>window.menu.level6.sublevel3.sublevel3.title</t>
  </si>
  <si>
    <t>Gestión de listas</t>
  </si>
  <si>
    <t>Gestión de StopWords</t>
  </si>
  <si>
    <t>Nuevo StopWord</t>
  </si>
  <si>
    <t>Gestión de datos StopWords</t>
  </si>
  <si>
    <t>window.manage.stopwords.panel.title</t>
  </si>
  <si>
    <t>window.manage.stopwords.information.message</t>
  </si>
  <si>
    <t>window.manage.stopwords.table.header.label</t>
  </si>
  <si>
    <t>window.manage.stopwords.add.information.message</t>
  </si>
  <si>
    <t>window.manage.stopwords.add.text.label</t>
  </si>
  <si>
    <t>window.manage.stopwords.table.panel.title</t>
  </si>
  <si>
    <t>window.manage.radicals.panel.title</t>
  </si>
  <si>
    <t>window.manage.radicals.information.message</t>
  </si>
  <si>
    <t>window.manage.radicals.table.header.label</t>
  </si>
  <si>
    <t>window.manage.radicals.add.information.message</t>
  </si>
  <si>
    <t>window.manage.radicals.add.text.label</t>
  </si>
  <si>
    <t>window.manage.radicals.table.panel.title</t>
  </si>
  <si>
    <t>window.manage.radicals.variation.add.information.message</t>
  </si>
  <si>
    <t>window.manage.radicals.variation.add.text.label</t>
  </si>
  <si>
    <t>window.manage.radicals.by.class.panel.title</t>
  </si>
  <si>
    <t>window.manage.radicals.by.class.information.message</t>
  </si>
  <si>
    <t>window.manage.radicals.by.class.table.header.label</t>
  </si>
  <si>
    <t>window.manage.radicals.by.class.add.information.message</t>
  </si>
  <si>
    <t>window.manage.radicals.by.class.add.text.label</t>
  </si>
  <si>
    <t>window.manage.radicals.by.class.table.panel.title</t>
  </si>
  <si>
    <t>window.manage.radicals.by.class.variation.add.information.message</t>
  </si>
  <si>
    <t>window.manage.radicals.by.class.variation.add.text.label</t>
  </si>
  <si>
    <t>Nouvelle classe</t>
  </si>
  <si>
    <t>window.manage.radicals.by.class.category.add.information.message</t>
  </si>
  <si>
    <t>window.manage.radicals.by.class.category.add.text.label</t>
  </si>
  <si>
    <t>Lista nueva</t>
  </si>
  <si>
    <t>Eliminar lista</t>
  </si>
  <si>
    <t>Guardar lista</t>
  </si>
  <si>
    <t>Lista</t>
  </si>
  <si>
    <t>window.edit.profile.label</t>
  </si>
  <si>
    <t>window.edit.profile.new.button.label</t>
  </si>
  <si>
    <t>window.edit.profile.remove.button.label</t>
  </si>
  <si>
    <t>window.edit.profile.save.button.label</t>
  </si>
  <si>
    <t>window.edit.profile.remove.button.confirmation.message</t>
  </si>
  <si>
    <t>window.edit.profile.new.button.copy.or.new.message</t>
  </si>
  <si>
    <t>window.edit.profile.new.button.new.name.message</t>
  </si>
  <si>
    <t>window.manage.stopwords.add.button.label</t>
  </si>
  <si>
    <t>window.manage.stopwords.remove.button.label</t>
  </si>
  <si>
    <t>Ajouter un StopWord</t>
  </si>
  <si>
    <t>Supprimer le StopWord</t>
  </si>
  <si>
    <t>Agregar un StopWord</t>
  </si>
  <si>
    <t>Eliminar StopWord</t>
  </si>
  <si>
    <t>window.manage.radicals.add.button.label</t>
  </si>
  <si>
    <t>window.manage.radicals.remove.button.label</t>
  </si>
  <si>
    <t>window.manage.radicals.variation.add.button.label</t>
  </si>
  <si>
    <t>window.manage.radicals.variation.remove.button.label</t>
  </si>
  <si>
    <t>window.manage.radicals.by.class.add.button.label</t>
  </si>
  <si>
    <t>window.manage.radicals.by.class.remove.button.label</t>
  </si>
  <si>
    <t>window.manage.radicals.by.class.variation.add.button.label</t>
  </si>
  <si>
    <t>window.manage.radicals.by.class.variation.remove.button.label</t>
  </si>
  <si>
    <t>window.manage.radicals.by.class.category.add.button.label</t>
  </si>
  <si>
    <t>window.manage.radicals.by.class.category.remove.button.label</t>
  </si>
  <si>
    <t>Ajouter une classe</t>
  </si>
  <si>
    <t>Supprimer la classe</t>
  </si>
  <si>
    <t>window.manage.stopwords.filter.label</t>
  </si>
  <si>
    <t>Rechercher un StopWord</t>
  </si>
  <si>
    <t>Buscar un StopWord</t>
  </si>
  <si>
    <t>window.manage.radicals.filter.label</t>
  </si>
  <si>
    <t>window.manage.radicals.variation.filter.label</t>
  </si>
  <si>
    <t>window.manage.radicals.by.class.filter.label</t>
  </si>
  <si>
    <t>window.manage.radicals.by.class.variation.filter.label</t>
  </si>
  <si>
    <t>window.manage.radicals.by.class.category.filter.label</t>
  </si>
  <si>
    <t>Rechercher une classe</t>
  </si>
  <si>
    <t>Nuevo clase</t>
  </si>
  <si>
    <t>Agregar una clase</t>
  </si>
  <si>
    <t>Eliminar clase</t>
  </si>
  <si>
    <t>Buscar una clase</t>
  </si>
  <si>
    <t>window.manage.stopwords.information.label</t>
  </si>
  <si>
    <t>Information</t>
  </si>
  <si>
    <t>Información</t>
  </si>
  <si>
    <t>window.manage.radicals.information.label</t>
  </si>
  <si>
    <t>window.manage.radicals.by.class.information.label</t>
  </si>
  <si>
    <t>window.edit.profile.save.all.profiles.and.quit</t>
  </si>
  <si>
    <t>Sauvegarder toutes les listes et quitter</t>
  </si>
  <si>
    <t>Guardar todas las listas y salir</t>
  </si>
  <si>
    <t>Gestion des Lemmes</t>
  </si>
  <si>
    <t>Lemmes</t>
  </si>
  <si>
    <t>Nouveau Lemme</t>
  </si>
  <si>
    <t>Gestion de la liste des lemmes</t>
  </si>
  <si>
    <t>Ajouter un lemme</t>
  </si>
  <si>
    <t>Supprimer le lemme</t>
  </si>
  <si>
    <t>Ajouter une forme</t>
  </si>
  <si>
    <t>Supprimer la forme</t>
  </si>
  <si>
    <t>Rechercher un lemme</t>
  </si>
  <si>
    <t>Rechercher une forme</t>
  </si>
  <si>
    <t>Gestión lemas</t>
  </si>
  <si>
    <t>Lemas</t>
  </si>
  <si>
    <t>Nuevo lema</t>
  </si>
  <si>
    <t>Gestión de la lista de lemas</t>
  </si>
  <si>
    <t>Nueva forma</t>
  </si>
  <si>
    <t>Agregar un lema</t>
  </si>
  <si>
    <t>Eliminar lema</t>
  </si>
  <si>
    <t>Agregar una forma</t>
  </si>
  <si>
    <t>Eliminar forma</t>
  </si>
  <si>
    <t>Buscar un lema</t>
  </si>
  <si>
    <t>Buscar una forma</t>
  </si>
  <si>
    <t>Gestion des lemmes par classe</t>
  </si>
  <si>
    <t>Lemmes par classes</t>
  </si>
  <si>
    <t>Nouveau lemme</t>
  </si>
  <si>
    <t>Nouvelle forme</t>
  </si>
  <si>
    <t>Gestión de lemas por clase</t>
  </si>
  <si>
    <t>Lemas por clase</t>
  </si>
  <si>
    <t>window.manage.radicals.variation.table.header.label</t>
  </si>
  <si>
    <t>Forme</t>
  </si>
  <si>
    <t>Forma</t>
  </si>
  <si>
    <t>window.manage.radicals.by.class.variation.table.header.label</t>
  </si>
  <si>
    <t>window.manage.radicals.by.class.category.table.header.label</t>
  </si>
  <si>
    <t>Classe</t>
  </si>
  <si>
    <t>Clase</t>
  </si>
  <si>
    <t>window.start.analysis.information.message.etape2</t>
  </si>
  <si>
    <t>window.start.analysis.type.panel.title</t>
  </si>
  <si>
    <t>Choix des analyses</t>
  </si>
  <si>
    <t>Elección de análisis</t>
  </si>
  <si>
    <t>window.start.analysis.information.message.etape3</t>
  </si>
  <si>
    <t>window.start.analysis.field.material.panel.title</t>
  </si>
  <si>
    <t>Choix des champs à analyser</t>
  </si>
  <si>
    <t>window.start.analysis.information.message.etape4</t>
  </si>
  <si>
    <t>window.start.analysis.choose.analyse.label</t>
  </si>
  <si>
    <t>Choix de l'analyse</t>
  </si>
  <si>
    <t>window.start.analysis.choose.analyse.panel.title</t>
  </si>
  <si>
    <t>Analyse Lexicométrique</t>
  </si>
  <si>
    <t>Análisis lexicométrico</t>
  </si>
  <si>
    <t>window.start.analysis.choose.analyse.option.panel.title</t>
  </si>
  <si>
    <t>window.start.analysis.start.button.label</t>
  </si>
  <si>
    <t>Lancer l'analyse</t>
  </si>
  <si>
    <t>Iniciar el análisis</t>
  </si>
  <si>
    <t>window.start.analysis.consult.results.button.label</t>
  </si>
  <si>
    <t>Consulter les résultats</t>
  </si>
  <si>
    <t>Consultar los resultados</t>
  </si>
  <si>
    <t>window.start.analysis.token.number.label</t>
  </si>
  <si>
    <t>Nombre de tokens</t>
  </si>
  <si>
    <t>Numero de tokens</t>
  </si>
  <si>
    <t>Lemmatisation et numéro type</t>
  </si>
  <si>
    <t>Type token ratio</t>
  </si>
  <si>
    <t>Fréquence</t>
  </si>
  <si>
    <t>window.start.analysis.frequency.label</t>
  </si>
  <si>
    <t>window.start.analysis.token.ratio.label</t>
  </si>
  <si>
    <t>window.start.analysis.lemme.type.label</t>
  </si>
  <si>
    <t>Lematización y número de tipo</t>
  </si>
  <si>
    <t>Tipo de proporción de tokens</t>
  </si>
  <si>
    <t>Frecuencia</t>
  </si>
  <si>
    <t>window.start.analysis.choose.type.treatment.optional.list.panel.title</t>
  </si>
  <si>
    <t>Choix de la liste à utiliser</t>
  </si>
  <si>
    <t>window.start.analysis.choose.profile.treatment.optional.list.panel.title</t>
  </si>
  <si>
    <t>Elegir qué lista usar</t>
  </si>
  <si>
    <t>window.start.analysis.choose.profile.treatment.optional.list.label</t>
  </si>
  <si>
    <t>Type de prétraitement des données</t>
  </si>
  <si>
    <t>Modèle pour le prétaritement des données</t>
  </si>
  <si>
    <t>Tipo de preprocesamiento de datos</t>
  </si>
  <si>
    <t>Modelo de pretratamiento de datos</t>
  </si>
  <si>
    <t>window.start.analysis.choose.type.lemmatization.treatment.optional.list.label</t>
  </si>
  <si>
    <t>Choix du type de liste pour les lemmes</t>
  </si>
  <si>
    <t>Elección del tipo de lista para lemas</t>
  </si>
  <si>
    <t>window.start.analysis.choose.type.tokenization.treatment.optional.list.label</t>
  </si>
  <si>
    <t>Choix du type de liste pour les tokens</t>
  </si>
  <si>
    <t>Elección del tipo de lista para tokens</t>
  </si>
  <si>
    <t>Detail des résultats</t>
  </si>
  <si>
    <t>Detalle de resultados</t>
  </si>
  <si>
    <t>Token</t>
  </si>
  <si>
    <t>Numéro de formes qui apparaissent</t>
  </si>
  <si>
    <t>Número de formas que aparecen</t>
  </si>
  <si>
    <t>window.result.token.analysis.panel.title</t>
  </si>
  <si>
    <t>window.result.token.analysis.table.panel.title</t>
  </si>
  <si>
    <t>window.result.token.analysis.table.header.column.1.label</t>
  </si>
  <si>
    <t>window.result.token.analysis.table.header.column.2.label</t>
  </si>
  <si>
    <t>window.result.token.total.tokens.label</t>
  </si>
  <si>
    <t>Número total de tokens</t>
  </si>
  <si>
    <t>window.result.token.total.words.label</t>
  </si>
  <si>
    <t>Nombre total de tokens</t>
  </si>
  <si>
    <t>window.result.token.total.panel.title</t>
  </si>
  <si>
    <t>Résultat de l'analyse des tokens</t>
  </si>
  <si>
    <t>Resultado del análisis de tokens</t>
  </si>
  <si>
    <t>Résultat global</t>
  </si>
  <si>
    <t>Resultado general</t>
  </si>
  <si>
    <t>Nombre total de formes</t>
  </si>
  <si>
    <t>Número total de formas</t>
  </si>
  <si>
    <t>window.result.detail.token.analysis.panel.title</t>
  </si>
  <si>
    <t>Résultat détaillé de l'analyse des tokens</t>
  </si>
  <si>
    <t>window.result.detail.token.analysis.choose.field.panel.title</t>
  </si>
  <si>
    <t>Choix du champ à afficher</t>
  </si>
  <si>
    <t>window.result.detail.token.analysis.display.field.panel.title</t>
  </si>
  <si>
    <t>Champ à analyser</t>
  </si>
  <si>
    <t>window.result.detail.token.analysis.action.view.meta.button.label</t>
  </si>
  <si>
    <t>window.result.detail.token.analysis.action.view.data.button.label</t>
  </si>
  <si>
    <t>Consulter le document</t>
  </si>
  <si>
    <t>Elección del campo para mostrar</t>
  </si>
  <si>
    <t>Campo para analizar</t>
  </si>
  <si>
    <t>window.result.detail.token.analysis.navigation.label</t>
  </si>
  <si>
    <t>Document %d / %d</t>
  </si>
  <si>
    <t>Documento %d / %d</t>
  </si>
  <si>
    <t>window.result.token.action.panel.title</t>
  </si>
  <si>
    <t>window.result.token.action.show.detail.button.label</t>
  </si>
  <si>
    <t>Action supplémentaire</t>
  </si>
  <si>
    <t>Consulter le détail par document</t>
  </si>
  <si>
    <t>Acción adicional</t>
  </si>
  <si>
    <t>Consultar el detalle por documento</t>
  </si>
  <si>
    <t>window.read.corpus.title</t>
  </si>
  <si>
    <t>window.read.text.title</t>
  </si>
  <si>
    <t>window.read.specific.title</t>
  </si>
  <si>
    <t>Consultation des informations spécifiques</t>
  </si>
  <si>
    <t>Consultar información específica</t>
  </si>
  <si>
    <t>Consultation du document</t>
  </si>
  <si>
    <t>Consultation du matériel</t>
  </si>
  <si>
    <t>Consultar el documento</t>
  </si>
  <si>
    <t>Consultar el material</t>
  </si>
  <si>
    <t>Consulter le matériel</t>
  </si>
  <si>
    <t>window.manage.proper.noun.panel.title</t>
  </si>
  <si>
    <t>window.manage.proper.noun.information.message</t>
  </si>
  <si>
    <t>window.manage.proper.noun.table.header.label</t>
  </si>
  <si>
    <t>window.manage.proper.noun.add.information.message</t>
  </si>
  <si>
    <t>window.manage.proper.noun.add.text.label</t>
  </si>
  <si>
    <t>window.manage.proper.noun.table.panel.title</t>
  </si>
  <si>
    <t>window.manage.proper.noun.add.button.label</t>
  </si>
  <si>
    <t>window.manage.proper.noun.remove.button.label</t>
  </si>
  <si>
    <t>window.manage.proper.noun.filter.label</t>
  </si>
  <si>
    <t>window.manage.proper.noun.information.label</t>
  </si>
  <si>
    <t>Gestion des noms propres</t>
  </si>
  <si>
    <t>Noms propres</t>
  </si>
  <si>
    <t>Nouveau nom propre</t>
  </si>
  <si>
    <t>Gestion des données noms propres</t>
  </si>
  <si>
    <t>Ajouter un nom propre</t>
  </si>
  <si>
    <t>Supprimer le nom propre</t>
  </si>
  <si>
    <t>Rechercher un nom propre</t>
  </si>
  <si>
    <t>Gestión de nombres propios</t>
  </si>
  <si>
    <t>Nombres propios</t>
  </si>
  <si>
    <t>Nuevo nombre propio</t>
  </si>
  <si>
    <t>Gestión de datos nombres propios</t>
  </si>
  <si>
    <t>Agregar un nombre propio</t>
  </si>
  <si>
    <t>Eliminar nombre propio</t>
  </si>
  <si>
    <t>Buscar un nombre propio</t>
  </si>
  <si>
    <t>window.menu.level6.sublevel3.sublevel4.title</t>
  </si>
  <si>
    <t>Nombre proprio</t>
  </si>
  <si>
    <t>window.analysis.proper.noun.add.panel.title</t>
  </si>
  <si>
    <t>window.analysis.proper.noun.add.information.message</t>
  </si>
  <si>
    <t>window.result.detail.token.analysis.proper.noun.button.label</t>
  </si>
  <si>
    <t>Exclure les noms propres</t>
  </si>
  <si>
    <t>Excluir sustantivos propios</t>
  </si>
  <si>
    <t>window.analysis.proper.noun.add.profil.panel</t>
  </si>
  <si>
    <t>window.analysis.proper.noun.add.profil.label</t>
  </si>
  <si>
    <t>Choix de la liste</t>
  </si>
  <si>
    <t>window.analysis.proper.noun.add.proper.noun.table.panel.title</t>
  </si>
  <si>
    <t>Noms propres de la liste</t>
  </si>
  <si>
    <t>window.analysis.proper.noun.add.proper.noun.table.filter.label</t>
  </si>
  <si>
    <t>Filtre</t>
  </si>
  <si>
    <t>Nombres propios de la lista</t>
  </si>
  <si>
    <t>Elección de la lista</t>
  </si>
  <si>
    <t>Filtrado</t>
  </si>
  <si>
    <t>window.analysis.proper.noun.add.proper.noun.table.header.label</t>
  </si>
  <si>
    <t>Nom propre</t>
  </si>
  <si>
    <t>Nombre propio</t>
  </si>
  <si>
    <t>window.analysis.proper.noun.add.word.table.panel.title</t>
  </si>
  <si>
    <t>window.analysis.proper.noun.add.word.table.filter.label</t>
  </si>
  <si>
    <t>window.analysis.proper.noun.add.word.table.header.label</t>
  </si>
  <si>
    <t>Mots provenant de l'analyse</t>
  </si>
  <si>
    <t>Mot</t>
  </si>
  <si>
    <t>Palabras de análisis</t>
  </si>
  <si>
    <t>Palabra</t>
  </si>
  <si>
    <t>window.analysis.proper.noun.add.save.list.button.label</t>
  </si>
  <si>
    <t>window.analysis.proper.noun.add.relaunch.analyze.button.label</t>
  </si>
  <si>
    <t>Enregistrer dans la liste</t>
  </si>
  <si>
    <t>Guardar en lista</t>
  </si>
  <si>
    <t>Relancer l'analyse et fermer</t>
  </si>
  <si>
    <t>Reinicie el análisis y cierre</t>
  </si>
  <si>
    <t>window.start.analysis.choose.type.proper.noun.treatment.optional.list.label</t>
  </si>
  <si>
    <t>Choix du type de liste pour les noms propres</t>
  </si>
  <si>
    <t xml:space="preserve">Elección del tipo de lista para nombres propios
</t>
  </si>
  <si>
    <t>Options nécessaires pour l'analyse</t>
  </si>
  <si>
    <t>Opciones requeridas para el análisis</t>
  </si>
  <si>
    <t>window.start.analysis.information.optionals.liste.message</t>
  </si>
  <si>
    <t>window.result.token.action.show.detail.for.word.button.label</t>
  </si>
  <si>
    <t>Consulter les documents contenant les mots sélectionnés</t>
  </si>
  <si>
    <t>Consultar documentos que contienen las palabras seleccionadas</t>
  </si>
  <si>
    <t>window.start.analysis.help.button.label</t>
  </si>
  <si>
    <t>Ouvrir l'aide</t>
  </si>
  <si>
    <t>Ayuda abierta</t>
  </si>
  <si>
    <t>window.help.user.title</t>
  </si>
  <si>
    <t>Aide utilisateur</t>
  </si>
  <si>
    <t>Ayuda al usuario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</si>
</sst>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0"/>
      <name val="Calibri"/>
      <family val="2"/>
      <scheme val="minor"/>
    </font>
    <font>
      <b/>
      <sz val="11"/>
      <color theme="1"/>
      <name val="Calibri"/>
      <family val="2"/>
      <scheme val="minor"/>
    </font>
    <font>
      <sz val="10"/>
      <color theme="1"/>
      <name val="Calibri"/>
      <family val="2"/>
      <scheme val="minor"/>
    </font>
    <font>
      <sz val="8"/>
      <name val="Calibri"/>
      <family val="2"/>
      <scheme val="minor"/>
    </font>
    <font>
      <sz val="11"/>
      <color rgb="FFFF0000"/>
      <name val="Calibri"/>
      <family val="2"/>
      <scheme val="minor"/>
    </font>
    <font>
      <sz val="11"/>
      <name val="Calibri"/>
      <family val="2"/>
      <scheme val="minor"/>
    </font>
  </fonts>
  <fills count="4">
    <fill>
      <patternFill patternType="none"/>
    </fill>
    <fill>
      <patternFill patternType="gray125"/>
    </fill>
    <fill>
      <patternFill patternType="solid">
        <fgColor theme="5"/>
        <bgColor theme="5"/>
      </patternFill>
    </fill>
    <fill>
      <patternFill patternType="solid">
        <fgColor theme="0" tint="-0.14999847407452621"/>
        <bgColor theme="0" tint="-0.14999847407452621"/>
      </patternFill>
    </fill>
  </fills>
  <borders count="2">
    <border>
      <left/>
      <right/>
      <top/>
      <bottom/>
      <diagonal/>
    </border>
    <border>
      <left/>
      <right/>
      <top/>
      <bottom style="medium">
        <color theme="1"/>
      </bottom>
      <diagonal/>
    </border>
  </borders>
  <cellStyleXfs count="1">
    <xf numFmtId="0" fontId="0" fillId="0" borderId="0"/>
  </cellStyleXfs>
  <cellXfs count="16">
    <xf numFmtId="0" fontId="0" fillId="0" borderId="0" xfId="0"/>
    <xf numFmtId="0" fontId="0" fillId="0" borderId="0" xfId="0" applyAlignment="1">
      <alignment wrapText="1"/>
    </xf>
    <xf numFmtId="0" fontId="2" fillId="0" borderId="0" xfId="0" applyFont="1"/>
    <xf numFmtId="0" fontId="0" fillId="3" borderId="0" xfId="0" applyFont="1" applyFill="1"/>
    <xf numFmtId="0" fontId="0" fillId="0" borderId="0" xfId="0" applyFont="1"/>
    <xf numFmtId="1" fontId="0" fillId="0" borderId="0" xfId="0" applyNumberFormat="1" applyFill="1"/>
    <xf numFmtId="0" fontId="0" fillId="0" borderId="0" xfId="0" applyFill="1"/>
    <xf numFmtId="0" fontId="1" fillId="2" borderId="1" xfId="0" applyFont="1" applyFill="1" applyBorder="1"/>
    <xf numFmtId="0" fontId="3" fillId="0" borderId="0" xfId="0" applyFont="1"/>
    <xf numFmtId="0" fontId="0" fillId="0" borderId="0" xfId="0" applyFont="1" applyAlignment="1">
      <alignment wrapText="1"/>
    </xf>
    <xf numFmtId="0" fontId="5" fillId="3" borderId="0" xfId="0" applyFont="1" applyFill="1"/>
    <xf numFmtId="0" fontId="6" fillId="0" borderId="0" xfId="0" applyFont="1"/>
    <xf numFmtId="0" fontId="6" fillId="3" borderId="0" xfId="0" applyFont="1" applyFill="1"/>
    <xf numFmtId="0" fontId="6" fillId="0" borderId="0" xfId="0" applyFont="1" applyAlignment="1">
      <alignment wrapText="1"/>
    </xf>
    <xf numFmtId="0" fontId="6" fillId="3" borderId="0" xfId="0" applyFont="1" applyFill="1" applyAlignment="1">
      <alignment wrapText="1"/>
    </xf>
    <xf numFmtId="0" fontId="0" fillId="3" borderId="0" xfId="0" applyFont="1" applyFill="1" applyAlignment="1">
      <alignment wrapText="1"/>
    </xf>
  </cellXfs>
  <cellStyles count="1">
    <cellStyle name="Normal" xfId="0" builtinId="0"/>
  </cellStyles>
  <dxfs count="37">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border outline="0">
        <top style="medium">
          <color theme="1"/>
        </top>
      </border>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border outline="0">
        <bottom style="medium">
          <color theme="1"/>
        </bottom>
      </border>
    </dxf>
    <dxf>
      <font>
        <b/>
        <i val="0"/>
        <strike val="0"/>
        <condense val="0"/>
        <extend val="0"/>
        <outline val="0"/>
        <shadow val="0"/>
        <u val="none"/>
        <vertAlign val="baseline"/>
        <sz val="11"/>
        <color theme="0"/>
        <name val="Calibri"/>
        <family val="2"/>
        <scheme val="minor"/>
      </font>
      <fill>
        <patternFill patternType="solid">
          <fgColor theme="5"/>
          <bgColor theme="5"/>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border outline="0">
        <top style="medium">
          <color theme="1"/>
        </top>
      </border>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border outline="0">
        <bottom style="medium">
          <color theme="1"/>
        </bottom>
      </border>
    </dxf>
    <dxf>
      <font>
        <b/>
        <i val="0"/>
        <strike val="0"/>
        <condense val="0"/>
        <extend val="0"/>
        <outline val="0"/>
        <shadow val="0"/>
        <u val="none"/>
        <vertAlign val="baseline"/>
        <sz val="11"/>
        <color theme="0"/>
        <name val="Calibri"/>
        <family val="2"/>
        <scheme val="minor"/>
      </font>
      <fill>
        <patternFill patternType="solid">
          <fgColor theme="5"/>
          <bgColor theme="5"/>
        </patternFill>
      </fill>
    </dxf>
    <dxf>
      <border outline="0">
        <top style="medium">
          <color theme="1"/>
        </top>
      </border>
    </dxf>
    <dxf>
      <border outline="0">
        <bottom style="medium">
          <color theme="1"/>
        </bottom>
      </border>
    </dxf>
    <dxf>
      <font>
        <b/>
        <i val="0"/>
        <strike val="0"/>
        <condense val="0"/>
        <extend val="0"/>
        <outline val="0"/>
        <shadow val="0"/>
        <u val="none"/>
        <vertAlign val="baseline"/>
        <sz val="11"/>
        <color theme="0"/>
        <name val="Calibri"/>
        <family val="2"/>
        <scheme val="minor"/>
      </font>
      <fill>
        <patternFill patternType="solid">
          <fgColor theme="5"/>
          <bgColor theme="5"/>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border outline="0">
        <top style="medium">
          <color theme="1"/>
        </top>
      </border>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border outline="0">
        <bottom style="medium">
          <color theme="1"/>
        </bottom>
      </border>
    </dxf>
    <dxf>
      <font>
        <b/>
        <i val="0"/>
        <strike val="0"/>
        <condense val="0"/>
        <extend val="0"/>
        <outline val="0"/>
        <shadow val="0"/>
        <u val="none"/>
        <vertAlign val="baseline"/>
        <sz val="11"/>
        <color theme="0"/>
        <name val="Calibri"/>
        <family val="2"/>
        <scheme val="minor"/>
      </font>
      <fill>
        <patternFill patternType="solid">
          <fgColor theme="5"/>
          <bgColor theme="5"/>
        </patternFill>
      </fill>
    </dxf>
    <dxf>
      <border outline="0">
        <top style="medium">
          <color theme="1"/>
        </top>
      </border>
    </dxf>
    <dxf>
      <border outline="0">
        <bottom style="medium">
          <color theme="1"/>
        </bottom>
      </border>
    </dxf>
    <dxf>
      <font>
        <b/>
        <i val="0"/>
        <strike val="0"/>
        <condense val="0"/>
        <extend val="0"/>
        <outline val="0"/>
        <shadow val="0"/>
        <u val="none"/>
        <vertAlign val="baseline"/>
        <sz val="11"/>
        <color theme="0"/>
        <name val="Calibri"/>
        <family val="2"/>
        <scheme val="minor"/>
      </font>
      <fill>
        <patternFill patternType="solid">
          <fgColor theme="5"/>
          <bgColor theme="5"/>
        </patternFill>
      </fill>
    </dxf>
    <dxf>
      <border outline="0">
        <top style="medium">
          <color theme="1"/>
        </top>
      </border>
    </dxf>
    <dxf>
      <border outline="0">
        <bottom style="medium">
          <color theme="1"/>
        </bottom>
      </border>
    </dxf>
    <dxf>
      <font>
        <b/>
        <i val="0"/>
        <strike val="0"/>
        <condense val="0"/>
        <extend val="0"/>
        <outline val="0"/>
        <shadow val="0"/>
        <u val="none"/>
        <vertAlign val="baseline"/>
        <sz val="11"/>
        <color theme="0"/>
        <name val="Calibri"/>
        <family val="2"/>
        <scheme val="minor"/>
      </font>
      <fill>
        <patternFill patternType="solid">
          <fgColor theme="5"/>
          <bgColor theme="5"/>
        </patternFill>
      </fill>
    </dxf>
    <dxf>
      <border outline="0">
        <top style="medium">
          <color theme="1"/>
        </top>
      </border>
    </dxf>
    <dxf>
      <border outline="0">
        <bottom style="medium">
          <color theme="1"/>
        </bottom>
      </border>
    </dxf>
    <dxf>
      <font>
        <b/>
        <i val="0"/>
        <strike val="0"/>
        <condense val="0"/>
        <extend val="0"/>
        <outline val="0"/>
        <shadow val="0"/>
        <u val="none"/>
        <vertAlign val="baseline"/>
        <sz val="11"/>
        <color theme="0"/>
        <name val="Calibri"/>
        <family val="2"/>
        <scheme val="minor"/>
      </font>
      <fill>
        <patternFill patternType="solid">
          <fgColor theme="5"/>
          <bgColor theme="5"/>
        </patternFill>
      </fill>
    </dxf>
    <dxf>
      <font>
        <b/>
        <i val="0"/>
        <strike val="0"/>
        <condense val="0"/>
        <extend val="0"/>
        <outline val="0"/>
        <shadow val="0"/>
        <u val="none"/>
        <vertAlign val="baseline"/>
        <sz val="11"/>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9.png"/></Relationships>
</file>

<file path=xl/drawings/_rels/drawing11.xml.rels><?xml version="1.0" encoding="UTF-8" standalone="yes"?>
<Relationships xmlns="http://schemas.openxmlformats.org/package/2006/relationships"><Relationship Id="rId1" Type="http://schemas.openxmlformats.org/officeDocument/2006/relationships/image" Target="../media/image20.png"/></Relationships>
</file>

<file path=xl/drawings/_rels/drawing12.xml.rels><?xml version="1.0" encoding="UTF-8" standalone="yes"?>
<Relationships xmlns="http://schemas.openxmlformats.org/package/2006/relationships"><Relationship Id="rId1" Type="http://schemas.openxmlformats.org/officeDocument/2006/relationships/image" Target="../media/image21.png"/></Relationships>
</file>

<file path=xl/drawings/_rels/drawing13.xml.rels><?xml version="1.0" encoding="UTF-8" standalone="yes"?>
<Relationships xmlns="http://schemas.openxmlformats.org/package/2006/relationships"><Relationship Id="rId1" Type="http://schemas.openxmlformats.org/officeDocument/2006/relationships/image" Target="../media/image22.png"/></Relationships>
</file>

<file path=xl/drawings/_rels/drawing14.xml.rels><?xml version="1.0" encoding="UTF-8" standalone="yes"?>
<Relationships xmlns="http://schemas.openxmlformats.org/package/2006/relationships"><Relationship Id="rId1" Type="http://schemas.openxmlformats.org/officeDocument/2006/relationships/image" Target="../media/image23.png"/></Relationships>
</file>

<file path=xl/drawings/_rels/drawing2.xml.rels><?xml version="1.0" encoding="UTF-8" standalone="yes"?>
<Relationships xmlns="http://schemas.openxmlformats.org/package/2006/relationships"><Relationship Id="rId1" Type="http://schemas.openxmlformats.org/officeDocument/2006/relationships/image" Target="../media/image6.png"/></Relationships>
</file>

<file path=xl/drawings/_rels/drawing3.xml.rels><?xml version="1.0" encoding="UTF-8" standalone="yes"?>
<Relationships xmlns="http://schemas.openxmlformats.org/package/2006/relationships"><Relationship Id="rId2" Type="http://schemas.openxmlformats.org/officeDocument/2006/relationships/image" Target="../media/image8.png"/><Relationship Id="rId1" Type="http://schemas.openxmlformats.org/officeDocument/2006/relationships/image" Target="../media/image7.png"/></Relationships>
</file>

<file path=xl/drawings/_rels/drawing4.xml.rels><?xml version="1.0" encoding="UTF-8" standalone="yes"?>
<Relationships xmlns="http://schemas.openxmlformats.org/package/2006/relationships"><Relationship Id="rId1" Type="http://schemas.openxmlformats.org/officeDocument/2006/relationships/image" Target="../media/image9.png"/></Relationships>
</file>

<file path=xl/drawings/_rels/drawing5.xml.rels><?xml version="1.0" encoding="UTF-8" standalone="yes"?>
<Relationships xmlns="http://schemas.openxmlformats.org/package/2006/relationships"><Relationship Id="rId3" Type="http://schemas.openxmlformats.org/officeDocument/2006/relationships/image" Target="../media/image12.png"/><Relationship Id="rId2" Type="http://schemas.openxmlformats.org/officeDocument/2006/relationships/image" Target="../media/image11.png"/><Relationship Id="rId1" Type="http://schemas.openxmlformats.org/officeDocument/2006/relationships/image" Target="../media/image10.png"/><Relationship Id="rId4" Type="http://schemas.openxmlformats.org/officeDocument/2006/relationships/image" Target="../media/image13.png"/></Relationships>
</file>

<file path=xl/drawings/_rels/drawing6.xml.rels><?xml version="1.0" encoding="UTF-8" standalone="yes"?>
<Relationships xmlns="http://schemas.openxmlformats.org/package/2006/relationships"><Relationship Id="rId1" Type="http://schemas.openxmlformats.org/officeDocument/2006/relationships/image" Target="../media/image14.png"/></Relationships>
</file>

<file path=xl/drawings/_rels/drawing7.xml.rels><?xml version="1.0" encoding="UTF-8" standalone="yes"?>
<Relationships xmlns="http://schemas.openxmlformats.org/package/2006/relationships"><Relationship Id="rId2" Type="http://schemas.openxmlformats.org/officeDocument/2006/relationships/image" Target="../media/image16.png"/><Relationship Id="rId1" Type="http://schemas.openxmlformats.org/officeDocument/2006/relationships/image" Target="../media/image15.png"/></Relationships>
</file>

<file path=xl/drawings/_rels/drawing8.xml.rels><?xml version="1.0" encoding="UTF-8" standalone="yes"?>
<Relationships xmlns="http://schemas.openxmlformats.org/package/2006/relationships"><Relationship Id="rId1" Type="http://schemas.openxmlformats.org/officeDocument/2006/relationships/image" Target="../media/image17.png"/></Relationships>
</file>

<file path=xl/drawings/_rels/drawing9.xml.rels><?xml version="1.0" encoding="UTF-8" standalone="yes"?>
<Relationships xmlns="http://schemas.openxmlformats.org/package/2006/relationships"><Relationship Id="rId1" Type="http://schemas.openxmlformats.org/officeDocument/2006/relationships/image" Target="../media/image18.png"/></Relationships>
</file>

<file path=xl/drawings/drawing1.xml><?xml version="1.0" encoding="utf-8"?>
<xdr:wsDr xmlns:xdr="http://schemas.openxmlformats.org/drawingml/2006/spreadsheetDrawing" xmlns:a="http://schemas.openxmlformats.org/drawingml/2006/main">
  <xdr:twoCellAnchor editAs="oneCell">
    <xdr:from>
      <xdr:col>4</xdr:col>
      <xdr:colOff>695325</xdr:colOff>
      <xdr:row>1</xdr:row>
      <xdr:rowOff>57150</xdr:rowOff>
    </xdr:from>
    <xdr:to>
      <xdr:col>8</xdr:col>
      <xdr:colOff>28575</xdr:colOff>
      <xdr:row>7</xdr:row>
      <xdr:rowOff>0</xdr:rowOff>
    </xdr:to>
    <xdr:pic>
      <xdr:nvPicPr>
        <xdr:cNvPr id="3" name="Image 2">
          <a:extLst>
            <a:ext uri="{FF2B5EF4-FFF2-40B4-BE49-F238E27FC236}">
              <a16:creationId xmlns:a16="http://schemas.microsoft.com/office/drawing/2014/main" id="{6D8703DC-CBD1-4820-A707-E965FAA102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353675" y="247650"/>
          <a:ext cx="2381250" cy="1085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xdr:col>
      <xdr:colOff>2781300</xdr:colOff>
      <xdr:row>0</xdr:row>
      <xdr:rowOff>171450</xdr:rowOff>
    </xdr:from>
    <xdr:to>
      <xdr:col>4</xdr:col>
      <xdr:colOff>266700</xdr:colOff>
      <xdr:row>2</xdr:row>
      <xdr:rowOff>47625</xdr:rowOff>
    </xdr:to>
    <xdr:sp macro="" textlink="">
      <xdr:nvSpPr>
        <xdr:cNvPr id="4" name="ZoneTexte 3">
          <a:extLst>
            <a:ext uri="{FF2B5EF4-FFF2-40B4-BE49-F238E27FC236}">
              <a16:creationId xmlns:a16="http://schemas.microsoft.com/office/drawing/2014/main" id="{C1F87AEE-367B-4CBB-98BF-ACA83143594F}"/>
            </a:ext>
          </a:extLst>
        </xdr:cNvPr>
        <xdr:cNvSpPr txBox="1"/>
      </xdr:nvSpPr>
      <xdr:spPr>
        <a:xfrm>
          <a:off x="9648825" y="171450"/>
          <a:ext cx="2762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a:t>
          </a:r>
        </a:p>
      </xdr:txBody>
    </xdr:sp>
    <xdr:clientData/>
  </xdr:twoCellAnchor>
  <xdr:twoCellAnchor>
    <xdr:from>
      <xdr:col>3</xdr:col>
      <xdr:colOff>2781300</xdr:colOff>
      <xdr:row>2</xdr:row>
      <xdr:rowOff>85725</xdr:rowOff>
    </xdr:from>
    <xdr:to>
      <xdr:col>4</xdr:col>
      <xdr:colOff>266700</xdr:colOff>
      <xdr:row>3</xdr:row>
      <xdr:rowOff>152400</xdr:rowOff>
    </xdr:to>
    <xdr:sp macro="" textlink="">
      <xdr:nvSpPr>
        <xdr:cNvPr id="5" name="ZoneTexte 4">
          <a:extLst>
            <a:ext uri="{FF2B5EF4-FFF2-40B4-BE49-F238E27FC236}">
              <a16:creationId xmlns:a16="http://schemas.microsoft.com/office/drawing/2014/main" id="{0B5FC0A7-762C-4363-BEE1-F8D54B58A898}"/>
            </a:ext>
          </a:extLst>
        </xdr:cNvPr>
        <xdr:cNvSpPr txBox="1"/>
      </xdr:nvSpPr>
      <xdr:spPr>
        <a:xfrm>
          <a:off x="9648825" y="466725"/>
          <a:ext cx="2762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a:t>
          </a:r>
        </a:p>
      </xdr:txBody>
    </xdr:sp>
    <xdr:clientData/>
  </xdr:twoCellAnchor>
  <xdr:twoCellAnchor>
    <xdr:from>
      <xdr:col>3</xdr:col>
      <xdr:colOff>2781300</xdr:colOff>
      <xdr:row>4</xdr:row>
      <xdr:rowOff>9525</xdr:rowOff>
    </xdr:from>
    <xdr:to>
      <xdr:col>4</xdr:col>
      <xdr:colOff>266700</xdr:colOff>
      <xdr:row>5</xdr:row>
      <xdr:rowOff>76200</xdr:rowOff>
    </xdr:to>
    <xdr:sp macro="" textlink="">
      <xdr:nvSpPr>
        <xdr:cNvPr id="6" name="ZoneTexte 5">
          <a:extLst>
            <a:ext uri="{FF2B5EF4-FFF2-40B4-BE49-F238E27FC236}">
              <a16:creationId xmlns:a16="http://schemas.microsoft.com/office/drawing/2014/main" id="{F039CAB5-0CC0-4A4F-AC47-A1A2AFA195E9}"/>
            </a:ext>
          </a:extLst>
        </xdr:cNvPr>
        <xdr:cNvSpPr txBox="1"/>
      </xdr:nvSpPr>
      <xdr:spPr>
        <a:xfrm>
          <a:off x="9648825" y="771525"/>
          <a:ext cx="2762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p>
      </xdr:txBody>
    </xdr:sp>
    <xdr:clientData/>
  </xdr:twoCellAnchor>
  <xdr:twoCellAnchor>
    <xdr:from>
      <xdr:col>4</xdr:col>
      <xdr:colOff>0</xdr:colOff>
      <xdr:row>7</xdr:row>
      <xdr:rowOff>133350</xdr:rowOff>
    </xdr:from>
    <xdr:to>
      <xdr:col>4</xdr:col>
      <xdr:colOff>276225</xdr:colOff>
      <xdr:row>9</xdr:row>
      <xdr:rowOff>9525</xdr:rowOff>
    </xdr:to>
    <xdr:sp macro="" textlink="">
      <xdr:nvSpPr>
        <xdr:cNvPr id="7" name="ZoneTexte 6">
          <a:extLst>
            <a:ext uri="{FF2B5EF4-FFF2-40B4-BE49-F238E27FC236}">
              <a16:creationId xmlns:a16="http://schemas.microsoft.com/office/drawing/2014/main" id="{4067D512-99D1-46C6-96BE-4E43C7FA24CB}"/>
            </a:ext>
          </a:extLst>
        </xdr:cNvPr>
        <xdr:cNvSpPr txBox="1"/>
      </xdr:nvSpPr>
      <xdr:spPr>
        <a:xfrm>
          <a:off x="9658350" y="1466850"/>
          <a:ext cx="2762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6</a:t>
          </a:r>
        </a:p>
      </xdr:txBody>
    </xdr:sp>
    <xdr:clientData/>
  </xdr:twoCellAnchor>
  <xdr:twoCellAnchor>
    <xdr:from>
      <xdr:col>3</xdr:col>
      <xdr:colOff>2781300</xdr:colOff>
      <xdr:row>5</xdr:row>
      <xdr:rowOff>152400</xdr:rowOff>
    </xdr:from>
    <xdr:to>
      <xdr:col>4</xdr:col>
      <xdr:colOff>266700</xdr:colOff>
      <xdr:row>7</xdr:row>
      <xdr:rowOff>28575</xdr:rowOff>
    </xdr:to>
    <xdr:sp macro="" textlink="">
      <xdr:nvSpPr>
        <xdr:cNvPr id="8" name="ZoneTexte 7">
          <a:extLst>
            <a:ext uri="{FF2B5EF4-FFF2-40B4-BE49-F238E27FC236}">
              <a16:creationId xmlns:a16="http://schemas.microsoft.com/office/drawing/2014/main" id="{DD0D21FA-3998-48C3-8775-FE8FEB67AAC8}"/>
            </a:ext>
          </a:extLst>
        </xdr:cNvPr>
        <xdr:cNvSpPr txBox="1"/>
      </xdr:nvSpPr>
      <xdr:spPr>
        <a:xfrm>
          <a:off x="9648825" y="1104900"/>
          <a:ext cx="2762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5</a:t>
          </a:r>
        </a:p>
      </xdr:txBody>
    </xdr:sp>
    <xdr:clientData/>
  </xdr:twoCellAnchor>
  <xdr:twoCellAnchor>
    <xdr:from>
      <xdr:col>8</xdr:col>
      <xdr:colOff>133350</xdr:colOff>
      <xdr:row>1</xdr:row>
      <xdr:rowOff>66675</xdr:rowOff>
    </xdr:from>
    <xdr:to>
      <xdr:col>8</xdr:col>
      <xdr:colOff>409575</xdr:colOff>
      <xdr:row>2</xdr:row>
      <xdr:rowOff>133350</xdr:rowOff>
    </xdr:to>
    <xdr:sp macro="" textlink="">
      <xdr:nvSpPr>
        <xdr:cNvPr id="9" name="ZoneTexte 8">
          <a:extLst>
            <a:ext uri="{FF2B5EF4-FFF2-40B4-BE49-F238E27FC236}">
              <a16:creationId xmlns:a16="http://schemas.microsoft.com/office/drawing/2014/main" id="{613E1AEF-998E-4EB5-B78E-950E7FA58347}"/>
            </a:ext>
          </a:extLst>
        </xdr:cNvPr>
        <xdr:cNvSpPr txBox="1"/>
      </xdr:nvSpPr>
      <xdr:spPr>
        <a:xfrm>
          <a:off x="12963525" y="257175"/>
          <a:ext cx="2762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7</a:t>
          </a:r>
        </a:p>
      </xdr:txBody>
    </xdr:sp>
    <xdr:clientData/>
  </xdr:twoCellAnchor>
  <xdr:twoCellAnchor>
    <xdr:from>
      <xdr:col>8</xdr:col>
      <xdr:colOff>619125</xdr:colOff>
      <xdr:row>1</xdr:row>
      <xdr:rowOff>66675</xdr:rowOff>
    </xdr:from>
    <xdr:to>
      <xdr:col>9</xdr:col>
      <xdr:colOff>133350</xdr:colOff>
      <xdr:row>2</xdr:row>
      <xdr:rowOff>133350</xdr:rowOff>
    </xdr:to>
    <xdr:sp macro="" textlink="">
      <xdr:nvSpPr>
        <xdr:cNvPr id="10" name="ZoneTexte 9">
          <a:extLst>
            <a:ext uri="{FF2B5EF4-FFF2-40B4-BE49-F238E27FC236}">
              <a16:creationId xmlns:a16="http://schemas.microsoft.com/office/drawing/2014/main" id="{A761FD5D-B140-40CB-824D-F72DD0B4408B}"/>
            </a:ext>
          </a:extLst>
        </xdr:cNvPr>
        <xdr:cNvSpPr txBox="1"/>
      </xdr:nvSpPr>
      <xdr:spPr>
        <a:xfrm>
          <a:off x="13449300" y="257175"/>
          <a:ext cx="2762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8</a:t>
          </a:r>
        </a:p>
      </xdr:txBody>
    </xdr:sp>
    <xdr:clientData/>
  </xdr:twoCellAnchor>
  <xdr:twoCellAnchor>
    <xdr:from>
      <xdr:col>8</xdr:col>
      <xdr:colOff>609600</xdr:colOff>
      <xdr:row>3</xdr:row>
      <xdr:rowOff>133350</xdr:rowOff>
    </xdr:from>
    <xdr:to>
      <xdr:col>9</xdr:col>
      <xdr:colOff>123825</xdr:colOff>
      <xdr:row>5</xdr:row>
      <xdr:rowOff>9525</xdr:rowOff>
    </xdr:to>
    <xdr:sp macro="" textlink="">
      <xdr:nvSpPr>
        <xdr:cNvPr id="11" name="ZoneTexte 10">
          <a:extLst>
            <a:ext uri="{FF2B5EF4-FFF2-40B4-BE49-F238E27FC236}">
              <a16:creationId xmlns:a16="http://schemas.microsoft.com/office/drawing/2014/main" id="{8435DCDC-0E07-4016-A6D1-D21173C995E9}"/>
            </a:ext>
          </a:extLst>
        </xdr:cNvPr>
        <xdr:cNvSpPr txBox="1"/>
      </xdr:nvSpPr>
      <xdr:spPr>
        <a:xfrm>
          <a:off x="13439775" y="704850"/>
          <a:ext cx="2762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9</a:t>
          </a:r>
        </a:p>
      </xdr:txBody>
    </xdr:sp>
    <xdr:clientData/>
  </xdr:twoCellAnchor>
  <xdr:twoCellAnchor>
    <xdr:from>
      <xdr:col>5</xdr:col>
      <xdr:colOff>466726</xdr:colOff>
      <xdr:row>7</xdr:row>
      <xdr:rowOff>161925</xdr:rowOff>
    </xdr:from>
    <xdr:to>
      <xdr:col>6</xdr:col>
      <xdr:colOff>66676</xdr:colOff>
      <xdr:row>9</xdr:row>
      <xdr:rowOff>38100</xdr:rowOff>
    </xdr:to>
    <xdr:sp macro="" textlink="">
      <xdr:nvSpPr>
        <xdr:cNvPr id="12" name="ZoneTexte 11">
          <a:extLst>
            <a:ext uri="{FF2B5EF4-FFF2-40B4-BE49-F238E27FC236}">
              <a16:creationId xmlns:a16="http://schemas.microsoft.com/office/drawing/2014/main" id="{BE59BD0D-E2E9-431A-9308-92044E79DF72}"/>
            </a:ext>
          </a:extLst>
        </xdr:cNvPr>
        <xdr:cNvSpPr txBox="1"/>
      </xdr:nvSpPr>
      <xdr:spPr>
        <a:xfrm>
          <a:off x="11010901" y="1495425"/>
          <a:ext cx="3619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10</a:t>
          </a:r>
        </a:p>
      </xdr:txBody>
    </xdr:sp>
    <xdr:clientData/>
  </xdr:twoCellAnchor>
  <xdr:twoCellAnchor>
    <xdr:from>
      <xdr:col>5</xdr:col>
      <xdr:colOff>466726</xdr:colOff>
      <xdr:row>9</xdr:row>
      <xdr:rowOff>114300</xdr:rowOff>
    </xdr:from>
    <xdr:to>
      <xdr:col>6</xdr:col>
      <xdr:colOff>66676</xdr:colOff>
      <xdr:row>10</xdr:row>
      <xdr:rowOff>180975</xdr:rowOff>
    </xdr:to>
    <xdr:sp macro="" textlink="">
      <xdr:nvSpPr>
        <xdr:cNvPr id="13" name="ZoneTexte 12">
          <a:extLst>
            <a:ext uri="{FF2B5EF4-FFF2-40B4-BE49-F238E27FC236}">
              <a16:creationId xmlns:a16="http://schemas.microsoft.com/office/drawing/2014/main" id="{9CE80C95-35F3-4994-A022-76A61F8A15C3}"/>
            </a:ext>
          </a:extLst>
        </xdr:cNvPr>
        <xdr:cNvSpPr txBox="1"/>
      </xdr:nvSpPr>
      <xdr:spPr>
        <a:xfrm>
          <a:off x="11010901" y="1828800"/>
          <a:ext cx="3619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11</a:t>
          </a:r>
        </a:p>
      </xdr:txBody>
    </xdr:sp>
    <xdr:clientData/>
  </xdr:twoCellAnchor>
  <xdr:twoCellAnchor>
    <xdr:from>
      <xdr:col>5</xdr:col>
      <xdr:colOff>485775</xdr:colOff>
      <xdr:row>11</xdr:row>
      <xdr:rowOff>76200</xdr:rowOff>
    </xdr:from>
    <xdr:to>
      <xdr:col>6</xdr:col>
      <xdr:colOff>76201</xdr:colOff>
      <xdr:row>12</xdr:row>
      <xdr:rowOff>142875</xdr:rowOff>
    </xdr:to>
    <xdr:sp macro="" textlink="">
      <xdr:nvSpPr>
        <xdr:cNvPr id="14" name="ZoneTexte 13">
          <a:extLst>
            <a:ext uri="{FF2B5EF4-FFF2-40B4-BE49-F238E27FC236}">
              <a16:creationId xmlns:a16="http://schemas.microsoft.com/office/drawing/2014/main" id="{C6F618FF-AF37-41C6-89DD-9E2182A56AD9}"/>
            </a:ext>
          </a:extLst>
        </xdr:cNvPr>
        <xdr:cNvSpPr txBox="1"/>
      </xdr:nvSpPr>
      <xdr:spPr>
        <a:xfrm>
          <a:off x="11029950" y="2171700"/>
          <a:ext cx="352426"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12</a:t>
          </a:r>
        </a:p>
      </xdr:txBody>
    </xdr:sp>
    <xdr:clientData/>
  </xdr:twoCellAnchor>
  <xdr:twoCellAnchor>
    <xdr:from>
      <xdr:col>5</xdr:col>
      <xdr:colOff>466725</xdr:colOff>
      <xdr:row>13</xdr:row>
      <xdr:rowOff>66675</xdr:rowOff>
    </xdr:from>
    <xdr:to>
      <xdr:col>6</xdr:col>
      <xdr:colOff>76200</xdr:colOff>
      <xdr:row>14</xdr:row>
      <xdr:rowOff>133350</xdr:rowOff>
    </xdr:to>
    <xdr:sp macro="" textlink="">
      <xdr:nvSpPr>
        <xdr:cNvPr id="15" name="ZoneTexte 14">
          <a:extLst>
            <a:ext uri="{FF2B5EF4-FFF2-40B4-BE49-F238E27FC236}">
              <a16:creationId xmlns:a16="http://schemas.microsoft.com/office/drawing/2014/main" id="{FD3DCF01-FFC4-4B8D-A69F-51F00A9182EE}"/>
            </a:ext>
          </a:extLst>
        </xdr:cNvPr>
        <xdr:cNvSpPr txBox="1"/>
      </xdr:nvSpPr>
      <xdr:spPr>
        <a:xfrm>
          <a:off x="11010900" y="2543175"/>
          <a:ext cx="3714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13</a:t>
          </a:r>
        </a:p>
      </xdr:txBody>
    </xdr:sp>
    <xdr:clientData/>
  </xdr:twoCellAnchor>
  <xdr:twoCellAnchor>
    <xdr:from>
      <xdr:col>5</xdr:col>
      <xdr:colOff>266701</xdr:colOff>
      <xdr:row>16</xdr:row>
      <xdr:rowOff>19050</xdr:rowOff>
    </xdr:from>
    <xdr:to>
      <xdr:col>5</xdr:col>
      <xdr:colOff>657225</xdr:colOff>
      <xdr:row>17</xdr:row>
      <xdr:rowOff>85725</xdr:rowOff>
    </xdr:to>
    <xdr:sp macro="" textlink="">
      <xdr:nvSpPr>
        <xdr:cNvPr id="16" name="ZoneTexte 15">
          <a:extLst>
            <a:ext uri="{FF2B5EF4-FFF2-40B4-BE49-F238E27FC236}">
              <a16:creationId xmlns:a16="http://schemas.microsoft.com/office/drawing/2014/main" id="{E3EEBFE5-8EC6-4C02-961E-945E52C8EF44}"/>
            </a:ext>
          </a:extLst>
        </xdr:cNvPr>
        <xdr:cNvSpPr txBox="1"/>
      </xdr:nvSpPr>
      <xdr:spPr>
        <a:xfrm>
          <a:off x="10810876" y="3067050"/>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15</a:t>
          </a:r>
        </a:p>
      </xdr:txBody>
    </xdr:sp>
    <xdr:clientData/>
  </xdr:twoCellAnchor>
  <xdr:twoCellAnchor>
    <xdr:from>
      <xdr:col>5</xdr:col>
      <xdr:colOff>304801</xdr:colOff>
      <xdr:row>17</xdr:row>
      <xdr:rowOff>161925</xdr:rowOff>
    </xdr:from>
    <xdr:to>
      <xdr:col>5</xdr:col>
      <xdr:colOff>695325</xdr:colOff>
      <xdr:row>19</xdr:row>
      <xdr:rowOff>38100</xdr:rowOff>
    </xdr:to>
    <xdr:sp macro="" textlink="">
      <xdr:nvSpPr>
        <xdr:cNvPr id="17" name="ZoneTexte 16">
          <a:extLst>
            <a:ext uri="{FF2B5EF4-FFF2-40B4-BE49-F238E27FC236}">
              <a16:creationId xmlns:a16="http://schemas.microsoft.com/office/drawing/2014/main" id="{79D74481-874E-4C61-B1DA-9E83DB1ADD30}"/>
            </a:ext>
          </a:extLst>
        </xdr:cNvPr>
        <xdr:cNvSpPr txBox="1"/>
      </xdr:nvSpPr>
      <xdr:spPr>
        <a:xfrm>
          <a:off x="10848976" y="3400425"/>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16</a:t>
          </a:r>
        </a:p>
      </xdr:txBody>
    </xdr:sp>
    <xdr:clientData/>
  </xdr:twoCellAnchor>
  <xdr:twoCellAnchor>
    <xdr:from>
      <xdr:col>4</xdr:col>
      <xdr:colOff>266700</xdr:colOff>
      <xdr:row>1</xdr:row>
      <xdr:rowOff>109538</xdr:rowOff>
    </xdr:from>
    <xdr:to>
      <xdr:col>4</xdr:col>
      <xdr:colOff>714375</xdr:colOff>
      <xdr:row>1</xdr:row>
      <xdr:rowOff>152400</xdr:rowOff>
    </xdr:to>
    <xdr:cxnSp macro="">
      <xdr:nvCxnSpPr>
        <xdr:cNvPr id="21" name="Connecteur droit avec flèche 20">
          <a:extLst>
            <a:ext uri="{FF2B5EF4-FFF2-40B4-BE49-F238E27FC236}">
              <a16:creationId xmlns:a16="http://schemas.microsoft.com/office/drawing/2014/main" id="{CE915854-2AFF-460F-99FF-9AC670C60BDD}"/>
            </a:ext>
          </a:extLst>
        </xdr:cNvPr>
        <xdr:cNvCxnSpPr>
          <a:stCxn id="4" idx="3"/>
        </xdr:cNvCxnSpPr>
      </xdr:nvCxnSpPr>
      <xdr:spPr>
        <a:xfrm>
          <a:off x="9925050" y="300038"/>
          <a:ext cx="447675" cy="42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266700</xdr:colOff>
      <xdr:row>3</xdr:row>
      <xdr:rowOff>19050</xdr:rowOff>
    </xdr:from>
    <xdr:to>
      <xdr:col>4</xdr:col>
      <xdr:colOff>742950</xdr:colOff>
      <xdr:row>3</xdr:row>
      <xdr:rowOff>23813</xdr:rowOff>
    </xdr:to>
    <xdr:cxnSp macro="">
      <xdr:nvCxnSpPr>
        <xdr:cNvPr id="23" name="Connecteur droit avec flèche 22">
          <a:extLst>
            <a:ext uri="{FF2B5EF4-FFF2-40B4-BE49-F238E27FC236}">
              <a16:creationId xmlns:a16="http://schemas.microsoft.com/office/drawing/2014/main" id="{D1235382-89C1-4063-AD21-85E0854D2E90}"/>
            </a:ext>
          </a:extLst>
        </xdr:cNvPr>
        <xdr:cNvCxnSpPr>
          <a:stCxn id="5" idx="3"/>
        </xdr:cNvCxnSpPr>
      </xdr:nvCxnSpPr>
      <xdr:spPr>
        <a:xfrm flipV="1">
          <a:off x="9925050" y="590550"/>
          <a:ext cx="476250" cy="476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266700</xdr:colOff>
      <xdr:row>4</xdr:row>
      <xdr:rowOff>28575</xdr:rowOff>
    </xdr:from>
    <xdr:to>
      <xdr:col>4</xdr:col>
      <xdr:colOff>695325</xdr:colOff>
      <xdr:row>4</xdr:row>
      <xdr:rowOff>138113</xdr:rowOff>
    </xdr:to>
    <xdr:cxnSp macro="">
      <xdr:nvCxnSpPr>
        <xdr:cNvPr id="24" name="Connecteur droit avec flèche 23">
          <a:extLst>
            <a:ext uri="{FF2B5EF4-FFF2-40B4-BE49-F238E27FC236}">
              <a16:creationId xmlns:a16="http://schemas.microsoft.com/office/drawing/2014/main" id="{D001BD60-4DC5-479A-8FFA-1C6573F56726}"/>
            </a:ext>
          </a:extLst>
        </xdr:cNvPr>
        <xdr:cNvCxnSpPr>
          <a:stCxn id="6" idx="3"/>
          <a:endCxn id="3" idx="1"/>
        </xdr:cNvCxnSpPr>
      </xdr:nvCxnSpPr>
      <xdr:spPr>
        <a:xfrm flipV="1">
          <a:off x="9925050" y="790575"/>
          <a:ext cx="428625" cy="10953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266700</xdr:colOff>
      <xdr:row>5</xdr:row>
      <xdr:rowOff>38100</xdr:rowOff>
    </xdr:from>
    <xdr:to>
      <xdr:col>4</xdr:col>
      <xdr:colOff>752475</xdr:colOff>
      <xdr:row>6</xdr:row>
      <xdr:rowOff>90488</xdr:rowOff>
    </xdr:to>
    <xdr:cxnSp macro="">
      <xdr:nvCxnSpPr>
        <xdr:cNvPr id="25" name="Connecteur droit avec flèche 24">
          <a:extLst>
            <a:ext uri="{FF2B5EF4-FFF2-40B4-BE49-F238E27FC236}">
              <a16:creationId xmlns:a16="http://schemas.microsoft.com/office/drawing/2014/main" id="{79063D34-EDC7-42C8-B59C-11FB06490BA6}"/>
            </a:ext>
          </a:extLst>
        </xdr:cNvPr>
        <xdr:cNvCxnSpPr>
          <a:stCxn id="8" idx="3"/>
        </xdr:cNvCxnSpPr>
      </xdr:nvCxnSpPr>
      <xdr:spPr>
        <a:xfrm flipV="1">
          <a:off x="9925050" y="990600"/>
          <a:ext cx="485775" cy="2428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276225</xdr:colOff>
      <xdr:row>6</xdr:row>
      <xdr:rowOff>114300</xdr:rowOff>
    </xdr:from>
    <xdr:to>
      <xdr:col>4</xdr:col>
      <xdr:colOff>733425</xdr:colOff>
      <xdr:row>8</xdr:row>
      <xdr:rowOff>71438</xdr:rowOff>
    </xdr:to>
    <xdr:cxnSp macro="">
      <xdr:nvCxnSpPr>
        <xdr:cNvPr id="26" name="Connecteur droit avec flèche 25">
          <a:extLst>
            <a:ext uri="{FF2B5EF4-FFF2-40B4-BE49-F238E27FC236}">
              <a16:creationId xmlns:a16="http://schemas.microsoft.com/office/drawing/2014/main" id="{DA30E19B-B63F-415F-9DFD-01BE203BF564}"/>
            </a:ext>
          </a:extLst>
        </xdr:cNvPr>
        <xdr:cNvCxnSpPr>
          <a:stCxn id="7" idx="3"/>
        </xdr:cNvCxnSpPr>
      </xdr:nvCxnSpPr>
      <xdr:spPr>
        <a:xfrm flipV="1">
          <a:off x="9934575" y="1257300"/>
          <a:ext cx="457200" cy="33813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428625</xdr:colOff>
      <xdr:row>1</xdr:row>
      <xdr:rowOff>171450</xdr:rowOff>
    </xdr:from>
    <xdr:to>
      <xdr:col>8</xdr:col>
      <xdr:colOff>133350</xdr:colOff>
      <xdr:row>2</xdr:row>
      <xdr:rowOff>4763</xdr:rowOff>
    </xdr:to>
    <xdr:cxnSp macro="">
      <xdr:nvCxnSpPr>
        <xdr:cNvPr id="27" name="Connecteur droit avec flèche 26">
          <a:extLst>
            <a:ext uri="{FF2B5EF4-FFF2-40B4-BE49-F238E27FC236}">
              <a16:creationId xmlns:a16="http://schemas.microsoft.com/office/drawing/2014/main" id="{CD0334CC-E75F-4B69-8F8E-8451A785A535}"/>
            </a:ext>
          </a:extLst>
        </xdr:cNvPr>
        <xdr:cNvCxnSpPr>
          <a:stCxn id="9" idx="1"/>
        </xdr:cNvCxnSpPr>
      </xdr:nvCxnSpPr>
      <xdr:spPr>
        <a:xfrm flipH="1" flipV="1">
          <a:off x="11734800" y="361950"/>
          <a:ext cx="1228725" cy="2381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9</xdr:col>
      <xdr:colOff>552450</xdr:colOff>
      <xdr:row>1</xdr:row>
      <xdr:rowOff>104775</xdr:rowOff>
    </xdr:from>
    <xdr:to>
      <xdr:col>12</xdr:col>
      <xdr:colOff>47625</xdr:colOff>
      <xdr:row>4</xdr:row>
      <xdr:rowOff>0</xdr:rowOff>
    </xdr:to>
    <xdr:pic>
      <xdr:nvPicPr>
        <xdr:cNvPr id="48" name="Image 47">
          <a:extLst>
            <a:ext uri="{FF2B5EF4-FFF2-40B4-BE49-F238E27FC236}">
              <a16:creationId xmlns:a16="http://schemas.microsoft.com/office/drawing/2014/main" id="{B343B24E-9469-4C73-8216-1AECF3B7EA7F}"/>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4144625" y="295275"/>
          <a:ext cx="1781175" cy="466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9</xdr:col>
      <xdr:colOff>133350</xdr:colOff>
      <xdr:row>2</xdr:row>
      <xdr:rowOff>0</xdr:rowOff>
    </xdr:from>
    <xdr:to>
      <xdr:col>9</xdr:col>
      <xdr:colOff>600075</xdr:colOff>
      <xdr:row>2</xdr:row>
      <xdr:rowOff>4763</xdr:rowOff>
    </xdr:to>
    <xdr:cxnSp macro="">
      <xdr:nvCxnSpPr>
        <xdr:cNvPr id="28" name="Connecteur droit avec flèche 27">
          <a:extLst>
            <a:ext uri="{FF2B5EF4-FFF2-40B4-BE49-F238E27FC236}">
              <a16:creationId xmlns:a16="http://schemas.microsoft.com/office/drawing/2014/main" id="{946B78D9-F930-4A20-B2A4-F2A060959F14}"/>
            </a:ext>
          </a:extLst>
        </xdr:cNvPr>
        <xdr:cNvCxnSpPr>
          <a:stCxn id="10" idx="3"/>
        </xdr:cNvCxnSpPr>
      </xdr:nvCxnSpPr>
      <xdr:spPr>
        <a:xfrm flipV="1">
          <a:off x="13725525" y="381000"/>
          <a:ext cx="466725" cy="476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123825</xdr:colOff>
      <xdr:row>3</xdr:row>
      <xdr:rowOff>114300</xdr:rowOff>
    </xdr:from>
    <xdr:to>
      <xdr:col>9</xdr:col>
      <xdr:colOff>600075</xdr:colOff>
      <xdr:row>4</xdr:row>
      <xdr:rowOff>71438</xdr:rowOff>
    </xdr:to>
    <xdr:cxnSp macro="">
      <xdr:nvCxnSpPr>
        <xdr:cNvPr id="29" name="Connecteur droit avec flèche 28">
          <a:extLst>
            <a:ext uri="{FF2B5EF4-FFF2-40B4-BE49-F238E27FC236}">
              <a16:creationId xmlns:a16="http://schemas.microsoft.com/office/drawing/2014/main" id="{80EC953F-E0D2-4919-A6C1-EB058683C578}"/>
            </a:ext>
          </a:extLst>
        </xdr:cNvPr>
        <xdr:cNvCxnSpPr>
          <a:stCxn id="11" idx="3"/>
        </xdr:cNvCxnSpPr>
      </xdr:nvCxnSpPr>
      <xdr:spPr>
        <a:xfrm flipV="1">
          <a:off x="13716000" y="685800"/>
          <a:ext cx="476250" cy="14763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6</xdr:col>
      <xdr:colOff>723900</xdr:colOff>
      <xdr:row>8</xdr:row>
      <xdr:rowOff>76200</xdr:rowOff>
    </xdr:from>
    <xdr:to>
      <xdr:col>10</xdr:col>
      <xdr:colOff>295275</xdr:colOff>
      <xdr:row>13</xdr:row>
      <xdr:rowOff>38100</xdr:rowOff>
    </xdr:to>
    <xdr:pic>
      <xdr:nvPicPr>
        <xdr:cNvPr id="53" name="Image 52">
          <a:extLst>
            <a:ext uri="{FF2B5EF4-FFF2-40B4-BE49-F238E27FC236}">
              <a16:creationId xmlns:a16="http://schemas.microsoft.com/office/drawing/2014/main" id="{E8442D35-C7B4-4D5D-BFC1-6D933B0CDB41}"/>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2030075" y="1600200"/>
          <a:ext cx="2619375" cy="914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6</xdr:col>
      <xdr:colOff>66676</xdr:colOff>
      <xdr:row>10</xdr:row>
      <xdr:rowOff>47626</xdr:rowOff>
    </xdr:from>
    <xdr:to>
      <xdr:col>7</xdr:col>
      <xdr:colOff>19050</xdr:colOff>
      <xdr:row>10</xdr:row>
      <xdr:rowOff>52388</xdr:rowOff>
    </xdr:to>
    <xdr:cxnSp macro="">
      <xdr:nvCxnSpPr>
        <xdr:cNvPr id="31" name="Connecteur droit avec flèche 30">
          <a:extLst>
            <a:ext uri="{FF2B5EF4-FFF2-40B4-BE49-F238E27FC236}">
              <a16:creationId xmlns:a16="http://schemas.microsoft.com/office/drawing/2014/main" id="{3424AF83-7D6A-47D5-AC21-FCBAB38D3BCB}"/>
            </a:ext>
          </a:extLst>
        </xdr:cNvPr>
        <xdr:cNvCxnSpPr>
          <a:stCxn id="13" idx="3"/>
        </xdr:cNvCxnSpPr>
      </xdr:nvCxnSpPr>
      <xdr:spPr>
        <a:xfrm flipV="1">
          <a:off x="11372851" y="1952626"/>
          <a:ext cx="714374" cy="47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76201</xdr:colOff>
      <xdr:row>11</xdr:row>
      <xdr:rowOff>85726</xdr:rowOff>
    </xdr:from>
    <xdr:to>
      <xdr:col>7</xdr:col>
      <xdr:colOff>9525</xdr:colOff>
      <xdr:row>12</xdr:row>
      <xdr:rowOff>14288</xdr:rowOff>
    </xdr:to>
    <xdr:cxnSp macro="">
      <xdr:nvCxnSpPr>
        <xdr:cNvPr id="32" name="Connecteur droit avec flèche 31">
          <a:extLst>
            <a:ext uri="{FF2B5EF4-FFF2-40B4-BE49-F238E27FC236}">
              <a16:creationId xmlns:a16="http://schemas.microsoft.com/office/drawing/2014/main" id="{9C16071B-F600-4540-AB01-88A5C67E5816}"/>
            </a:ext>
          </a:extLst>
        </xdr:cNvPr>
        <xdr:cNvCxnSpPr>
          <a:stCxn id="14" idx="3"/>
        </xdr:cNvCxnSpPr>
      </xdr:nvCxnSpPr>
      <xdr:spPr>
        <a:xfrm flipV="1">
          <a:off x="11382376" y="2181226"/>
          <a:ext cx="695324" cy="1190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76200</xdr:colOff>
      <xdr:row>12</xdr:row>
      <xdr:rowOff>152401</xdr:rowOff>
    </xdr:from>
    <xdr:to>
      <xdr:col>7</xdr:col>
      <xdr:colOff>9525</xdr:colOff>
      <xdr:row>14</xdr:row>
      <xdr:rowOff>4763</xdr:rowOff>
    </xdr:to>
    <xdr:cxnSp macro="">
      <xdr:nvCxnSpPr>
        <xdr:cNvPr id="33" name="Connecteur droit avec flèche 32">
          <a:extLst>
            <a:ext uri="{FF2B5EF4-FFF2-40B4-BE49-F238E27FC236}">
              <a16:creationId xmlns:a16="http://schemas.microsoft.com/office/drawing/2014/main" id="{F72BB8A6-D05B-4C1D-99A7-28766CCC5B14}"/>
            </a:ext>
          </a:extLst>
        </xdr:cNvPr>
        <xdr:cNvCxnSpPr>
          <a:stCxn id="15" idx="3"/>
        </xdr:cNvCxnSpPr>
      </xdr:nvCxnSpPr>
      <xdr:spPr>
        <a:xfrm flipV="1">
          <a:off x="11382375" y="2438401"/>
          <a:ext cx="695325" cy="2333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66676</xdr:colOff>
      <xdr:row>8</xdr:row>
      <xdr:rowOff>100013</xdr:rowOff>
    </xdr:from>
    <xdr:to>
      <xdr:col>6</xdr:col>
      <xdr:colOff>742950</xdr:colOff>
      <xdr:row>9</xdr:row>
      <xdr:rowOff>9525</xdr:rowOff>
    </xdr:to>
    <xdr:cxnSp macro="">
      <xdr:nvCxnSpPr>
        <xdr:cNvPr id="30" name="Connecteur droit avec flèche 29">
          <a:extLst>
            <a:ext uri="{FF2B5EF4-FFF2-40B4-BE49-F238E27FC236}">
              <a16:creationId xmlns:a16="http://schemas.microsoft.com/office/drawing/2014/main" id="{EFFD8FB7-F045-40AF-92C3-EB237677A1BF}"/>
            </a:ext>
          </a:extLst>
        </xdr:cNvPr>
        <xdr:cNvCxnSpPr>
          <a:stCxn id="12" idx="3"/>
        </xdr:cNvCxnSpPr>
      </xdr:nvCxnSpPr>
      <xdr:spPr>
        <a:xfrm>
          <a:off x="11372851" y="1624013"/>
          <a:ext cx="676274" cy="1000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6</xdr:col>
      <xdr:colOff>504825</xdr:colOff>
      <xdr:row>15</xdr:row>
      <xdr:rowOff>47625</xdr:rowOff>
    </xdr:from>
    <xdr:to>
      <xdr:col>11</xdr:col>
      <xdr:colOff>371015</xdr:colOff>
      <xdr:row>23</xdr:row>
      <xdr:rowOff>104577</xdr:rowOff>
    </xdr:to>
    <xdr:pic>
      <xdr:nvPicPr>
        <xdr:cNvPr id="67" name="Image 66">
          <a:extLst>
            <a:ext uri="{FF2B5EF4-FFF2-40B4-BE49-F238E27FC236}">
              <a16:creationId xmlns:a16="http://schemas.microsoft.com/office/drawing/2014/main" id="{4E9165C7-37E7-4014-8396-F031E5C41BB0}"/>
            </a:ext>
          </a:extLst>
        </xdr:cNvPr>
        <xdr:cNvPicPr>
          <a:picLocks noChangeAspect="1"/>
        </xdr:cNvPicPr>
      </xdr:nvPicPr>
      <xdr:blipFill>
        <a:blip xmlns:r="http://schemas.openxmlformats.org/officeDocument/2006/relationships" r:embed="rId4"/>
        <a:stretch>
          <a:fillRect/>
        </a:stretch>
      </xdr:blipFill>
      <xdr:spPr>
        <a:xfrm>
          <a:off x="11811000" y="2905125"/>
          <a:ext cx="3676190" cy="1580952"/>
        </a:xfrm>
        <a:prstGeom prst="rect">
          <a:avLst/>
        </a:prstGeom>
      </xdr:spPr>
    </xdr:pic>
    <xdr:clientData/>
  </xdr:twoCellAnchor>
  <xdr:twoCellAnchor>
    <xdr:from>
      <xdr:col>5</xdr:col>
      <xdr:colOff>304800</xdr:colOff>
      <xdr:row>19</xdr:row>
      <xdr:rowOff>114300</xdr:rowOff>
    </xdr:from>
    <xdr:to>
      <xdr:col>5</xdr:col>
      <xdr:colOff>695324</xdr:colOff>
      <xdr:row>20</xdr:row>
      <xdr:rowOff>180975</xdr:rowOff>
    </xdr:to>
    <xdr:sp macro="" textlink="">
      <xdr:nvSpPr>
        <xdr:cNvPr id="68" name="ZoneTexte 67">
          <a:extLst>
            <a:ext uri="{FF2B5EF4-FFF2-40B4-BE49-F238E27FC236}">
              <a16:creationId xmlns:a16="http://schemas.microsoft.com/office/drawing/2014/main" id="{96A476DF-1C48-4E3A-9557-1D65326042E7}"/>
            </a:ext>
          </a:extLst>
        </xdr:cNvPr>
        <xdr:cNvSpPr txBox="1"/>
      </xdr:nvSpPr>
      <xdr:spPr>
        <a:xfrm>
          <a:off x="10848975" y="3733800"/>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14</a:t>
          </a:r>
        </a:p>
      </xdr:txBody>
    </xdr:sp>
    <xdr:clientData/>
  </xdr:twoCellAnchor>
  <xdr:twoCellAnchor>
    <xdr:from>
      <xdr:col>11</xdr:col>
      <xdr:colOff>752475</xdr:colOff>
      <xdr:row>16</xdr:row>
      <xdr:rowOff>104775</xdr:rowOff>
    </xdr:from>
    <xdr:to>
      <xdr:col>12</xdr:col>
      <xdr:colOff>380999</xdr:colOff>
      <xdr:row>17</xdr:row>
      <xdr:rowOff>171450</xdr:rowOff>
    </xdr:to>
    <xdr:sp macro="" textlink="">
      <xdr:nvSpPr>
        <xdr:cNvPr id="69" name="ZoneTexte 68">
          <a:extLst>
            <a:ext uri="{FF2B5EF4-FFF2-40B4-BE49-F238E27FC236}">
              <a16:creationId xmlns:a16="http://schemas.microsoft.com/office/drawing/2014/main" id="{D268779C-D9FF-4C12-9E14-31312F422281}"/>
            </a:ext>
          </a:extLst>
        </xdr:cNvPr>
        <xdr:cNvSpPr txBox="1"/>
      </xdr:nvSpPr>
      <xdr:spPr>
        <a:xfrm>
          <a:off x="15868650" y="3152775"/>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17</a:t>
          </a:r>
        </a:p>
      </xdr:txBody>
    </xdr:sp>
    <xdr:clientData/>
  </xdr:twoCellAnchor>
  <xdr:twoCellAnchor>
    <xdr:from>
      <xdr:col>5</xdr:col>
      <xdr:colOff>657225</xdr:colOff>
      <xdr:row>16</xdr:row>
      <xdr:rowOff>147638</xdr:rowOff>
    </xdr:from>
    <xdr:to>
      <xdr:col>6</xdr:col>
      <xdr:colOff>561975</xdr:colOff>
      <xdr:row>18</xdr:row>
      <xdr:rowOff>66675</xdr:rowOff>
    </xdr:to>
    <xdr:cxnSp macro="">
      <xdr:nvCxnSpPr>
        <xdr:cNvPr id="70" name="Connecteur droit avec flèche 69">
          <a:extLst>
            <a:ext uri="{FF2B5EF4-FFF2-40B4-BE49-F238E27FC236}">
              <a16:creationId xmlns:a16="http://schemas.microsoft.com/office/drawing/2014/main" id="{5D0BFD02-186F-4D5C-A9F5-DD97131929AB}"/>
            </a:ext>
          </a:extLst>
        </xdr:cNvPr>
        <xdr:cNvCxnSpPr>
          <a:stCxn id="16" idx="3"/>
        </xdr:cNvCxnSpPr>
      </xdr:nvCxnSpPr>
      <xdr:spPr>
        <a:xfrm>
          <a:off x="11201400" y="3195638"/>
          <a:ext cx="666750" cy="3000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695325</xdr:colOff>
      <xdr:row>18</xdr:row>
      <xdr:rowOff>100013</xdr:rowOff>
    </xdr:from>
    <xdr:to>
      <xdr:col>7</xdr:col>
      <xdr:colOff>438150</xdr:colOff>
      <xdr:row>19</xdr:row>
      <xdr:rowOff>85725</xdr:rowOff>
    </xdr:to>
    <xdr:cxnSp macro="">
      <xdr:nvCxnSpPr>
        <xdr:cNvPr id="71" name="Connecteur droit avec flèche 70">
          <a:extLst>
            <a:ext uri="{FF2B5EF4-FFF2-40B4-BE49-F238E27FC236}">
              <a16:creationId xmlns:a16="http://schemas.microsoft.com/office/drawing/2014/main" id="{640B52CB-DDAA-45C4-8B97-C50E15C2163D}"/>
            </a:ext>
          </a:extLst>
        </xdr:cNvPr>
        <xdr:cNvCxnSpPr>
          <a:stCxn id="17" idx="3"/>
        </xdr:cNvCxnSpPr>
      </xdr:nvCxnSpPr>
      <xdr:spPr>
        <a:xfrm>
          <a:off x="11239500" y="3529013"/>
          <a:ext cx="1266825" cy="1762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409575</xdr:colOff>
      <xdr:row>17</xdr:row>
      <xdr:rowOff>42863</xdr:rowOff>
    </xdr:from>
    <xdr:to>
      <xdr:col>11</xdr:col>
      <xdr:colOff>752475</xdr:colOff>
      <xdr:row>19</xdr:row>
      <xdr:rowOff>85725</xdr:rowOff>
    </xdr:to>
    <xdr:cxnSp macro="">
      <xdr:nvCxnSpPr>
        <xdr:cNvPr id="72" name="Connecteur droit avec flèche 71">
          <a:extLst>
            <a:ext uri="{FF2B5EF4-FFF2-40B4-BE49-F238E27FC236}">
              <a16:creationId xmlns:a16="http://schemas.microsoft.com/office/drawing/2014/main" id="{314EB1E7-B46C-4889-935E-221E5D05041F}"/>
            </a:ext>
          </a:extLst>
        </xdr:cNvPr>
        <xdr:cNvCxnSpPr>
          <a:stCxn id="69" idx="1"/>
        </xdr:cNvCxnSpPr>
      </xdr:nvCxnSpPr>
      <xdr:spPr>
        <a:xfrm flipH="1">
          <a:off x="14763750" y="3281363"/>
          <a:ext cx="1104900" cy="423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695324</xdr:colOff>
      <xdr:row>20</xdr:row>
      <xdr:rowOff>52388</xdr:rowOff>
    </xdr:from>
    <xdr:to>
      <xdr:col>7</xdr:col>
      <xdr:colOff>47625</xdr:colOff>
      <xdr:row>20</xdr:row>
      <xdr:rowOff>161925</xdr:rowOff>
    </xdr:to>
    <xdr:cxnSp macro="">
      <xdr:nvCxnSpPr>
        <xdr:cNvPr id="73" name="Connecteur droit avec flèche 72">
          <a:extLst>
            <a:ext uri="{FF2B5EF4-FFF2-40B4-BE49-F238E27FC236}">
              <a16:creationId xmlns:a16="http://schemas.microsoft.com/office/drawing/2014/main" id="{BD4A8917-521D-4FA7-BEC6-458F2B5F4683}"/>
            </a:ext>
          </a:extLst>
        </xdr:cNvPr>
        <xdr:cNvCxnSpPr>
          <a:stCxn id="68" idx="3"/>
        </xdr:cNvCxnSpPr>
      </xdr:nvCxnSpPr>
      <xdr:spPr>
        <a:xfrm>
          <a:off x="11239499" y="3862388"/>
          <a:ext cx="876301" cy="1095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676274</xdr:colOff>
      <xdr:row>22</xdr:row>
      <xdr:rowOff>42863</xdr:rowOff>
    </xdr:from>
    <xdr:to>
      <xdr:col>7</xdr:col>
      <xdr:colOff>447675</xdr:colOff>
      <xdr:row>22</xdr:row>
      <xdr:rowOff>76200</xdr:rowOff>
    </xdr:to>
    <xdr:cxnSp macro="">
      <xdr:nvCxnSpPr>
        <xdr:cNvPr id="74" name="Connecteur droit avec flèche 73">
          <a:extLst>
            <a:ext uri="{FF2B5EF4-FFF2-40B4-BE49-F238E27FC236}">
              <a16:creationId xmlns:a16="http://schemas.microsoft.com/office/drawing/2014/main" id="{4D10AE2B-89E8-49D5-BCA3-A4C4931348C4}"/>
            </a:ext>
          </a:extLst>
        </xdr:cNvPr>
        <xdr:cNvCxnSpPr>
          <a:stCxn id="83" idx="3"/>
        </xdr:cNvCxnSpPr>
      </xdr:nvCxnSpPr>
      <xdr:spPr>
        <a:xfrm>
          <a:off x="11220449" y="4233863"/>
          <a:ext cx="1295401" cy="333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285750</xdr:colOff>
      <xdr:row>21</xdr:row>
      <xdr:rowOff>104775</xdr:rowOff>
    </xdr:from>
    <xdr:to>
      <xdr:col>5</xdr:col>
      <xdr:colOff>676274</xdr:colOff>
      <xdr:row>22</xdr:row>
      <xdr:rowOff>171450</xdr:rowOff>
    </xdr:to>
    <xdr:sp macro="" textlink="">
      <xdr:nvSpPr>
        <xdr:cNvPr id="83" name="ZoneTexte 82">
          <a:extLst>
            <a:ext uri="{FF2B5EF4-FFF2-40B4-BE49-F238E27FC236}">
              <a16:creationId xmlns:a16="http://schemas.microsoft.com/office/drawing/2014/main" id="{15C806BA-7CF8-4CE5-A728-98F8A9BD9303}"/>
            </a:ext>
          </a:extLst>
        </xdr:cNvPr>
        <xdr:cNvSpPr txBox="1"/>
      </xdr:nvSpPr>
      <xdr:spPr>
        <a:xfrm>
          <a:off x="10829925" y="4105275"/>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21</a:t>
          </a:r>
        </a:p>
      </xdr:txBody>
    </xdr:sp>
    <xdr:clientData/>
  </xdr:twoCellAnchor>
  <xdr:twoCellAnchor editAs="oneCell">
    <xdr:from>
      <xdr:col>6</xdr:col>
      <xdr:colOff>523875</xdr:colOff>
      <xdr:row>24</xdr:row>
      <xdr:rowOff>114300</xdr:rowOff>
    </xdr:from>
    <xdr:to>
      <xdr:col>11</xdr:col>
      <xdr:colOff>390065</xdr:colOff>
      <xdr:row>53</xdr:row>
      <xdr:rowOff>151705</xdr:rowOff>
    </xdr:to>
    <xdr:pic>
      <xdr:nvPicPr>
        <xdr:cNvPr id="86" name="Image 85">
          <a:extLst>
            <a:ext uri="{FF2B5EF4-FFF2-40B4-BE49-F238E27FC236}">
              <a16:creationId xmlns:a16="http://schemas.microsoft.com/office/drawing/2014/main" id="{526E530C-5DF1-484E-B26B-85B7BD59A95B}"/>
            </a:ext>
          </a:extLst>
        </xdr:cNvPr>
        <xdr:cNvPicPr>
          <a:picLocks noChangeAspect="1"/>
        </xdr:cNvPicPr>
      </xdr:nvPicPr>
      <xdr:blipFill>
        <a:blip xmlns:r="http://schemas.openxmlformats.org/officeDocument/2006/relationships" r:embed="rId5"/>
        <a:stretch>
          <a:fillRect/>
        </a:stretch>
      </xdr:blipFill>
      <xdr:spPr>
        <a:xfrm>
          <a:off x="12430125" y="4686300"/>
          <a:ext cx="3676190" cy="5561905"/>
        </a:xfrm>
        <a:prstGeom prst="rect">
          <a:avLst/>
        </a:prstGeom>
      </xdr:spPr>
    </xdr:pic>
    <xdr:clientData/>
  </xdr:twoCellAnchor>
  <xdr:twoCellAnchor>
    <xdr:from>
      <xdr:col>5</xdr:col>
      <xdr:colOff>276225</xdr:colOff>
      <xdr:row>28</xdr:row>
      <xdr:rowOff>57150</xdr:rowOff>
    </xdr:from>
    <xdr:to>
      <xdr:col>5</xdr:col>
      <xdr:colOff>666749</xdr:colOff>
      <xdr:row>29</xdr:row>
      <xdr:rowOff>123825</xdr:rowOff>
    </xdr:to>
    <xdr:sp macro="" textlink="">
      <xdr:nvSpPr>
        <xdr:cNvPr id="87" name="ZoneTexte 86">
          <a:extLst>
            <a:ext uri="{FF2B5EF4-FFF2-40B4-BE49-F238E27FC236}">
              <a16:creationId xmlns:a16="http://schemas.microsoft.com/office/drawing/2014/main" id="{B72FA3B0-F266-42D3-AA6A-33C4CE8F9DD5}"/>
            </a:ext>
          </a:extLst>
        </xdr:cNvPr>
        <xdr:cNvSpPr txBox="1"/>
      </xdr:nvSpPr>
      <xdr:spPr>
        <a:xfrm>
          <a:off x="10877550" y="5391150"/>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19</a:t>
          </a:r>
        </a:p>
      </xdr:txBody>
    </xdr:sp>
    <xdr:clientData/>
  </xdr:twoCellAnchor>
  <xdr:twoCellAnchor>
    <xdr:from>
      <xdr:col>5</xdr:col>
      <xdr:colOff>295275</xdr:colOff>
      <xdr:row>30</xdr:row>
      <xdr:rowOff>57150</xdr:rowOff>
    </xdr:from>
    <xdr:to>
      <xdr:col>5</xdr:col>
      <xdr:colOff>685799</xdr:colOff>
      <xdr:row>31</xdr:row>
      <xdr:rowOff>123825</xdr:rowOff>
    </xdr:to>
    <xdr:sp macro="" textlink="">
      <xdr:nvSpPr>
        <xdr:cNvPr id="88" name="ZoneTexte 87">
          <a:extLst>
            <a:ext uri="{FF2B5EF4-FFF2-40B4-BE49-F238E27FC236}">
              <a16:creationId xmlns:a16="http://schemas.microsoft.com/office/drawing/2014/main" id="{BA58A5A7-D547-493B-B288-CACC5289686E}"/>
            </a:ext>
          </a:extLst>
        </xdr:cNvPr>
        <xdr:cNvSpPr txBox="1"/>
      </xdr:nvSpPr>
      <xdr:spPr>
        <a:xfrm>
          <a:off x="10896600" y="5772150"/>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20</a:t>
          </a:r>
        </a:p>
      </xdr:txBody>
    </xdr:sp>
    <xdr:clientData/>
  </xdr:twoCellAnchor>
  <xdr:twoCellAnchor>
    <xdr:from>
      <xdr:col>5</xdr:col>
      <xdr:colOff>295275</xdr:colOff>
      <xdr:row>32</xdr:row>
      <xdr:rowOff>9525</xdr:rowOff>
    </xdr:from>
    <xdr:to>
      <xdr:col>5</xdr:col>
      <xdr:colOff>685799</xdr:colOff>
      <xdr:row>33</xdr:row>
      <xdr:rowOff>76200</xdr:rowOff>
    </xdr:to>
    <xdr:sp macro="" textlink="">
      <xdr:nvSpPr>
        <xdr:cNvPr id="89" name="ZoneTexte 88">
          <a:extLst>
            <a:ext uri="{FF2B5EF4-FFF2-40B4-BE49-F238E27FC236}">
              <a16:creationId xmlns:a16="http://schemas.microsoft.com/office/drawing/2014/main" id="{2B6928DD-E066-4334-9BA6-7BAB8D71CBF4}"/>
            </a:ext>
          </a:extLst>
        </xdr:cNvPr>
        <xdr:cNvSpPr txBox="1"/>
      </xdr:nvSpPr>
      <xdr:spPr>
        <a:xfrm>
          <a:off x="10896600" y="6105525"/>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22</a:t>
          </a:r>
        </a:p>
      </xdr:txBody>
    </xdr:sp>
    <xdr:clientData/>
  </xdr:twoCellAnchor>
  <xdr:twoCellAnchor>
    <xdr:from>
      <xdr:col>5</xdr:col>
      <xdr:colOff>333375</xdr:colOff>
      <xdr:row>35</xdr:row>
      <xdr:rowOff>180975</xdr:rowOff>
    </xdr:from>
    <xdr:to>
      <xdr:col>5</xdr:col>
      <xdr:colOff>723899</xdr:colOff>
      <xdr:row>37</xdr:row>
      <xdr:rowOff>57150</xdr:rowOff>
    </xdr:to>
    <xdr:sp macro="" textlink="">
      <xdr:nvSpPr>
        <xdr:cNvPr id="90" name="ZoneTexte 89">
          <a:extLst>
            <a:ext uri="{FF2B5EF4-FFF2-40B4-BE49-F238E27FC236}">
              <a16:creationId xmlns:a16="http://schemas.microsoft.com/office/drawing/2014/main" id="{6F6066FB-9969-4D6C-9C6E-46287F3EBB6B}"/>
            </a:ext>
          </a:extLst>
        </xdr:cNvPr>
        <xdr:cNvSpPr txBox="1"/>
      </xdr:nvSpPr>
      <xdr:spPr>
        <a:xfrm>
          <a:off x="10934700" y="6848475"/>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23</a:t>
          </a:r>
        </a:p>
      </xdr:txBody>
    </xdr:sp>
    <xdr:clientData/>
  </xdr:twoCellAnchor>
  <xdr:twoCellAnchor>
    <xdr:from>
      <xdr:col>5</xdr:col>
      <xdr:colOff>333375</xdr:colOff>
      <xdr:row>37</xdr:row>
      <xdr:rowOff>142875</xdr:rowOff>
    </xdr:from>
    <xdr:to>
      <xdr:col>5</xdr:col>
      <xdr:colOff>723899</xdr:colOff>
      <xdr:row>39</xdr:row>
      <xdr:rowOff>19050</xdr:rowOff>
    </xdr:to>
    <xdr:sp macro="" textlink="">
      <xdr:nvSpPr>
        <xdr:cNvPr id="91" name="ZoneTexte 90">
          <a:extLst>
            <a:ext uri="{FF2B5EF4-FFF2-40B4-BE49-F238E27FC236}">
              <a16:creationId xmlns:a16="http://schemas.microsoft.com/office/drawing/2014/main" id="{12D4B4FE-66AE-4017-9A14-1CE25143A5ED}"/>
            </a:ext>
          </a:extLst>
        </xdr:cNvPr>
        <xdr:cNvSpPr txBox="1"/>
      </xdr:nvSpPr>
      <xdr:spPr>
        <a:xfrm>
          <a:off x="10934700" y="7191375"/>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24</a:t>
          </a:r>
        </a:p>
      </xdr:txBody>
    </xdr:sp>
    <xdr:clientData/>
  </xdr:twoCellAnchor>
  <xdr:twoCellAnchor>
    <xdr:from>
      <xdr:col>5</xdr:col>
      <xdr:colOff>333375</xdr:colOff>
      <xdr:row>39</xdr:row>
      <xdr:rowOff>85725</xdr:rowOff>
    </xdr:from>
    <xdr:to>
      <xdr:col>5</xdr:col>
      <xdr:colOff>723899</xdr:colOff>
      <xdr:row>40</xdr:row>
      <xdr:rowOff>152400</xdr:rowOff>
    </xdr:to>
    <xdr:sp macro="" textlink="">
      <xdr:nvSpPr>
        <xdr:cNvPr id="92" name="ZoneTexte 91">
          <a:extLst>
            <a:ext uri="{FF2B5EF4-FFF2-40B4-BE49-F238E27FC236}">
              <a16:creationId xmlns:a16="http://schemas.microsoft.com/office/drawing/2014/main" id="{DFAD1121-08AD-4BBD-9CE0-13BA08C747F9}"/>
            </a:ext>
          </a:extLst>
        </xdr:cNvPr>
        <xdr:cNvSpPr txBox="1"/>
      </xdr:nvSpPr>
      <xdr:spPr>
        <a:xfrm>
          <a:off x="10934700" y="7515225"/>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25</a:t>
          </a:r>
        </a:p>
      </xdr:txBody>
    </xdr:sp>
    <xdr:clientData/>
  </xdr:twoCellAnchor>
  <xdr:twoCellAnchor>
    <xdr:from>
      <xdr:col>12</xdr:col>
      <xdr:colOff>323850</xdr:colOff>
      <xdr:row>26</xdr:row>
      <xdr:rowOff>142875</xdr:rowOff>
    </xdr:from>
    <xdr:to>
      <xdr:col>12</xdr:col>
      <xdr:colOff>714374</xdr:colOff>
      <xdr:row>28</xdr:row>
      <xdr:rowOff>19050</xdr:rowOff>
    </xdr:to>
    <xdr:sp macro="" textlink="">
      <xdr:nvSpPr>
        <xdr:cNvPr id="100" name="ZoneTexte 99">
          <a:extLst>
            <a:ext uri="{FF2B5EF4-FFF2-40B4-BE49-F238E27FC236}">
              <a16:creationId xmlns:a16="http://schemas.microsoft.com/office/drawing/2014/main" id="{DE4F1CFE-7919-416D-97B7-A3F9A5D12C88}"/>
            </a:ext>
          </a:extLst>
        </xdr:cNvPr>
        <xdr:cNvSpPr txBox="1"/>
      </xdr:nvSpPr>
      <xdr:spPr>
        <a:xfrm>
          <a:off x="16259175" y="5095875"/>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18</a:t>
          </a:r>
        </a:p>
      </xdr:txBody>
    </xdr:sp>
    <xdr:clientData/>
  </xdr:twoCellAnchor>
  <xdr:twoCellAnchor>
    <xdr:from>
      <xdr:col>10</xdr:col>
      <xdr:colOff>238125</xdr:colOff>
      <xdr:row>27</xdr:row>
      <xdr:rowOff>80963</xdr:rowOff>
    </xdr:from>
    <xdr:to>
      <xdr:col>12</xdr:col>
      <xdr:colOff>323850</xdr:colOff>
      <xdr:row>28</xdr:row>
      <xdr:rowOff>152400</xdr:rowOff>
    </xdr:to>
    <xdr:cxnSp macro="">
      <xdr:nvCxnSpPr>
        <xdr:cNvPr id="101" name="Connecteur droit avec flèche 100">
          <a:extLst>
            <a:ext uri="{FF2B5EF4-FFF2-40B4-BE49-F238E27FC236}">
              <a16:creationId xmlns:a16="http://schemas.microsoft.com/office/drawing/2014/main" id="{E102D2DC-820D-447B-9ADE-A25F3A8C7400}"/>
            </a:ext>
          </a:extLst>
        </xdr:cNvPr>
        <xdr:cNvCxnSpPr>
          <a:stCxn id="100" idx="1"/>
        </xdr:cNvCxnSpPr>
      </xdr:nvCxnSpPr>
      <xdr:spPr>
        <a:xfrm flipH="1">
          <a:off x="14649450" y="5224463"/>
          <a:ext cx="1609725" cy="2619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666749</xdr:colOff>
      <xdr:row>28</xdr:row>
      <xdr:rowOff>185738</xdr:rowOff>
    </xdr:from>
    <xdr:to>
      <xdr:col>7</xdr:col>
      <xdr:colOff>733425</xdr:colOff>
      <xdr:row>31</xdr:row>
      <xdr:rowOff>95250</xdr:rowOff>
    </xdr:to>
    <xdr:cxnSp macro="">
      <xdr:nvCxnSpPr>
        <xdr:cNvPr id="102" name="Connecteur droit avec flèche 101">
          <a:extLst>
            <a:ext uri="{FF2B5EF4-FFF2-40B4-BE49-F238E27FC236}">
              <a16:creationId xmlns:a16="http://schemas.microsoft.com/office/drawing/2014/main" id="{AC5A0BBD-6ADB-4D29-879E-C0CC975F751A}"/>
            </a:ext>
          </a:extLst>
        </xdr:cNvPr>
        <xdr:cNvCxnSpPr>
          <a:stCxn id="87" idx="3"/>
        </xdr:cNvCxnSpPr>
      </xdr:nvCxnSpPr>
      <xdr:spPr>
        <a:xfrm>
          <a:off x="11268074" y="5519738"/>
          <a:ext cx="1590676" cy="4810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685799</xdr:colOff>
      <xdr:row>30</xdr:row>
      <xdr:rowOff>185738</xdr:rowOff>
    </xdr:from>
    <xdr:to>
      <xdr:col>7</xdr:col>
      <xdr:colOff>428625</xdr:colOff>
      <xdr:row>32</xdr:row>
      <xdr:rowOff>133350</xdr:rowOff>
    </xdr:to>
    <xdr:cxnSp macro="">
      <xdr:nvCxnSpPr>
        <xdr:cNvPr id="103" name="Connecteur droit avec flèche 102">
          <a:extLst>
            <a:ext uri="{FF2B5EF4-FFF2-40B4-BE49-F238E27FC236}">
              <a16:creationId xmlns:a16="http://schemas.microsoft.com/office/drawing/2014/main" id="{7A83D029-DB78-4C09-B9ED-CF55AC1F66E9}"/>
            </a:ext>
          </a:extLst>
        </xdr:cNvPr>
        <xdr:cNvCxnSpPr>
          <a:stCxn id="88" idx="3"/>
        </xdr:cNvCxnSpPr>
      </xdr:nvCxnSpPr>
      <xdr:spPr>
        <a:xfrm>
          <a:off x="11287124" y="5900738"/>
          <a:ext cx="1266826" cy="3286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685799</xdr:colOff>
      <xdr:row>32</xdr:row>
      <xdr:rowOff>138113</xdr:rowOff>
    </xdr:from>
    <xdr:to>
      <xdr:col>8</xdr:col>
      <xdr:colOff>76200</xdr:colOff>
      <xdr:row>34</xdr:row>
      <xdr:rowOff>38100</xdr:rowOff>
    </xdr:to>
    <xdr:cxnSp macro="">
      <xdr:nvCxnSpPr>
        <xdr:cNvPr id="104" name="Connecteur droit avec flèche 103">
          <a:extLst>
            <a:ext uri="{FF2B5EF4-FFF2-40B4-BE49-F238E27FC236}">
              <a16:creationId xmlns:a16="http://schemas.microsoft.com/office/drawing/2014/main" id="{186BBA37-66DD-4E39-9688-154F73B86D84}"/>
            </a:ext>
          </a:extLst>
        </xdr:cNvPr>
        <xdr:cNvCxnSpPr>
          <a:stCxn id="89" idx="3"/>
        </xdr:cNvCxnSpPr>
      </xdr:nvCxnSpPr>
      <xdr:spPr>
        <a:xfrm>
          <a:off x="11287124" y="6234113"/>
          <a:ext cx="1676401" cy="2809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723899</xdr:colOff>
      <xdr:row>36</xdr:row>
      <xdr:rowOff>119063</xdr:rowOff>
    </xdr:from>
    <xdr:to>
      <xdr:col>6</xdr:col>
      <xdr:colOff>619125</xdr:colOff>
      <xdr:row>37</xdr:row>
      <xdr:rowOff>47625</xdr:rowOff>
    </xdr:to>
    <xdr:cxnSp macro="">
      <xdr:nvCxnSpPr>
        <xdr:cNvPr id="105" name="Connecteur droit avec flèche 104">
          <a:extLst>
            <a:ext uri="{FF2B5EF4-FFF2-40B4-BE49-F238E27FC236}">
              <a16:creationId xmlns:a16="http://schemas.microsoft.com/office/drawing/2014/main" id="{211EB947-7406-4A54-81AA-14DC8C05FFA7}"/>
            </a:ext>
          </a:extLst>
        </xdr:cNvPr>
        <xdr:cNvCxnSpPr>
          <a:stCxn id="90" idx="3"/>
        </xdr:cNvCxnSpPr>
      </xdr:nvCxnSpPr>
      <xdr:spPr>
        <a:xfrm>
          <a:off x="11325224" y="6977063"/>
          <a:ext cx="657226" cy="1190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723899</xdr:colOff>
      <xdr:row>38</xdr:row>
      <xdr:rowOff>66675</xdr:rowOff>
    </xdr:from>
    <xdr:to>
      <xdr:col>7</xdr:col>
      <xdr:colOff>685800</xdr:colOff>
      <xdr:row>38</xdr:row>
      <xdr:rowOff>80963</xdr:rowOff>
    </xdr:to>
    <xdr:cxnSp macro="">
      <xdr:nvCxnSpPr>
        <xdr:cNvPr id="106" name="Connecteur droit avec flèche 105">
          <a:extLst>
            <a:ext uri="{FF2B5EF4-FFF2-40B4-BE49-F238E27FC236}">
              <a16:creationId xmlns:a16="http://schemas.microsoft.com/office/drawing/2014/main" id="{9BFD7F2B-16E4-4AE2-B65E-2FA8D57C6D17}"/>
            </a:ext>
          </a:extLst>
        </xdr:cNvPr>
        <xdr:cNvCxnSpPr>
          <a:stCxn id="91" idx="3"/>
        </xdr:cNvCxnSpPr>
      </xdr:nvCxnSpPr>
      <xdr:spPr>
        <a:xfrm flipV="1">
          <a:off x="11325224" y="7305675"/>
          <a:ext cx="1485901" cy="142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723899</xdr:colOff>
      <xdr:row>39</xdr:row>
      <xdr:rowOff>180975</xdr:rowOff>
    </xdr:from>
    <xdr:to>
      <xdr:col>8</xdr:col>
      <xdr:colOff>142875</xdr:colOff>
      <xdr:row>40</xdr:row>
      <xdr:rowOff>23813</xdr:rowOff>
    </xdr:to>
    <xdr:cxnSp macro="">
      <xdr:nvCxnSpPr>
        <xdr:cNvPr id="107" name="Connecteur droit avec flèche 106">
          <a:extLst>
            <a:ext uri="{FF2B5EF4-FFF2-40B4-BE49-F238E27FC236}">
              <a16:creationId xmlns:a16="http://schemas.microsoft.com/office/drawing/2014/main" id="{8F537B0B-2859-4B42-B785-FAC4E357E26F}"/>
            </a:ext>
          </a:extLst>
        </xdr:cNvPr>
        <xdr:cNvCxnSpPr>
          <a:stCxn id="92" idx="3"/>
        </xdr:cNvCxnSpPr>
      </xdr:nvCxnSpPr>
      <xdr:spPr>
        <a:xfrm flipV="1">
          <a:off x="11325224" y="7610475"/>
          <a:ext cx="1704976" cy="3333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514350</xdr:colOff>
      <xdr:row>39</xdr:row>
      <xdr:rowOff>171450</xdr:rowOff>
    </xdr:from>
    <xdr:to>
      <xdr:col>12</xdr:col>
      <xdr:colOff>142874</xdr:colOff>
      <xdr:row>41</xdr:row>
      <xdr:rowOff>47625</xdr:rowOff>
    </xdr:to>
    <xdr:sp macro="" textlink="">
      <xdr:nvSpPr>
        <xdr:cNvPr id="129" name="ZoneTexte 128">
          <a:extLst>
            <a:ext uri="{FF2B5EF4-FFF2-40B4-BE49-F238E27FC236}">
              <a16:creationId xmlns:a16="http://schemas.microsoft.com/office/drawing/2014/main" id="{7FCA2AF2-EC3D-4910-BFCC-420C41D9CDF0}"/>
            </a:ext>
          </a:extLst>
        </xdr:cNvPr>
        <xdr:cNvSpPr txBox="1"/>
      </xdr:nvSpPr>
      <xdr:spPr>
        <a:xfrm>
          <a:off x="15687675" y="7600950"/>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26</a:t>
          </a:r>
        </a:p>
      </xdr:txBody>
    </xdr:sp>
    <xdr:clientData/>
  </xdr:twoCellAnchor>
  <xdr:twoCellAnchor>
    <xdr:from>
      <xdr:col>11</xdr:col>
      <xdr:colOff>514350</xdr:colOff>
      <xdr:row>41</xdr:row>
      <xdr:rowOff>133350</xdr:rowOff>
    </xdr:from>
    <xdr:to>
      <xdr:col>12</xdr:col>
      <xdr:colOff>142874</xdr:colOff>
      <xdr:row>43</xdr:row>
      <xdr:rowOff>9525</xdr:rowOff>
    </xdr:to>
    <xdr:sp macro="" textlink="">
      <xdr:nvSpPr>
        <xdr:cNvPr id="130" name="ZoneTexte 129">
          <a:extLst>
            <a:ext uri="{FF2B5EF4-FFF2-40B4-BE49-F238E27FC236}">
              <a16:creationId xmlns:a16="http://schemas.microsoft.com/office/drawing/2014/main" id="{A3D1C189-E68E-48AD-BDBA-E775EB935AC5}"/>
            </a:ext>
          </a:extLst>
        </xdr:cNvPr>
        <xdr:cNvSpPr txBox="1"/>
      </xdr:nvSpPr>
      <xdr:spPr>
        <a:xfrm>
          <a:off x="15687675" y="7943850"/>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27</a:t>
          </a:r>
        </a:p>
      </xdr:txBody>
    </xdr:sp>
    <xdr:clientData/>
  </xdr:twoCellAnchor>
  <xdr:twoCellAnchor>
    <xdr:from>
      <xdr:col>11</xdr:col>
      <xdr:colOff>514350</xdr:colOff>
      <xdr:row>43</xdr:row>
      <xdr:rowOff>76200</xdr:rowOff>
    </xdr:from>
    <xdr:to>
      <xdr:col>12</xdr:col>
      <xdr:colOff>142874</xdr:colOff>
      <xdr:row>44</xdr:row>
      <xdr:rowOff>142875</xdr:rowOff>
    </xdr:to>
    <xdr:sp macro="" textlink="">
      <xdr:nvSpPr>
        <xdr:cNvPr id="131" name="ZoneTexte 130">
          <a:extLst>
            <a:ext uri="{FF2B5EF4-FFF2-40B4-BE49-F238E27FC236}">
              <a16:creationId xmlns:a16="http://schemas.microsoft.com/office/drawing/2014/main" id="{642DF166-1013-4B2F-83E2-C2601FB219F0}"/>
            </a:ext>
          </a:extLst>
        </xdr:cNvPr>
        <xdr:cNvSpPr txBox="1"/>
      </xdr:nvSpPr>
      <xdr:spPr>
        <a:xfrm>
          <a:off x="15687675" y="8267700"/>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28</a:t>
          </a:r>
        </a:p>
      </xdr:txBody>
    </xdr:sp>
    <xdr:clientData/>
  </xdr:twoCellAnchor>
  <xdr:twoCellAnchor>
    <xdr:from>
      <xdr:col>8</xdr:col>
      <xdr:colOff>190500</xdr:colOff>
      <xdr:row>40</xdr:row>
      <xdr:rowOff>109538</xdr:rowOff>
    </xdr:from>
    <xdr:to>
      <xdr:col>11</xdr:col>
      <xdr:colOff>514350</xdr:colOff>
      <xdr:row>41</xdr:row>
      <xdr:rowOff>95250</xdr:rowOff>
    </xdr:to>
    <xdr:cxnSp macro="">
      <xdr:nvCxnSpPr>
        <xdr:cNvPr id="132" name="Connecteur droit avec flèche 131">
          <a:extLst>
            <a:ext uri="{FF2B5EF4-FFF2-40B4-BE49-F238E27FC236}">
              <a16:creationId xmlns:a16="http://schemas.microsoft.com/office/drawing/2014/main" id="{4B1C4028-A5EB-4948-BC63-FEB0B84200D2}"/>
            </a:ext>
          </a:extLst>
        </xdr:cNvPr>
        <xdr:cNvCxnSpPr>
          <a:stCxn id="129" idx="1"/>
        </xdr:cNvCxnSpPr>
      </xdr:nvCxnSpPr>
      <xdr:spPr>
        <a:xfrm flipH="1">
          <a:off x="13077825" y="7729538"/>
          <a:ext cx="2609850" cy="1762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114300</xdr:colOff>
      <xdr:row>42</xdr:row>
      <xdr:rowOff>71438</xdr:rowOff>
    </xdr:from>
    <xdr:to>
      <xdr:col>11</xdr:col>
      <xdr:colOff>514350</xdr:colOff>
      <xdr:row>42</xdr:row>
      <xdr:rowOff>123825</xdr:rowOff>
    </xdr:to>
    <xdr:cxnSp macro="">
      <xdr:nvCxnSpPr>
        <xdr:cNvPr id="133" name="Connecteur droit avec flèche 132">
          <a:extLst>
            <a:ext uri="{FF2B5EF4-FFF2-40B4-BE49-F238E27FC236}">
              <a16:creationId xmlns:a16="http://schemas.microsoft.com/office/drawing/2014/main" id="{DB79807E-2E02-430D-88D1-73C5B0FC53E8}"/>
            </a:ext>
          </a:extLst>
        </xdr:cNvPr>
        <xdr:cNvCxnSpPr>
          <a:stCxn id="130" idx="1"/>
        </xdr:cNvCxnSpPr>
      </xdr:nvCxnSpPr>
      <xdr:spPr>
        <a:xfrm flipH="1">
          <a:off x="14525625" y="8072438"/>
          <a:ext cx="1162050" cy="523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47625</xdr:colOff>
      <xdr:row>44</xdr:row>
      <xdr:rowOff>14288</xdr:rowOff>
    </xdr:from>
    <xdr:to>
      <xdr:col>11</xdr:col>
      <xdr:colOff>514350</xdr:colOff>
      <xdr:row>44</xdr:row>
      <xdr:rowOff>19050</xdr:rowOff>
    </xdr:to>
    <xdr:cxnSp macro="">
      <xdr:nvCxnSpPr>
        <xdr:cNvPr id="134" name="Connecteur droit avec flèche 133">
          <a:extLst>
            <a:ext uri="{FF2B5EF4-FFF2-40B4-BE49-F238E27FC236}">
              <a16:creationId xmlns:a16="http://schemas.microsoft.com/office/drawing/2014/main" id="{FAB05529-0EC5-42FC-BB3A-52B2F1D00BF1}"/>
            </a:ext>
          </a:extLst>
        </xdr:cNvPr>
        <xdr:cNvCxnSpPr>
          <a:stCxn id="131" idx="1"/>
        </xdr:cNvCxnSpPr>
      </xdr:nvCxnSpPr>
      <xdr:spPr>
        <a:xfrm flipH="1">
          <a:off x="14458950" y="8396288"/>
          <a:ext cx="1228725" cy="47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314325</xdr:colOff>
      <xdr:row>44</xdr:row>
      <xdr:rowOff>95250</xdr:rowOff>
    </xdr:from>
    <xdr:to>
      <xdr:col>5</xdr:col>
      <xdr:colOff>704849</xdr:colOff>
      <xdr:row>45</xdr:row>
      <xdr:rowOff>161925</xdr:rowOff>
    </xdr:to>
    <xdr:sp macro="" textlink="">
      <xdr:nvSpPr>
        <xdr:cNvPr id="141" name="ZoneTexte 140">
          <a:extLst>
            <a:ext uri="{FF2B5EF4-FFF2-40B4-BE49-F238E27FC236}">
              <a16:creationId xmlns:a16="http://schemas.microsoft.com/office/drawing/2014/main" id="{9568DDEF-CD80-4AAC-BCDB-A1B946299FFF}"/>
            </a:ext>
          </a:extLst>
        </xdr:cNvPr>
        <xdr:cNvSpPr txBox="1"/>
      </xdr:nvSpPr>
      <xdr:spPr>
        <a:xfrm>
          <a:off x="10915650" y="8477250"/>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29</a:t>
          </a:r>
        </a:p>
      </xdr:txBody>
    </xdr:sp>
    <xdr:clientData/>
  </xdr:twoCellAnchor>
  <xdr:twoCellAnchor>
    <xdr:from>
      <xdr:col>5</xdr:col>
      <xdr:colOff>704849</xdr:colOff>
      <xdr:row>45</xdr:row>
      <xdr:rowOff>33338</xdr:rowOff>
    </xdr:from>
    <xdr:to>
      <xdr:col>6</xdr:col>
      <xdr:colOff>600075</xdr:colOff>
      <xdr:row>45</xdr:row>
      <xdr:rowOff>152400</xdr:rowOff>
    </xdr:to>
    <xdr:cxnSp macro="">
      <xdr:nvCxnSpPr>
        <xdr:cNvPr id="142" name="Connecteur droit avec flèche 141">
          <a:extLst>
            <a:ext uri="{FF2B5EF4-FFF2-40B4-BE49-F238E27FC236}">
              <a16:creationId xmlns:a16="http://schemas.microsoft.com/office/drawing/2014/main" id="{ABEFE965-FD27-4BBC-91A3-F83E06F003A0}"/>
            </a:ext>
          </a:extLst>
        </xdr:cNvPr>
        <xdr:cNvCxnSpPr>
          <a:stCxn id="141" idx="3"/>
        </xdr:cNvCxnSpPr>
      </xdr:nvCxnSpPr>
      <xdr:spPr>
        <a:xfrm>
          <a:off x="11306174" y="8605838"/>
          <a:ext cx="657226" cy="1190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104775</xdr:colOff>
      <xdr:row>47</xdr:row>
      <xdr:rowOff>66675</xdr:rowOff>
    </xdr:from>
    <xdr:to>
      <xdr:col>12</xdr:col>
      <xdr:colOff>495299</xdr:colOff>
      <xdr:row>48</xdr:row>
      <xdr:rowOff>133350</xdr:rowOff>
    </xdr:to>
    <xdr:sp macro="" textlink="">
      <xdr:nvSpPr>
        <xdr:cNvPr id="143" name="ZoneTexte 142">
          <a:extLst>
            <a:ext uri="{FF2B5EF4-FFF2-40B4-BE49-F238E27FC236}">
              <a16:creationId xmlns:a16="http://schemas.microsoft.com/office/drawing/2014/main" id="{E4A249D6-EB00-4D79-85D2-B73D5B51F74F}"/>
            </a:ext>
          </a:extLst>
        </xdr:cNvPr>
        <xdr:cNvSpPr txBox="1"/>
      </xdr:nvSpPr>
      <xdr:spPr>
        <a:xfrm>
          <a:off x="16040100" y="9020175"/>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30</a:t>
          </a:r>
        </a:p>
      </xdr:txBody>
    </xdr:sp>
    <xdr:clientData/>
  </xdr:twoCellAnchor>
  <xdr:twoCellAnchor>
    <xdr:from>
      <xdr:col>12</xdr:col>
      <xdr:colOff>104775</xdr:colOff>
      <xdr:row>49</xdr:row>
      <xdr:rowOff>9525</xdr:rowOff>
    </xdr:from>
    <xdr:to>
      <xdr:col>12</xdr:col>
      <xdr:colOff>495299</xdr:colOff>
      <xdr:row>50</xdr:row>
      <xdr:rowOff>76200</xdr:rowOff>
    </xdr:to>
    <xdr:sp macro="" textlink="">
      <xdr:nvSpPr>
        <xdr:cNvPr id="144" name="ZoneTexte 143">
          <a:extLst>
            <a:ext uri="{FF2B5EF4-FFF2-40B4-BE49-F238E27FC236}">
              <a16:creationId xmlns:a16="http://schemas.microsoft.com/office/drawing/2014/main" id="{7152DA27-F3F3-4D6F-B29D-815DBA998156}"/>
            </a:ext>
          </a:extLst>
        </xdr:cNvPr>
        <xdr:cNvSpPr txBox="1"/>
      </xdr:nvSpPr>
      <xdr:spPr>
        <a:xfrm>
          <a:off x="16040100" y="9344025"/>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31</a:t>
          </a:r>
        </a:p>
      </xdr:txBody>
    </xdr:sp>
    <xdr:clientData/>
  </xdr:twoCellAnchor>
  <xdr:twoCellAnchor>
    <xdr:from>
      <xdr:col>10</xdr:col>
      <xdr:colOff>466725</xdr:colOff>
      <xdr:row>48</xdr:row>
      <xdr:rowOff>4763</xdr:rowOff>
    </xdr:from>
    <xdr:to>
      <xdr:col>12</xdr:col>
      <xdr:colOff>104775</xdr:colOff>
      <xdr:row>48</xdr:row>
      <xdr:rowOff>57150</xdr:rowOff>
    </xdr:to>
    <xdr:cxnSp macro="">
      <xdr:nvCxnSpPr>
        <xdr:cNvPr id="145" name="Connecteur droit avec flèche 144">
          <a:extLst>
            <a:ext uri="{FF2B5EF4-FFF2-40B4-BE49-F238E27FC236}">
              <a16:creationId xmlns:a16="http://schemas.microsoft.com/office/drawing/2014/main" id="{FFE0AF6E-0CAC-4E6C-932C-A5C4A527EB3F}"/>
            </a:ext>
          </a:extLst>
        </xdr:cNvPr>
        <xdr:cNvCxnSpPr>
          <a:stCxn id="143" idx="1"/>
        </xdr:cNvCxnSpPr>
      </xdr:nvCxnSpPr>
      <xdr:spPr>
        <a:xfrm flipH="1">
          <a:off x="14878050" y="9148763"/>
          <a:ext cx="1162050" cy="523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171450</xdr:colOff>
      <xdr:row>49</xdr:row>
      <xdr:rowOff>138113</xdr:rowOff>
    </xdr:from>
    <xdr:to>
      <xdr:col>12</xdr:col>
      <xdr:colOff>104775</xdr:colOff>
      <xdr:row>49</xdr:row>
      <xdr:rowOff>161925</xdr:rowOff>
    </xdr:to>
    <xdr:cxnSp macro="">
      <xdr:nvCxnSpPr>
        <xdr:cNvPr id="146" name="Connecteur droit avec flèche 145">
          <a:extLst>
            <a:ext uri="{FF2B5EF4-FFF2-40B4-BE49-F238E27FC236}">
              <a16:creationId xmlns:a16="http://schemas.microsoft.com/office/drawing/2014/main" id="{8F2CA676-57E3-4166-A485-F0DFE74B90BA}"/>
            </a:ext>
          </a:extLst>
        </xdr:cNvPr>
        <xdr:cNvCxnSpPr>
          <a:stCxn id="144" idx="1"/>
        </xdr:cNvCxnSpPr>
      </xdr:nvCxnSpPr>
      <xdr:spPr>
        <a:xfrm flipH="1">
          <a:off x="15344775" y="9472613"/>
          <a:ext cx="695325" cy="238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285750</xdr:colOff>
      <xdr:row>47</xdr:row>
      <xdr:rowOff>57150</xdr:rowOff>
    </xdr:from>
    <xdr:to>
      <xdr:col>5</xdr:col>
      <xdr:colOff>676274</xdr:colOff>
      <xdr:row>48</xdr:row>
      <xdr:rowOff>123825</xdr:rowOff>
    </xdr:to>
    <xdr:sp macro="" textlink="">
      <xdr:nvSpPr>
        <xdr:cNvPr id="148" name="ZoneTexte 147">
          <a:extLst>
            <a:ext uri="{FF2B5EF4-FFF2-40B4-BE49-F238E27FC236}">
              <a16:creationId xmlns:a16="http://schemas.microsoft.com/office/drawing/2014/main" id="{DDBDD945-94AD-42DB-8AA1-CC2A5DAF8A52}"/>
            </a:ext>
          </a:extLst>
        </xdr:cNvPr>
        <xdr:cNvSpPr txBox="1"/>
      </xdr:nvSpPr>
      <xdr:spPr>
        <a:xfrm>
          <a:off x="10887075" y="9010650"/>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32</a:t>
          </a:r>
        </a:p>
      </xdr:txBody>
    </xdr:sp>
    <xdr:clientData/>
  </xdr:twoCellAnchor>
  <xdr:twoCellAnchor>
    <xdr:from>
      <xdr:col>5</xdr:col>
      <xdr:colOff>285750</xdr:colOff>
      <xdr:row>49</xdr:row>
      <xdr:rowOff>19050</xdr:rowOff>
    </xdr:from>
    <xdr:to>
      <xdr:col>5</xdr:col>
      <xdr:colOff>676274</xdr:colOff>
      <xdr:row>50</xdr:row>
      <xdr:rowOff>85725</xdr:rowOff>
    </xdr:to>
    <xdr:sp macro="" textlink="">
      <xdr:nvSpPr>
        <xdr:cNvPr id="149" name="ZoneTexte 148">
          <a:extLst>
            <a:ext uri="{FF2B5EF4-FFF2-40B4-BE49-F238E27FC236}">
              <a16:creationId xmlns:a16="http://schemas.microsoft.com/office/drawing/2014/main" id="{CC4C85D8-1F5A-48AF-89C2-91FDF9BF96DC}"/>
            </a:ext>
          </a:extLst>
        </xdr:cNvPr>
        <xdr:cNvSpPr txBox="1"/>
      </xdr:nvSpPr>
      <xdr:spPr>
        <a:xfrm>
          <a:off x="10887075" y="9353550"/>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33</a:t>
          </a:r>
        </a:p>
      </xdr:txBody>
    </xdr:sp>
    <xdr:clientData/>
  </xdr:twoCellAnchor>
  <xdr:twoCellAnchor>
    <xdr:from>
      <xdr:col>5</xdr:col>
      <xdr:colOff>676274</xdr:colOff>
      <xdr:row>47</xdr:row>
      <xdr:rowOff>0</xdr:rowOff>
    </xdr:from>
    <xdr:to>
      <xdr:col>7</xdr:col>
      <xdr:colOff>142875</xdr:colOff>
      <xdr:row>47</xdr:row>
      <xdr:rowOff>185738</xdr:rowOff>
    </xdr:to>
    <xdr:cxnSp macro="">
      <xdr:nvCxnSpPr>
        <xdr:cNvPr id="150" name="Connecteur droit avec flèche 149">
          <a:extLst>
            <a:ext uri="{FF2B5EF4-FFF2-40B4-BE49-F238E27FC236}">
              <a16:creationId xmlns:a16="http://schemas.microsoft.com/office/drawing/2014/main" id="{F3864713-8414-4DE8-A58D-F544AE1792C4}"/>
            </a:ext>
          </a:extLst>
        </xdr:cNvPr>
        <xdr:cNvCxnSpPr>
          <a:stCxn id="148" idx="3"/>
        </xdr:cNvCxnSpPr>
      </xdr:nvCxnSpPr>
      <xdr:spPr>
        <a:xfrm flipV="1">
          <a:off x="11277599" y="8953500"/>
          <a:ext cx="990601" cy="18573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676274</xdr:colOff>
      <xdr:row>49</xdr:row>
      <xdr:rowOff>123825</xdr:rowOff>
    </xdr:from>
    <xdr:to>
      <xdr:col>6</xdr:col>
      <xdr:colOff>723900</xdr:colOff>
      <xdr:row>49</xdr:row>
      <xdr:rowOff>147638</xdr:rowOff>
    </xdr:to>
    <xdr:cxnSp macro="">
      <xdr:nvCxnSpPr>
        <xdr:cNvPr id="151" name="Connecteur droit avec flèche 150">
          <a:extLst>
            <a:ext uri="{FF2B5EF4-FFF2-40B4-BE49-F238E27FC236}">
              <a16:creationId xmlns:a16="http://schemas.microsoft.com/office/drawing/2014/main" id="{831443CE-CCFD-4469-85DF-683F0DB24333}"/>
            </a:ext>
          </a:extLst>
        </xdr:cNvPr>
        <xdr:cNvCxnSpPr>
          <a:stCxn id="149" idx="3"/>
        </xdr:cNvCxnSpPr>
      </xdr:nvCxnSpPr>
      <xdr:spPr>
        <a:xfrm flipV="1">
          <a:off x="11277599" y="9458325"/>
          <a:ext cx="809626" cy="2381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123824</xdr:colOff>
      <xdr:row>45</xdr:row>
      <xdr:rowOff>19050</xdr:rowOff>
    </xdr:from>
    <xdr:to>
      <xdr:col>13</xdr:col>
      <xdr:colOff>161925</xdr:colOff>
      <xdr:row>46</xdr:row>
      <xdr:rowOff>85725</xdr:rowOff>
    </xdr:to>
    <xdr:sp macro="" textlink="">
      <xdr:nvSpPr>
        <xdr:cNvPr id="154" name="ZoneTexte 153">
          <a:extLst>
            <a:ext uri="{FF2B5EF4-FFF2-40B4-BE49-F238E27FC236}">
              <a16:creationId xmlns:a16="http://schemas.microsoft.com/office/drawing/2014/main" id="{619AD2C7-DE27-4FD3-B290-1C0B0EF33844}"/>
            </a:ext>
          </a:extLst>
        </xdr:cNvPr>
        <xdr:cNvSpPr txBox="1"/>
      </xdr:nvSpPr>
      <xdr:spPr>
        <a:xfrm>
          <a:off x="16059149" y="8591550"/>
          <a:ext cx="800101"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34</a:t>
          </a:r>
          <a:r>
            <a:rPr lang="fr-FR" sz="1100" baseline="0"/>
            <a:t> ou </a:t>
          </a:r>
          <a:r>
            <a:rPr lang="fr-FR" sz="1100"/>
            <a:t>35</a:t>
          </a:r>
        </a:p>
      </xdr:txBody>
    </xdr:sp>
    <xdr:clientData/>
  </xdr:twoCellAnchor>
  <xdr:twoCellAnchor>
    <xdr:from>
      <xdr:col>10</xdr:col>
      <xdr:colOff>742950</xdr:colOff>
      <xdr:row>45</xdr:row>
      <xdr:rowOff>147638</xdr:rowOff>
    </xdr:from>
    <xdr:to>
      <xdr:col>12</xdr:col>
      <xdr:colOff>123824</xdr:colOff>
      <xdr:row>46</xdr:row>
      <xdr:rowOff>180975</xdr:rowOff>
    </xdr:to>
    <xdr:cxnSp macro="">
      <xdr:nvCxnSpPr>
        <xdr:cNvPr id="155" name="Connecteur droit avec flèche 154">
          <a:extLst>
            <a:ext uri="{FF2B5EF4-FFF2-40B4-BE49-F238E27FC236}">
              <a16:creationId xmlns:a16="http://schemas.microsoft.com/office/drawing/2014/main" id="{129DB962-A3DC-4266-92FF-67FAB2F5DC97}"/>
            </a:ext>
          </a:extLst>
        </xdr:cNvPr>
        <xdr:cNvCxnSpPr>
          <a:stCxn id="154" idx="1"/>
        </xdr:cNvCxnSpPr>
      </xdr:nvCxnSpPr>
      <xdr:spPr>
        <a:xfrm flipH="1">
          <a:off x="15154275" y="8720138"/>
          <a:ext cx="904874" cy="2238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304800</xdr:colOff>
      <xdr:row>50</xdr:row>
      <xdr:rowOff>152400</xdr:rowOff>
    </xdr:from>
    <xdr:to>
      <xdr:col>5</xdr:col>
      <xdr:colOff>695324</xdr:colOff>
      <xdr:row>52</xdr:row>
      <xdr:rowOff>28575</xdr:rowOff>
    </xdr:to>
    <xdr:sp macro="" textlink="">
      <xdr:nvSpPr>
        <xdr:cNvPr id="159" name="ZoneTexte 158">
          <a:extLst>
            <a:ext uri="{FF2B5EF4-FFF2-40B4-BE49-F238E27FC236}">
              <a16:creationId xmlns:a16="http://schemas.microsoft.com/office/drawing/2014/main" id="{35238B38-1978-4274-883E-50176E021DD4}"/>
            </a:ext>
          </a:extLst>
        </xdr:cNvPr>
        <xdr:cNvSpPr txBox="1"/>
      </xdr:nvSpPr>
      <xdr:spPr>
        <a:xfrm>
          <a:off x="10906125" y="9677400"/>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36</a:t>
          </a:r>
        </a:p>
      </xdr:txBody>
    </xdr:sp>
    <xdr:clientData/>
  </xdr:twoCellAnchor>
  <xdr:twoCellAnchor>
    <xdr:from>
      <xdr:col>5</xdr:col>
      <xdr:colOff>695324</xdr:colOff>
      <xdr:row>51</xdr:row>
      <xdr:rowOff>76200</xdr:rowOff>
    </xdr:from>
    <xdr:to>
      <xdr:col>6</xdr:col>
      <xdr:colOff>571500</xdr:colOff>
      <xdr:row>51</xdr:row>
      <xdr:rowOff>90488</xdr:rowOff>
    </xdr:to>
    <xdr:cxnSp macro="">
      <xdr:nvCxnSpPr>
        <xdr:cNvPr id="160" name="Connecteur droit avec flèche 159">
          <a:extLst>
            <a:ext uri="{FF2B5EF4-FFF2-40B4-BE49-F238E27FC236}">
              <a16:creationId xmlns:a16="http://schemas.microsoft.com/office/drawing/2014/main" id="{895A3FB7-3AE4-4B52-8844-182661232F85}"/>
            </a:ext>
          </a:extLst>
        </xdr:cNvPr>
        <xdr:cNvCxnSpPr>
          <a:stCxn id="159" idx="3"/>
        </xdr:cNvCxnSpPr>
      </xdr:nvCxnSpPr>
      <xdr:spPr>
        <a:xfrm flipV="1">
          <a:off x="11296649" y="9791700"/>
          <a:ext cx="638176" cy="142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304800</xdr:colOff>
      <xdr:row>52</xdr:row>
      <xdr:rowOff>114300</xdr:rowOff>
    </xdr:from>
    <xdr:to>
      <xdr:col>5</xdr:col>
      <xdr:colOff>647700</xdr:colOff>
      <xdr:row>53</xdr:row>
      <xdr:rowOff>180975</xdr:rowOff>
    </xdr:to>
    <xdr:sp macro="" textlink="">
      <xdr:nvSpPr>
        <xdr:cNvPr id="161" name="ZoneTexte 160">
          <a:extLst>
            <a:ext uri="{FF2B5EF4-FFF2-40B4-BE49-F238E27FC236}">
              <a16:creationId xmlns:a16="http://schemas.microsoft.com/office/drawing/2014/main" id="{6043C07E-29C4-4A23-91B8-203CA02377CD}"/>
            </a:ext>
          </a:extLst>
        </xdr:cNvPr>
        <xdr:cNvSpPr txBox="1"/>
      </xdr:nvSpPr>
      <xdr:spPr>
        <a:xfrm>
          <a:off x="10906125" y="10020300"/>
          <a:ext cx="34290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37</a:t>
          </a:r>
        </a:p>
      </xdr:txBody>
    </xdr:sp>
    <xdr:clientData/>
  </xdr:twoCellAnchor>
  <xdr:twoCellAnchor>
    <xdr:from>
      <xdr:col>5</xdr:col>
      <xdr:colOff>647700</xdr:colOff>
      <xdr:row>52</xdr:row>
      <xdr:rowOff>180975</xdr:rowOff>
    </xdr:from>
    <xdr:to>
      <xdr:col>7</xdr:col>
      <xdr:colOff>323850</xdr:colOff>
      <xdr:row>53</xdr:row>
      <xdr:rowOff>52388</xdr:rowOff>
    </xdr:to>
    <xdr:cxnSp macro="">
      <xdr:nvCxnSpPr>
        <xdr:cNvPr id="162" name="Connecteur droit avec flèche 161">
          <a:extLst>
            <a:ext uri="{FF2B5EF4-FFF2-40B4-BE49-F238E27FC236}">
              <a16:creationId xmlns:a16="http://schemas.microsoft.com/office/drawing/2014/main" id="{E0BB4631-CC51-4957-8FED-D6FE32251FFD}"/>
            </a:ext>
          </a:extLst>
        </xdr:cNvPr>
        <xdr:cNvCxnSpPr>
          <a:stCxn id="161" idx="3"/>
        </xdr:cNvCxnSpPr>
      </xdr:nvCxnSpPr>
      <xdr:spPr>
        <a:xfrm flipV="1">
          <a:off x="11249025" y="10086975"/>
          <a:ext cx="1200150" cy="6191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0.xml><?xml version="1.0" encoding="utf-8"?>
<xdr:wsDr xmlns:xdr="http://schemas.openxmlformats.org/drawingml/2006/spreadsheetDrawing" xmlns:a="http://schemas.openxmlformats.org/drawingml/2006/main">
  <xdr:twoCellAnchor editAs="oneCell">
    <xdr:from>
      <xdr:col>5</xdr:col>
      <xdr:colOff>247650</xdr:colOff>
      <xdr:row>4</xdr:row>
      <xdr:rowOff>180975</xdr:rowOff>
    </xdr:from>
    <xdr:to>
      <xdr:col>12</xdr:col>
      <xdr:colOff>142875</xdr:colOff>
      <xdr:row>24</xdr:row>
      <xdr:rowOff>116125</xdr:rowOff>
    </xdr:to>
    <xdr:pic>
      <xdr:nvPicPr>
        <xdr:cNvPr id="2" name="Image 1">
          <a:extLst>
            <a:ext uri="{FF2B5EF4-FFF2-40B4-BE49-F238E27FC236}">
              <a16:creationId xmlns:a16="http://schemas.microsoft.com/office/drawing/2014/main" id="{FD06C3F8-4526-47D4-932B-994DB4EFFC09}"/>
            </a:ext>
          </a:extLst>
        </xdr:cNvPr>
        <xdr:cNvPicPr>
          <a:picLocks noChangeAspect="1"/>
        </xdr:cNvPicPr>
      </xdr:nvPicPr>
      <xdr:blipFill>
        <a:blip xmlns:r="http://schemas.openxmlformats.org/officeDocument/2006/relationships" r:embed="rId1"/>
        <a:stretch>
          <a:fillRect/>
        </a:stretch>
      </xdr:blipFill>
      <xdr:spPr>
        <a:xfrm>
          <a:off x="11925300" y="1133475"/>
          <a:ext cx="5229225" cy="3745150"/>
        </a:xfrm>
        <a:prstGeom prst="rect">
          <a:avLst/>
        </a:prstGeom>
      </xdr:spPr>
    </xdr:pic>
    <xdr:clientData/>
  </xdr:twoCellAnchor>
  <xdr:twoCellAnchor>
    <xdr:from>
      <xdr:col>4</xdr:col>
      <xdr:colOff>228600</xdr:colOff>
      <xdr:row>4</xdr:row>
      <xdr:rowOff>104775</xdr:rowOff>
    </xdr:from>
    <xdr:to>
      <xdr:col>4</xdr:col>
      <xdr:colOff>619125</xdr:colOff>
      <xdr:row>5</xdr:row>
      <xdr:rowOff>171450</xdr:rowOff>
    </xdr:to>
    <xdr:sp macro="" textlink="">
      <xdr:nvSpPr>
        <xdr:cNvPr id="3" name="ZoneTexte 2">
          <a:extLst>
            <a:ext uri="{FF2B5EF4-FFF2-40B4-BE49-F238E27FC236}">
              <a16:creationId xmlns:a16="http://schemas.microsoft.com/office/drawing/2014/main" id="{1FCC5FC0-09A6-44EB-AB7F-99890CF31539}"/>
            </a:ext>
          </a:extLst>
        </xdr:cNvPr>
        <xdr:cNvSpPr txBox="1"/>
      </xdr:nvSpPr>
      <xdr:spPr>
        <a:xfrm>
          <a:off x="11144250" y="8667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a:t>
          </a:r>
        </a:p>
      </xdr:txBody>
    </xdr:sp>
    <xdr:clientData/>
  </xdr:twoCellAnchor>
  <xdr:twoCellAnchor>
    <xdr:from>
      <xdr:col>4</xdr:col>
      <xdr:colOff>619125</xdr:colOff>
      <xdr:row>5</xdr:row>
      <xdr:rowOff>42863</xdr:rowOff>
    </xdr:from>
    <xdr:to>
      <xdr:col>5</xdr:col>
      <xdr:colOff>466725</xdr:colOff>
      <xdr:row>5</xdr:row>
      <xdr:rowOff>85725</xdr:rowOff>
    </xdr:to>
    <xdr:cxnSp macro="">
      <xdr:nvCxnSpPr>
        <xdr:cNvPr id="4" name="Connecteur droit avec flèche 3">
          <a:extLst>
            <a:ext uri="{FF2B5EF4-FFF2-40B4-BE49-F238E27FC236}">
              <a16:creationId xmlns:a16="http://schemas.microsoft.com/office/drawing/2014/main" id="{AFA6FB58-665A-47C7-ACF1-250B73E444A3}"/>
            </a:ext>
          </a:extLst>
        </xdr:cNvPr>
        <xdr:cNvCxnSpPr>
          <a:cxnSpLocks/>
          <a:stCxn id="3" idx="3"/>
        </xdr:cNvCxnSpPr>
      </xdr:nvCxnSpPr>
      <xdr:spPr>
        <a:xfrm>
          <a:off x="11534775" y="995363"/>
          <a:ext cx="609600" cy="42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161925</xdr:colOff>
      <xdr:row>6</xdr:row>
      <xdr:rowOff>38100</xdr:rowOff>
    </xdr:from>
    <xdr:to>
      <xdr:col>4</xdr:col>
      <xdr:colOff>552450</xdr:colOff>
      <xdr:row>7</xdr:row>
      <xdr:rowOff>104775</xdr:rowOff>
    </xdr:to>
    <xdr:sp macro="" textlink="">
      <xdr:nvSpPr>
        <xdr:cNvPr id="5" name="ZoneTexte 4">
          <a:extLst>
            <a:ext uri="{FF2B5EF4-FFF2-40B4-BE49-F238E27FC236}">
              <a16:creationId xmlns:a16="http://schemas.microsoft.com/office/drawing/2014/main" id="{D1565752-71D0-47A9-BF2C-C22918C9384E}"/>
            </a:ext>
          </a:extLst>
        </xdr:cNvPr>
        <xdr:cNvSpPr txBox="1"/>
      </xdr:nvSpPr>
      <xdr:spPr>
        <a:xfrm>
          <a:off x="11077575" y="11811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8</a:t>
          </a:r>
        </a:p>
      </xdr:txBody>
    </xdr:sp>
    <xdr:clientData/>
  </xdr:twoCellAnchor>
  <xdr:twoCellAnchor>
    <xdr:from>
      <xdr:col>4</xdr:col>
      <xdr:colOff>552450</xdr:colOff>
      <xdr:row>6</xdr:row>
      <xdr:rowOff>104776</xdr:rowOff>
    </xdr:from>
    <xdr:to>
      <xdr:col>5</xdr:col>
      <xdr:colOff>323850</xdr:colOff>
      <xdr:row>6</xdr:row>
      <xdr:rowOff>166688</xdr:rowOff>
    </xdr:to>
    <xdr:cxnSp macro="">
      <xdr:nvCxnSpPr>
        <xdr:cNvPr id="6" name="Connecteur droit avec flèche 5">
          <a:extLst>
            <a:ext uri="{FF2B5EF4-FFF2-40B4-BE49-F238E27FC236}">
              <a16:creationId xmlns:a16="http://schemas.microsoft.com/office/drawing/2014/main" id="{423AA4A1-6C2C-4CDB-97D1-70505F1CF82C}"/>
            </a:ext>
          </a:extLst>
        </xdr:cNvPr>
        <xdr:cNvCxnSpPr>
          <a:cxnSpLocks/>
          <a:stCxn id="5" idx="3"/>
        </xdr:cNvCxnSpPr>
      </xdr:nvCxnSpPr>
      <xdr:spPr>
        <a:xfrm flipV="1">
          <a:off x="11468100" y="1247776"/>
          <a:ext cx="533400" cy="619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390525</xdr:colOff>
      <xdr:row>2</xdr:row>
      <xdr:rowOff>180975</xdr:rowOff>
    </xdr:from>
    <xdr:to>
      <xdr:col>8</xdr:col>
      <xdr:colOff>19050</xdr:colOff>
      <xdr:row>4</xdr:row>
      <xdr:rowOff>57150</xdr:rowOff>
    </xdr:to>
    <xdr:sp macro="" textlink="">
      <xdr:nvSpPr>
        <xdr:cNvPr id="8" name="ZoneTexte 7">
          <a:extLst>
            <a:ext uri="{FF2B5EF4-FFF2-40B4-BE49-F238E27FC236}">
              <a16:creationId xmlns:a16="http://schemas.microsoft.com/office/drawing/2014/main" id="{F4192EAD-D6B9-416B-8815-69ED8464FEA0}"/>
            </a:ext>
          </a:extLst>
        </xdr:cNvPr>
        <xdr:cNvSpPr txBox="1"/>
      </xdr:nvSpPr>
      <xdr:spPr>
        <a:xfrm>
          <a:off x="13592175" y="5619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9</a:t>
          </a:r>
        </a:p>
      </xdr:txBody>
    </xdr:sp>
    <xdr:clientData/>
  </xdr:twoCellAnchor>
  <xdr:twoCellAnchor>
    <xdr:from>
      <xdr:col>7</xdr:col>
      <xdr:colOff>361950</xdr:colOff>
      <xdr:row>4</xdr:row>
      <xdr:rowOff>57150</xdr:rowOff>
    </xdr:from>
    <xdr:to>
      <xdr:col>7</xdr:col>
      <xdr:colOff>585788</xdr:colOff>
      <xdr:row>7</xdr:row>
      <xdr:rowOff>66675</xdr:rowOff>
    </xdr:to>
    <xdr:cxnSp macro="">
      <xdr:nvCxnSpPr>
        <xdr:cNvPr id="9" name="Connecteur droit avec flèche 8">
          <a:extLst>
            <a:ext uri="{FF2B5EF4-FFF2-40B4-BE49-F238E27FC236}">
              <a16:creationId xmlns:a16="http://schemas.microsoft.com/office/drawing/2014/main" id="{570DD986-CF6A-4260-93F7-9CEFD0DE8954}"/>
            </a:ext>
          </a:extLst>
        </xdr:cNvPr>
        <xdr:cNvCxnSpPr>
          <a:cxnSpLocks/>
          <a:stCxn id="8" idx="2"/>
        </xdr:cNvCxnSpPr>
      </xdr:nvCxnSpPr>
      <xdr:spPr>
        <a:xfrm flipH="1">
          <a:off x="13563600" y="819150"/>
          <a:ext cx="223838" cy="5810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228600</xdr:colOff>
      <xdr:row>2</xdr:row>
      <xdr:rowOff>104775</xdr:rowOff>
    </xdr:from>
    <xdr:to>
      <xdr:col>9</xdr:col>
      <xdr:colOff>619125</xdr:colOff>
      <xdr:row>3</xdr:row>
      <xdr:rowOff>171450</xdr:rowOff>
    </xdr:to>
    <xdr:sp macro="" textlink="">
      <xdr:nvSpPr>
        <xdr:cNvPr id="12" name="ZoneTexte 11">
          <a:extLst>
            <a:ext uri="{FF2B5EF4-FFF2-40B4-BE49-F238E27FC236}">
              <a16:creationId xmlns:a16="http://schemas.microsoft.com/office/drawing/2014/main" id="{CA295983-079A-45C0-B85A-A559CA6C3D2D}"/>
            </a:ext>
          </a:extLst>
        </xdr:cNvPr>
        <xdr:cNvSpPr txBox="1"/>
      </xdr:nvSpPr>
      <xdr:spPr>
        <a:xfrm>
          <a:off x="14954250" y="4857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12</a:t>
          </a:r>
        </a:p>
      </xdr:txBody>
    </xdr:sp>
    <xdr:clientData/>
  </xdr:twoCellAnchor>
  <xdr:twoCellAnchor>
    <xdr:from>
      <xdr:col>9</xdr:col>
      <xdr:colOff>381000</xdr:colOff>
      <xdr:row>3</xdr:row>
      <xdr:rowOff>171450</xdr:rowOff>
    </xdr:from>
    <xdr:to>
      <xdr:col>9</xdr:col>
      <xdr:colOff>423863</xdr:colOff>
      <xdr:row>7</xdr:row>
      <xdr:rowOff>95250</xdr:rowOff>
    </xdr:to>
    <xdr:cxnSp macro="">
      <xdr:nvCxnSpPr>
        <xdr:cNvPr id="13" name="Connecteur droit avec flèche 12">
          <a:extLst>
            <a:ext uri="{FF2B5EF4-FFF2-40B4-BE49-F238E27FC236}">
              <a16:creationId xmlns:a16="http://schemas.microsoft.com/office/drawing/2014/main" id="{F7347DAB-402B-4712-A6C9-A9B95EBFABED}"/>
            </a:ext>
          </a:extLst>
        </xdr:cNvPr>
        <xdr:cNvCxnSpPr>
          <a:cxnSpLocks/>
          <a:stCxn id="12" idx="2"/>
        </xdr:cNvCxnSpPr>
      </xdr:nvCxnSpPr>
      <xdr:spPr>
        <a:xfrm flipH="1">
          <a:off x="15106650" y="742950"/>
          <a:ext cx="42863" cy="6858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171450</xdr:colOff>
      <xdr:row>8</xdr:row>
      <xdr:rowOff>28575</xdr:rowOff>
    </xdr:from>
    <xdr:to>
      <xdr:col>4</xdr:col>
      <xdr:colOff>561975</xdr:colOff>
      <xdr:row>9</xdr:row>
      <xdr:rowOff>95250</xdr:rowOff>
    </xdr:to>
    <xdr:sp macro="" textlink="">
      <xdr:nvSpPr>
        <xdr:cNvPr id="17" name="ZoneTexte 16">
          <a:extLst>
            <a:ext uri="{FF2B5EF4-FFF2-40B4-BE49-F238E27FC236}">
              <a16:creationId xmlns:a16="http://schemas.microsoft.com/office/drawing/2014/main" id="{00805EE0-8818-4162-A104-A435EE724C70}"/>
            </a:ext>
          </a:extLst>
        </xdr:cNvPr>
        <xdr:cNvSpPr txBox="1"/>
      </xdr:nvSpPr>
      <xdr:spPr>
        <a:xfrm>
          <a:off x="11087100" y="15525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p>
      </xdr:txBody>
    </xdr:sp>
    <xdr:clientData/>
  </xdr:twoCellAnchor>
  <xdr:twoCellAnchor>
    <xdr:from>
      <xdr:col>4</xdr:col>
      <xdr:colOff>561975</xdr:colOff>
      <xdr:row>8</xdr:row>
      <xdr:rowOff>157163</xdr:rowOff>
    </xdr:from>
    <xdr:to>
      <xdr:col>5</xdr:col>
      <xdr:colOff>295275</xdr:colOff>
      <xdr:row>8</xdr:row>
      <xdr:rowOff>171450</xdr:rowOff>
    </xdr:to>
    <xdr:cxnSp macro="">
      <xdr:nvCxnSpPr>
        <xdr:cNvPr id="18" name="Connecteur droit avec flèche 17">
          <a:extLst>
            <a:ext uri="{FF2B5EF4-FFF2-40B4-BE49-F238E27FC236}">
              <a16:creationId xmlns:a16="http://schemas.microsoft.com/office/drawing/2014/main" id="{64717942-C182-44A1-A7A4-30E70BE01134}"/>
            </a:ext>
          </a:extLst>
        </xdr:cNvPr>
        <xdr:cNvCxnSpPr>
          <a:cxnSpLocks/>
          <a:stCxn id="17" idx="3"/>
        </xdr:cNvCxnSpPr>
      </xdr:nvCxnSpPr>
      <xdr:spPr>
        <a:xfrm>
          <a:off x="11477625" y="1681163"/>
          <a:ext cx="495300" cy="142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171450</xdr:colOff>
      <xdr:row>9</xdr:row>
      <xdr:rowOff>180975</xdr:rowOff>
    </xdr:from>
    <xdr:to>
      <xdr:col>4</xdr:col>
      <xdr:colOff>561975</xdr:colOff>
      <xdr:row>11</xdr:row>
      <xdr:rowOff>57150</xdr:rowOff>
    </xdr:to>
    <xdr:sp macro="" textlink="">
      <xdr:nvSpPr>
        <xdr:cNvPr id="20" name="ZoneTexte 19">
          <a:extLst>
            <a:ext uri="{FF2B5EF4-FFF2-40B4-BE49-F238E27FC236}">
              <a16:creationId xmlns:a16="http://schemas.microsoft.com/office/drawing/2014/main" id="{C5D45876-A830-4E41-AEDA-8C9C31FC7913}"/>
            </a:ext>
          </a:extLst>
        </xdr:cNvPr>
        <xdr:cNvSpPr txBox="1"/>
      </xdr:nvSpPr>
      <xdr:spPr>
        <a:xfrm>
          <a:off x="11087100" y="18954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5</a:t>
          </a:r>
        </a:p>
      </xdr:txBody>
    </xdr:sp>
    <xdr:clientData/>
  </xdr:twoCellAnchor>
  <xdr:twoCellAnchor>
    <xdr:from>
      <xdr:col>4</xdr:col>
      <xdr:colOff>561975</xdr:colOff>
      <xdr:row>10</xdr:row>
      <xdr:rowOff>1</xdr:rowOff>
    </xdr:from>
    <xdr:to>
      <xdr:col>5</xdr:col>
      <xdr:colOff>304800</xdr:colOff>
      <xdr:row>10</xdr:row>
      <xdr:rowOff>119063</xdr:rowOff>
    </xdr:to>
    <xdr:cxnSp macro="">
      <xdr:nvCxnSpPr>
        <xdr:cNvPr id="21" name="Connecteur droit avec flèche 20">
          <a:extLst>
            <a:ext uri="{FF2B5EF4-FFF2-40B4-BE49-F238E27FC236}">
              <a16:creationId xmlns:a16="http://schemas.microsoft.com/office/drawing/2014/main" id="{54510B87-7CD8-4829-B55A-0BE92E89735E}"/>
            </a:ext>
          </a:extLst>
        </xdr:cNvPr>
        <xdr:cNvCxnSpPr>
          <a:cxnSpLocks/>
          <a:stCxn id="20" idx="3"/>
        </xdr:cNvCxnSpPr>
      </xdr:nvCxnSpPr>
      <xdr:spPr>
        <a:xfrm flipV="1">
          <a:off x="11477625" y="1905001"/>
          <a:ext cx="504825" cy="1190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295275</xdr:colOff>
      <xdr:row>11</xdr:row>
      <xdr:rowOff>123825</xdr:rowOff>
    </xdr:from>
    <xdr:to>
      <xdr:col>4</xdr:col>
      <xdr:colOff>685800</xdr:colOff>
      <xdr:row>13</xdr:row>
      <xdr:rowOff>0</xdr:rowOff>
    </xdr:to>
    <xdr:sp macro="" textlink="">
      <xdr:nvSpPr>
        <xdr:cNvPr id="23" name="ZoneTexte 22">
          <a:extLst>
            <a:ext uri="{FF2B5EF4-FFF2-40B4-BE49-F238E27FC236}">
              <a16:creationId xmlns:a16="http://schemas.microsoft.com/office/drawing/2014/main" id="{41CE887D-DF23-4CC9-800D-F3CD27D24A7C}"/>
            </a:ext>
          </a:extLst>
        </xdr:cNvPr>
        <xdr:cNvSpPr txBox="1"/>
      </xdr:nvSpPr>
      <xdr:spPr>
        <a:xfrm>
          <a:off x="11210925" y="22193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6</a:t>
          </a:r>
        </a:p>
      </xdr:txBody>
    </xdr:sp>
    <xdr:clientData/>
  </xdr:twoCellAnchor>
  <xdr:twoCellAnchor>
    <xdr:from>
      <xdr:col>4</xdr:col>
      <xdr:colOff>685800</xdr:colOff>
      <xdr:row>11</xdr:row>
      <xdr:rowOff>85725</xdr:rowOff>
    </xdr:from>
    <xdr:to>
      <xdr:col>6</xdr:col>
      <xdr:colOff>219075</xdr:colOff>
      <xdr:row>12</xdr:row>
      <xdr:rowOff>61913</xdr:rowOff>
    </xdr:to>
    <xdr:cxnSp macro="">
      <xdr:nvCxnSpPr>
        <xdr:cNvPr id="24" name="Connecteur droit avec flèche 23">
          <a:extLst>
            <a:ext uri="{FF2B5EF4-FFF2-40B4-BE49-F238E27FC236}">
              <a16:creationId xmlns:a16="http://schemas.microsoft.com/office/drawing/2014/main" id="{72BBD1F5-6B3B-4224-AA56-4182714B7760}"/>
            </a:ext>
          </a:extLst>
        </xdr:cNvPr>
        <xdr:cNvCxnSpPr>
          <a:cxnSpLocks/>
          <a:stCxn id="23" idx="3"/>
        </xdr:cNvCxnSpPr>
      </xdr:nvCxnSpPr>
      <xdr:spPr>
        <a:xfrm flipV="1">
          <a:off x="11601450" y="2181225"/>
          <a:ext cx="1057275" cy="1666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323850</xdr:colOff>
      <xdr:row>13</xdr:row>
      <xdr:rowOff>104775</xdr:rowOff>
    </xdr:from>
    <xdr:to>
      <xdr:col>4</xdr:col>
      <xdr:colOff>714375</xdr:colOff>
      <xdr:row>14</xdr:row>
      <xdr:rowOff>171450</xdr:rowOff>
    </xdr:to>
    <xdr:sp macro="" textlink="">
      <xdr:nvSpPr>
        <xdr:cNvPr id="26" name="ZoneTexte 25">
          <a:extLst>
            <a:ext uri="{FF2B5EF4-FFF2-40B4-BE49-F238E27FC236}">
              <a16:creationId xmlns:a16="http://schemas.microsoft.com/office/drawing/2014/main" id="{821038C0-94DF-4394-9CB4-F4CA5823118B}"/>
            </a:ext>
          </a:extLst>
        </xdr:cNvPr>
        <xdr:cNvSpPr txBox="1"/>
      </xdr:nvSpPr>
      <xdr:spPr>
        <a:xfrm>
          <a:off x="11239500" y="25812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7</a:t>
          </a:r>
        </a:p>
      </xdr:txBody>
    </xdr:sp>
    <xdr:clientData/>
  </xdr:twoCellAnchor>
  <xdr:twoCellAnchor>
    <xdr:from>
      <xdr:col>4</xdr:col>
      <xdr:colOff>714375</xdr:colOff>
      <xdr:row>12</xdr:row>
      <xdr:rowOff>142875</xdr:rowOff>
    </xdr:from>
    <xdr:to>
      <xdr:col>8</xdr:col>
      <xdr:colOff>161925</xdr:colOff>
      <xdr:row>14</xdr:row>
      <xdr:rowOff>42863</xdr:rowOff>
    </xdr:to>
    <xdr:cxnSp macro="">
      <xdr:nvCxnSpPr>
        <xdr:cNvPr id="27" name="Connecteur droit avec flèche 26">
          <a:extLst>
            <a:ext uri="{FF2B5EF4-FFF2-40B4-BE49-F238E27FC236}">
              <a16:creationId xmlns:a16="http://schemas.microsoft.com/office/drawing/2014/main" id="{7A96AA08-9F5E-4353-B27B-FA9129C0E615}"/>
            </a:ext>
          </a:extLst>
        </xdr:cNvPr>
        <xdr:cNvCxnSpPr>
          <a:cxnSpLocks/>
          <a:stCxn id="26" idx="3"/>
        </xdr:cNvCxnSpPr>
      </xdr:nvCxnSpPr>
      <xdr:spPr>
        <a:xfrm flipV="1">
          <a:off x="11630025" y="2428875"/>
          <a:ext cx="2495550" cy="2809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438150</xdr:colOff>
      <xdr:row>15</xdr:row>
      <xdr:rowOff>47625</xdr:rowOff>
    </xdr:from>
    <xdr:to>
      <xdr:col>5</xdr:col>
      <xdr:colOff>66675</xdr:colOff>
      <xdr:row>16</xdr:row>
      <xdr:rowOff>114300</xdr:rowOff>
    </xdr:to>
    <xdr:sp macro="" textlink="">
      <xdr:nvSpPr>
        <xdr:cNvPr id="29" name="ZoneTexte 28">
          <a:extLst>
            <a:ext uri="{FF2B5EF4-FFF2-40B4-BE49-F238E27FC236}">
              <a16:creationId xmlns:a16="http://schemas.microsoft.com/office/drawing/2014/main" id="{86453B7E-CBE7-4840-8328-1845C381C496}"/>
            </a:ext>
          </a:extLst>
        </xdr:cNvPr>
        <xdr:cNvSpPr txBox="1"/>
      </xdr:nvSpPr>
      <xdr:spPr>
        <a:xfrm>
          <a:off x="11353800" y="29051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a:t>
          </a:r>
        </a:p>
      </xdr:txBody>
    </xdr:sp>
    <xdr:clientData/>
  </xdr:twoCellAnchor>
  <xdr:twoCellAnchor>
    <xdr:from>
      <xdr:col>5</xdr:col>
      <xdr:colOff>66675</xdr:colOff>
      <xdr:row>15</xdr:row>
      <xdr:rowOff>123825</xdr:rowOff>
    </xdr:from>
    <xdr:to>
      <xdr:col>8</xdr:col>
      <xdr:colOff>180975</xdr:colOff>
      <xdr:row>15</xdr:row>
      <xdr:rowOff>176213</xdr:rowOff>
    </xdr:to>
    <xdr:cxnSp macro="">
      <xdr:nvCxnSpPr>
        <xdr:cNvPr id="30" name="Connecteur droit avec flèche 29">
          <a:extLst>
            <a:ext uri="{FF2B5EF4-FFF2-40B4-BE49-F238E27FC236}">
              <a16:creationId xmlns:a16="http://schemas.microsoft.com/office/drawing/2014/main" id="{3FFA9188-E958-4B4E-9E2C-B84F1DC069B2}"/>
            </a:ext>
          </a:extLst>
        </xdr:cNvPr>
        <xdr:cNvCxnSpPr>
          <a:cxnSpLocks/>
          <a:stCxn id="29" idx="3"/>
        </xdr:cNvCxnSpPr>
      </xdr:nvCxnSpPr>
      <xdr:spPr>
        <a:xfrm flipV="1">
          <a:off x="11744325" y="2981325"/>
          <a:ext cx="2400300" cy="523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466725</xdr:colOff>
      <xdr:row>17</xdr:row>
      <xdr:rowOff>76200</xdr:rowOff>
    </xdr:from>
    <xdr:to>
      <xdr:col>5</xdr:col>
      <xdr:colOff>95250</xdr:colOff>
      <xdr:row>18</xdr:row>
      <xdr:rowOff>142875</xdr:rowOff>
    </xdr:to>
    <xdr:sp macro="" textlink="">
      <xdr:nvSpPr>
        <xdr:cNvPr id="32" name="ZoneTexte 31">
          <a:extLst>
            <a:ext uri="{FF2B5EF4-FFF2-40B4-BE49-F238E27FC236}">
              <a16:creationId xmlns:a16="http://schemas.microsoft.com/office/drawing/2014/main" id="{13603200-7B14-4333-A70F-071EE4060F7D}"/>
            </a:ext>
          </a:extLst>
        </xdr:cNvPr>
        <xdr:cNvSpPr txBox="1"/>
      </xdr:nvSpPr>
      <xdr:spPr>
        <a:xfrm>
          <a:off x="11382375" y="33147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a:t>
          </a:r>
        </a:p>
      </xdr:txBody>
    </xdr:sp>
    <xdr:clientData/>
  </xdr:twoCellAnchor>
  <xdr:twoCellAnchor>
    <xdr:from>
      <xdr:col>5</xdr:col>
      <xdr:colOff>95250</xdr:colOff>
      <xdr:row>18</xdr:row>
      <xdr:rowOff>14288</xdr:rowOff>
    </xdr:from>
    <xdr:to>
      <xdr:col>8</xdr:col>
      <xdr:colOff>190500</xdr:colOff>
      <xdr:row>18</xdr:row>
      <xdr:rowOff>161925</xdr:rowOff>
    </xdr:to>
    <xdr:cxnSp macro="">
      <xdr:nvCxnSpPr>
        <xdr:cNvPr id="33" name="Connecteur droit avec flèche 32">
          <a:extLst>
            <a:ext uri="{FF2B5EF4-FFF2-40B4-BE49-F238E27FC236}">
              <a16:creationId xmlns:a16="http://schemas.microsoft.com/office/drawing/2014/main" id="{410AAF1F-C8C4-4F47-93A3-148186B9DEA4}"/>
            </a:ext>
          </a:extLst>
        </xdr:cNvPr>
        <xdr:cNvCxnSpPr>
          <a:cxnSpLocks/>
          <a:stCxn id="32" idx="3"/>
        </xdr:cNvCxnSpPr>
      </xdr:nvCxnSpPr>
      <xdr:spPr>
        <a:xfrm>
          <a:off x="11772900" y="3443288"/>
          <a:ext cx="2381250" cy="1476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390525</xdr:colOff>
      <xdr:row>20</xdr:row>
      <xdr:rowOff>57150</xdr:rowOff>
    </xdr:from>
    <xdr:to>
      <xdr:col>5</xdr:col>
      <xdr:colOff>19050</xdr:colOff>
      <xdr:row>21</xdr:row>
      <xdr:rowOff>123825</xdr:rowOff>
    </xdr:to>
    <xdr:sp macro="" textlink="">
      <xdr:nvSpPr>
        <xdr:cNvPr id="35" name="ZoneTexte 34">
          <a:extLst>
            <a:ext uri="{FF2B5EF4-FFF2-40B4-BE49-F238E27FC236}">
              <a16:creationId xmlns:a16="http://schemas.microsoft.com/office/drawing/2014/main" id="{7EFCA002-81DD-441F-B93D-80945DD8B67F}"/>
            </a:ext>
          </a:extLst>
        </xdr:cNvPr>
        <xdr:cNvSpPr txBox="1"/>
      </xdr:nvSpPr>
      <xdr:spPr>
        <a:xfrm>
          <a:off x="11306175" y="38671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13</a:t>
          </a:r>
        </a:p>
      </xdr:txBody>
    </xdr:sp>
    <xdr:clientData/>
  </xdr:twoCellAnchor>
  <xdr:twoCellAnchor>
    <xdr:from>
      <xdr:col>5</xdr:col>
      <xdr:colOff>19050</xdr:colOff>
      <xdr:row>20</xdr:row>
      <xdr:rowOff>185738</xdr:rowOff>
    </xdr:from>
    <xdr:to>
      <xdr:col>7</xdr:col>
      <xdr:colOff>733425</xdr:colOff>
      <xdr:row>21</xdr:row>
      <xdr:rowOff>47625</xdr:rowOff>
    </xdr:to>
    <xdr:cxnSp macro="">
      <xdr:nvCxnSpPr>
        <xdr:cNvPr id="36" name="Connecteur droit avec flèche 35">
          <a:extLst>
            <a:ext uri="{FF2B5EF4-FFF2-40B4-BE49-F238E27FC236}">
              <a16:creationId xmlns:a16="http://schemas.microsoft.com/office/drawing/2014/main" id="{04EB81EC-6C9B-4BBA-B052-C33687723E89}"/>
            </a:ext>
          </a:extLst>
        </xdr:cNvPr>
        <xdr:cNvCxnSpPr>
          <a:cxnSpLocks/>
          <a:stCxn id="35" idx="3"/>
        </xdr:cNvCxnSpPr>
      </xdr:nvCxnSpPr>
      <xdr:spPr>
        <a:xfrm>
          <a:off x="11696700" y="3995738"/>
          <a:ext cx="2238375" cy="523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428625</xdr:colOff>
      <xdr:row>22</xdr:row>
      <xdr:rowOff>28575</xdr:rowOff>
    </xdr:from>
    <xdr:to>
      <xdr:col>5</xdr:col>
      <xdr:colOff>57150</xdr:colOff>
      <xdr:row>23</xdr:row>
      <xdr:rowOff>95250</xdr:rowOff>
    </xdr:to>
    <xdr:sp macro="" textlink="">
      <xdr:nvSpPr>
        <xdr:cNvPr id="38" name="ZoneTexte 37">
          <a:extLst>
            <a:ext uri="{FF2B5EF4-FFF2-40B4-BE49-F238E27FC236}">
              <a16:creationId xmlns:a16="http://schemas.microsoft.com/office/drawing/2014/main" id="{E9925848-6BE1-439D-8781-B7C4FC13F51A}"/>
            </a:ext>
          </a:extLst>
        </xdr:cNvPr>
        <xdr:cNvSpPr txBox="1"/>
      </xdr:nvSpPr>
      <xdr:spPr>
        <a:xfrm>
          <a:off x="11344275" y="42195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10</a:t>
          </a:r>
        </a:p>
      </xdr:txBody>
    </xdr:sp>
    <xdr:clientData/>
  </xdr:twoCellAnchor>
  <xdr:twoCellAnchor>
    <xdr:from>
      <xdr:col>5</xdr:col>
      <xdr:colOff>57150</xdr:colOff>
      <xdr:row>22</xdr:row>
      <xdr:rowOff>133350</xdr:rowOff>
    </xdr:from>
    <xdr:to>
      <xdr:col>5</xdr:col>
      <xdr:colOff>342900</xdr:colOff>
      <xdr:row>22</xdr:row>
      <xdr:rowOff>157163</xdr:rowOff>
    </xdr:to>
    <xdr:cxnSp macro="">
      <xdr:nvCxnSpPr>
        <xdr:cNvPr id="39" name="Connecteur droit avec flèche 38">
          <a:extLst>
            <a:ext uri="{FF2B5EF4-FFF2-40B4-BE49-F238E27FC236}">
              <a16:creationId xmlns:a16="http://schemas.microsoft.com/office/drawing/2014/main" id="{82777472-1288-48BB-8116-419E9ECE8B74}"/>
            </a:ext>
          </a:extLst>
        </xdr:cNvPr>
        <xdr:cNvCxnSpPr>
          <a:cxnSpLocks/>
          <a:stCxn id="38" idx="3"/>
        </xdr:cNvCxnSpPr>
      </xdr:nvCxnSpPr>
      <xdr:spPr>
        <a:xfrm flipV="1">
          <a:off x="11734800" y="4324350"/>
          <a:ext cx="285750" cy="2381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57150</xdr:colOff>
      <xdr:row>25</xdr:row>
      <xdr:rowOff>66675</xdr:rowOff>
    </xdr:from>
    <xdr:to>
      <xdr:col>8</xdr:col>
      <xdr:colOff>447675</xdr:colOff>
      <xdr:row>26</xdr:row>
      <xdr:rowOff>133350</xdr:rowOff>
    </xdr:to>
    <xdr:sp macro="" textlink="">
      <xdr:nvSpPr>
        <xdr:cNvPr id="41" name="ZoneTexte 40">
          <a:extLst>
            <a:ext uri="{FF2B5EF4-FFF2-40B4-BE49-F238E27FC236}">
              <a16:creationId xmlns:a16="http://schemas.microsoft.com/office/drawing/2014/main" id="{5C0D1BA3-ECD1-491E-A568-6E24D7C81688}"/>
            </a:ext>
          </a:extLst>
        </xdr:cNvPr>
        <xdr:cNvSpPr txBox="1"/>
      </xdr:nvSpPr>
      <xdr:spPr>
        <a:xfrm>
          <a:off x="14020800" y="48291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11</a:t>
          </a:r>
        </a:p>
      </xdr:txBody>
    </xdr:sp>
    <xdr:clientData/>
  </xdr:twoCellAnchor>
  <xdr:twoCellAnchor>
    <xdr:from>
      <xdr:col>8</xdr:col>
      <xdr:colOff>252413</xdr:colOff>
      <xdr:row>23</xdr:row>
      <xdr:rowOff>161925</xdr:rowOff>
    </xdr:from>
    <xdr:to>
      <xdr:col>8</xdr:col>
      <xdr:colOff>742950</xdr:colOff>
      <xdr:row>25</xdr:row>
      <xdr:rowOff>66675</xdr:rowOff>
    </xdr:to>
    <xdr:cxnSp macro="">
      <xdr:nvCxnSpPr>
        <xdr:cNvPr id="42" name="Connecteur droit avec flèche 41">
          <a:extLst>
            <a:ext uri="{FF2B5EF4-FFF2-40B4-BE49-F238E27FC236}">
              <a16:creationId xmlns:a16="http://schemas.microsoft.com/office/drawing/2014/main" id="{C9082381-891A-4C03-A8D4-01529177B0A2}"/>
            </a:ext>
          </a:extLst>
        </xdr:cNvPr>
        <xdr:cNvCxnSpPr>
          <a:cxnSpLocks/>
          <a:stCxn id="41" idx="0"/>
        </xdr:cNvCxnSpPr>
      </xdr:nvCxnSpPr>
      <xdr:spPr>
        <a:xfrm flipV="1">
          <a:off x="14216063" y="4543425"/>
          <a:ext cx="490537" cy="2857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1.xml><?xml version="1.0" encoding="utf-8"?>
<xdr:wsDr xmlns:xdr="http://schemas.openxmlformats.org/drawingml/2006/spreadsheetDrawing" xmlns:a="http://schemas.openxmlformats.org/drawingml/2006/main">
  <xdr:twoCellAnchor editAs="oneCell">
    <xdr:from>
      <xdr:col>5</xdr:col>
      <xdr:colOff>238125</xdr:colOff>
      <xdr:row>2</xdr:row>
      <xdr:rowOff>66675</xdr:rowOff>
    </xdr:from>
    <xdr:to>
      <xdr:col>13</xdr:col>
      <xdr:colOff>475323</xdr:colOff>
      <xdr:row>23</xdr:row>
      <xdr:rowOff>18415</xdr:rowOff>
    </xdr:to>
    <xdr:pic>
      <xdr:nvPicPr>
        <xdr:cNvPr id="4" name="Image 3">
          <a:extLst>
            <a:ext uri="{FF2B5EF4-FFF2-40B4-BE49-F238E27FC236}">
              <a16:creationId xmlns:a16="http://schemas.microsoft.com/office/drawing/2014/main" id="{9DBCED8B-63AE-4EFE-BD04-63A6E9D9D4FE}"/>
            </a:ext>
          </a:extLst>
        </xdr:cNvPr>
        <xdr:cNvPicPr>
          <a:picLocks noChangeAspect="1"/>
        </xdr:cNvPicPr>
      </xdr:nvPicPr>
      <xdr:blipFill>
        <a:blip xmlns:r="http://schemas.openxmlformats.org/officeDocument/2006/relationships" r:embed="rId1"/>
        <a:stretch>
          <a:fillRect/>
        </a:stretch>
      </xdr:blipFill>
      <xdr:spPr>
        <a:xfrm>
          <a:off x="10715625" y="447675"/>
          <a:ext cx="6333198" cy="4333240"/>
        </a:xfrm>
        <a:prstGeom prst="rect">
          <a:avLst/>
        </a:prstGeom>
      </xdr:spPr>
    </xdr:pic>
    <xdr:clientData/>
  </xdr:twoCellAnchor>
  <xdr:twoCellAnchor>
    <xdr:from>
      <xdr:col>4</xdr:col>
      <xdr:colOff>219075</xdr:colOff>
      <xdr:row>1</xdr:row>
      <xdr:rowOff>171450</xdr:rowOff>
    </xdr:from>
    <xdr:to>
      <xdr:col>4</xdr:col>
      <xdr:colOff>609600</xdr:colOff>
      <xdr:row>3</xdr:row>
      <xdr:rowOff>47625</xdr:rowOff>
    </xdr:to>
    <xdr:sp macro="" textlink="">
      <xdr:nvSpPr>
        <xdr:cNvPr id="5" name="ZoneTexte 4">
          <a:extLst>
            <a:ext uri="{FF2B5EF4-FFF2-40B4-BE49-F238E27FC236}">
              <a16:creationId xmlns:a16="http://schemas.microsoft.com/office/drawing/2014/main" id="{9C89DA68-5153-4B6F-BD40-2DF91BACD9D6}"/>
            </a:ext>
          </a:extLst>
        </xdr:cNvPr>
        <xdr:cNvSpPr txBox="1"/>
      </xdr:nvSpPr>
      <xdr:spPr>
        <a:xfrm>
          <a:off x="9934575" y="3619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a:t>
          </a:r>
        </a:p>
      </xdr:txBody>
    </xdr:sp>
    <xdr:clientData/>
  </xdr:twoCellAnchor>
  <xdr:twoCellAnchor>
    <xdr:from>
      <xdr:col>4</xdr:col>
      <xdr:colOff>609600</xdr:colOff>
      <xdr:row>2</xdr:row>
      <xdr:rowOff>109538</xdr:rowOff>
    </xdr:from>
    <xdr:to>
      <xdr:col>5</xdr:col>
      <xdr:colOff>457200</xdr:colOff>
      <xdr:row>2</xdr:row>
      <xdr:rowOff>152400</xdr:rowOff>
    </xdr:to>
    <xdr:cxnSp macro="">
      <xdr:nvCxnSpPr>
        <xdr:cNvPr id="6" name="Connecteur droit avec flèche 5">
          <a:extLst>
            <a:ext uri="{FF2B5EF4-FFF2-40B4-BE49-F238E27FC236}">
              <a16:creationId xmlns:a16="http://schemas.microsoft.com/office/drawing/2014/main" id="{C6427E3E-C043-473A-A0A9-F93063879B7A}"/>
            </a:ext>
          </a:extLst>
        </xdr:cNvPr>
        <xdr:cNvCxnSpPr>
          <a:cxnSpLocks/>
          <a:stCxn id="5" idx="3"/>
        </xdr:cNvCxnSpPr>
      </xdr:nvCxnSpPr>
      <xdr:spPr>
        <a:xfrm>
          <a:off x="10325100" y="490538"/>
          <a:ext cx="609600" cy="42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180975</xdr:colOff>
      <xdr:row>3</xdr:row>
      <xdr:rowOff>76200</xdr:rowOff>
    </xdr:from>
    <xdr:to>
      <xdr:col>4</xdr:col>
      <xdr:colOff>571500</xdr:colOff>
      <xdr:row>4</xdr:row>
      <xdr:rowOff>142875</xdr:rowOff>
    </xdr:to>
    <xdr:sp macro="" textlink="">
      <xdr:nvSpPr>
        <xdr:cNvPr id="7" name="ZoneTexte 6">
          <a:extLst>
            <a:ext uri="{FF2B5EF4-FFF2-40B4-BE49-F238E27FC236}">
              <a16:creationId xmlns:a16="http://schemas.microsoft.com/office/drawing/2014/main" id="{03347E0B-ED35-4A06-B6D9-A08C35D7C63E}"/>
            </a:ext>
          </a:extLst>
        </xdr:cNvPr>
        <xdr:cNvSpPr txBox="1"/>
      </xdr:nvSpPr>
      <xdr:spPr>
        <a:xfrm>
          <a:off x="9896475" y="6477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a:t>
          </a:r>
        </a:p>
      </xdr:txBody>
    </xdr:sp>
    <xdr:clientData/>
  </xdr:twoCellAnchor>
  <xdr:twoCellAnchor>
    <xdr:from>
      <xdr:col>4</xdr:col>
      <xdr:colOff>571500</xdr:colOff>
      <xdr:row>3</xdr:row>
      <xdr:rowOff>180976</xdr:rowOff>
    </xdr:from>
    <xdr:to>
      <xdr:col>5</xdr:col>
      <xdr:colOff>333375</xdr:colOff>
      <xdr:row>4</xdr:row>
      <xdr:rowOff>14288</xdr:rowOff>
    </xdr:to>
    <xdr:cxnSp macro="">
      <xdr:nvCxnSpPr>
        <xdr:cNvPr id="8" name="Connecteur droit avec flèche 7">
          <a:extLst>
            <a:ext uri="{FF2B5EF4-FFF2-40B4-BE49-F238E27FC236}">
              <a16:creationId xmlns:a16="http://schemas.microsoft.com/office/drawing/2014/main" id="{B7F084CF-21D5-47C8-8A58-966E3E75A7FC}"/>
            </a:ext>
          </a:extLst>
        </xdr:cNvPr>
        <xdr:cNvCxnSpPr>
          <a:cxnSpLocks/>
          <a:stCxn id="7" idx="3"/>
        </xdr:cNvCxnSpPr>
      </xdr:nvCxnSpPr>
      <xdr:spPr>
        <a:xfrm flipV="1">
          <a:off x="10287000" y="752476"/>
          <a:ext cx="523875" cy="238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238125</xdr:colOff>
      <xdr:row>4</xdr:row>
      <xdr:rowOff>161925</xdr:rowOff>
    </xdr:from>
    <xdr:to>
      <xdr:col>4</xdr:col>
      <xdr:colOff>628650</xdr:colOff>
      <xdr:row>5</xdr:row>
      <xdr:rowOff>228600</xdr:rowOff>
    </xdr:to>
    <xdr:sp macro="" textlink="">
      <xdr:nvSpPr>
        <xdr:cNvPr id="10" name="ZoneTexte 9">
          <a:extLst>
            <a:ext uri="{FF2B5EF4-FFF2-40B4-BE49-F238E27FC236}">
              <a16:creationId xmlns:a16="http://schemas.microsoft.com/office/drawing/2014/main" id="{AE2FAC05-62AF-48DA-8DAA-E8E8A47004D3}"/>
            </a:ext>
          </a:extLst>
        </xdr:cNvPr>
        <xdr:cNvSpPr txBox="1"/>
      </xdr:nvSpPr>
      <xdr:spPr>
        <a:xfrm>
          <a:off x="9953625" y="9239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12</a:t>
          </a:r>
        </a:p>
      </xdr:txBody>
    </xdr:sp>
    <xdr:clientData/>
  </xdr:twoCellAnchor>
  <xdr:twoCellAnchor>
    <xdr:from>
      <xdr:col>4</xdr:col>
      <xdr:colOff>628650</xdr:colOff>
      <xdr:row>5</xdr:row>
      <xdr:rowOff>76201</xdr:rowOff>
    </xdr:from>
    <xdr:to>
      <xdr:col>5</xdr:col>
      <xdr:colOff>390525</xdr:colOff>
      <xdr:row>5</xdr:row>
      <xdr:rowOff>100013</xdr:rowOff>
    </xdr:to>
    <xdr:cxnSp macro="">
      <xdr:nvCxnSpPr>
        <xdr:cNvPr id="11" name="Connecteur droit avec flèche 10">
          <a:extLst>
            <a:ext uri="{FF2B5EF4-FFF2-40B4-BE49-F238E27FC236}">
              <a16:creationId xmlns:a16="http://schemas.microsoft.com/office/drawing/2014/main" id="{578D19D3-A5F6-43A9-9FC5-78AE92E32B86}"/>
            </a:ext>
          </a:extLst>
        </xdr:cNvPr>
        <xdr:cNvCxnSpPr>
          <a:cxnSpLocks/>
          <a:stCxn id="10" idx="3"/>
        </xdr:cNvCxnSpPr>
      </xdr:nvCxnSpPr>
      <xdr:spPr>
        <a:xfrm flipV="1">
          <a:off x="10344150" y="1028701"/>
          <a:ext cx="523875" cy="238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419100</xdr:colOff>
      <xdr:row>0</xdr:row>
      <xdr:rowOff>142875</xdr:rowOff>
    </xdr:from>
    <xdr:to>
      <xdr:col>13</xdr:col>
      <xdr:colOff>47625</xdr:colOff>
      <xdr:row>2</xdr:row>
      <xdr:rowOff>19050</xdr:rowOff>
    </xdr:to>
    <xdr:sp macro="" textlink="">
      <xdr:nvSpPr>
        <xdr:cNvPr id="12" name="ZoneTexte 11">
          <a:extLst>
            <a:ext uri="{FF2B5EF4-FFF2-40B4-BE49-F238E27FC236}">
              <a16:creationId xmlns:a16="http://schemas.microsoft.com/office/drawing/2014/main" id="{C14D3516-37D5-4276-AD71-8CA186A8213C}"/>
            </a:ext>
          </a:extLst>
        </xdr:cNvPr>
        <xdr:cNvSpPr txBox="1"/>
      </xdr:nvSpPr>
      <xdr:spPr>
        <a:xfrm>
          <a:off x="16583025" y="1428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13</a:t>
          </a:r>
        </a:p>
      </xdr:txBody>
    </xdr:sp>
    <xdr:clientData/>
  </xdr:twoCellAnchor>
  <xdr:twoCellAnchor>
    <xdr:from>
      <xdr:col>12</xdr:col>
      <xdr:colOff>614363</xdr:colOff>
      <xdr:row>2</xdr:row>
      <xdr:rowOff>19050</xdr:rowOff>
    </xdr:from>
    <xdr:to>
      <xdr:col>13</xdr:col>
      <xdr:colOff>38100</xdr:colOff>
      <xdr:row>4</xdr:row>
      <xdr:rowOff>180975</xdr:rowOff>
    </xdr:to>
    <xdr:cxnSp macro="">
      <xdr:nvCxnSpPr>
        <xdr:cNvPr id="13" name="Connecteur droit avec flèche 12">
          <a:extLst>
            <a:ext uri="{FF2B5EF4-FFF2-40B4-BE49-F238E27FC236}">
              <a16:creationId xmlns:a16="http://schemas.microsoft.com/office/drawing/2014/main" id="{7959C9AC-00C2-4CEE-BD8D-BD651856C3CA}"/>
            </a:ext>
          </a:extLst>
        </xdr:cNvPr>
        <xdr:cNvCxnSpPr>
          <a:cxnSpLocks/>
          <a:stCxn id="12" idx="2"/>
        </xdr:cNvCxnSpPr>
      </xdr:nvCxnSpPr>
      <xdr:spPr>
        <a:xfrm>
          <a:off x="16778288" y="400050"/>
          <a:ext cx="185737" cy="5429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247650</xdr:colOff>
      <xdr:row>5</xdr:row>
      <xdr:rowOff>295275</xdr:rowOff>
    </xdr:from>
    <xdr:to>
      <xdr:col>4</xdr:col>
      <xdr:colOff>638175</xdr:colOff>
      <xdr:row>6</xdr:row>
      <xdr:rowOff>171450</xdr:rowOff>
    </xdr:to>
    <xdr:sp macro="" textlink="">
      <xdr:nvSpPr>
        <xdr:cNvPr id="16" name="ZoneTexte 15">
          <a:extLst>
            <a:ext uri="{FF2B5EF4-FFF2-40B4-BE49-F238E27FC236}">
              <a16:creationId xmlns:a16="http://schemas.microsoft.com/office/drawing/2014/main" id="{3D839432-A6AA-4570-84CD-C5674AC44718}"/>
            </a:ext>
          </a:extLst>
        </xdr:cNvPr>
        <xdr:cNvSpPr txBox="1"/>
      </xdr:nvSpPr>
      <xdr:spPr>
        <a:xfrm>
          <a:off x="10315575" y="12477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8</a:t>
          </a:r>
        </a:p>
      </xdr:txBody>
    </xdr:sp>
    <xdr:clientData/>
  </xdr:twoCellAnchor>
  <xdr:twoCellAnchor>
    <xdr:from>
      <xdr:col>4</xdr:col>
      <xdr:colOff>638175</xdr:colOff>
      <xdr:row>5</xdr:row>
      <xdr:rowOff>323850</xdr:rowOff>
    </xdr:from>
    <xdr:to>
      <xdr:col>5</xdr:col>
      <xdr:colOff>323850</xdr:colOff>
      <xdr:row>6</xdr:row>
      <xdr:rowOff>42863</xdr:rowOff>
    </xdr:to>
    <xdr:cxnSp macro="">
      <xdr:nvCxnSpPr>
        <xdr:cNvPr id="17" name="Connecteur droit avec flèche 16">
          <a:extLst>
            <a:ext uri="{FF2B5EF4-FFF2-40B4-BE49-F238E27FC236}">
              <a16:creationId xmlns:a16="http://schemas.microsoft.com/office/drawing/2014/main" id="{719C0EFE-AACB-4FCF-906B-28C319B1D160}"/>
            </a:ext>
          </a:extLst>
        </xdr:cNvPr>
        <xdr:cNvCxnSpPr>
          <a:cxnSpLocks/>
          <a:stCxn id="16" idx="3"/>
        </xdr:cNvCxnSpPr>
      </xdr:nvCxnSpPr>
      <xdr:spPr>
        <a:xfrm flipV="1">
          <a:off x="10706100" y="1276350"/>
          <a:ext cx="447675" cy="10001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200025</xdr:colOff>
      <xdr:row>6</xdr:row>
      <xdr:rowOff>238125</xdr:rowOff>
    </xdr:from>
    <xdr:to>
      <xdr:col>4</xdr:col>
      <xdr:colOff>590550</xdr:colOff>
      <xdr:row>7</xdr:row>
      <xdr:rowOff>114300</xdr:rowOff>
    </xdr:to>
    <xdr:sp macro="" textlink="">
      <xdr:nvSpPr>
        <xdr:cNvPr id="19" name="ZoneTexte 18">
          <a:extLst>
            <a:ext uri="{FF2B5EF4-FFF2-40B4-BE49-F238E27FC236}">
              <a16:creationId xmlns:a16="http://schemas.microsoft.com/office/drawing/2014/main" id="{4976627A-7155-4637-ADF8-D6E81E6F959A}"/>
            </a:ext>
          </a:extLst>
        </xdr:cNvPr>
        <xdr:cNvSpPr txBox="1"/>
      </xdr:nvSpPr>
      <xdr:spPr>
        <a:xfrm>
          <a:off x="10267950" y="15716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9</a:t>
          </a:r>
        </a:p>
      </xdr:txBody>
    </xdr:sp>
    <xdr:clientData/>
  </xdr:twoCellAnchor>
  <xdr:twoCellAnchor>
    <xdr:from>
      <xdr:col>4</xdr:col>
      <xdr:colOff>590550</xdr:colOff>
      <xdr:row>6</xdr:row>
      <xdr:rowOff>104775</xdr:rowOff>
    </xdr:from>
    <xdr:to>
      <xdr:col>5</xdr:col>
      <xdr:colOff>333375</xdr:colOff>
      <xdr:row>6</xdr:row>
      <xdr:rowOff>366713</xdr:rowOff>
    </xdr:to>
    <xdr:cxnSp macro="">
      <xdr:nvCxnSpPr>
        <xdr:cNvPr id="20" name="Connecteur droit avec flèche 19">
          <a:extLst>
            <a:ext uri="{FF2B5EF4-FFF2-40B4-BE49-F238E27FC236}">
              <a16:creationId xmlns:a16="http://schemas.microsoft.com/office/drawing/2014/main" id="{529E0E92-A130-4883-B39B-71DED359ED16}"/>
            </a:ext>
          </a:extLst>
        </xdr:cNvPr>
        <xdr:cNvCxnSpPr>
          <a:cxnSpLocks/>
          <a:stCxn id="19" idx="3"/>
        </xdr:cNvCxnSpPr>
      </xdr:nvCxnSpPr>
      <xdr:spPr>
        <a:xfrm flipV="1">
          <a:off x="10658475" y="1438275"/>
          <a:ext cx="504825" cy="26193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161925</xdr:colOff>
      <xdr:row>7</xdr:row>
      <xdr:rowOff>171450</xdr:rowOff>
    </xdr:from>
    <xdr:to>
      <xdr:col>4</xdr:col>
      <xdr:colOff>552450</xdr:colOff>
      <xdr:row>9</xdr:row>
      <xdr:rowOff>47625</xdr:rowOff>
    </xdr:to>
    <xdr:sp macro="" textlink="">
      <xdr:nvSpPr>
        <xdr:cNvPr id="22" name="ZoneTexte 21">
          <a:extLst>
            <a:ext uri="{FF2B5EF4-FFF2-40B4-BE49-F238E27FC236}">
              <a16:creationId xmlns:a16="http://schemas.microsoft.com/office/drawing/2014/main" id="{F1891C83-DE0F-4207-9280-033061B60049}"/>
            </a:ext>
          </a:extLst>
        </xdr:cNvPr>
        <xdr:cNvSpPr txBox="1"/>
      </xdr:nvSpPr>
      <xdr:spPr>
        <a:xfrm>
          <a:off x="10229850" y="18859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6</a:t>
          </a:r>
        </a:p>
      </xdr:txBody>
    </xdr:sp>
    <xdr:clientData/>
  </xdr:twoCellAnchor>
  <xdr:twoCellAnchor>
    <xdr:from>
      <xdr:col>4</xdr:col>
      <xdr:colOff>552450</xdr:colOff>
      <xdr:row>7</xdr:row>
      <xdr:rowOff>142876</xdr:rowOff>
    </xdr:from>
    <xdr:to>
      <xdr:col>5</xdr:col>
      <xdr:colOff>609600</xdr:colOff>
      <xdr:row>8</xdr:row>
      <xdr:rowOff>109538</xdr:rowOff>
    </xdr:to>
    <xdr:cxnSp macro="">
      <xdr:nvCxnSpPr>
        <xdr:cNvPr id="23" name="Connecteur droit avec flèche 22">
          <a:extLst>
            <a:ext uri="{FF2B5EF4-FFF2-40B4-BE49-F238E27FC236}">
              <a16:creationId xmlns:a16="http://schemas.microsoft.com/office/drawing/2014/main" id="{533554BB-499D-4D06-9080-0E56BD891794}"/>
            </a:ext>
          </a:extLst>
        </xdr:cNvPr>
        <xdr:cNvCxnSpPr>
          <a:cxnSpLocks/>
          <a:stCxn id="22" idx="3"/>
        </xdr:cNvCxnSpPr>
      </xdr:nvCxnSpPr>
      <xdr:spPr>
        <a:xfrm flipV="1">
          <a:off x="10620375" y="1857376"/>
          <a:ext cx="819150" cy="157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219075</xdr:colOff>
      <xdr:row>13</xdr:row>
      <xdr:rowOff>9525</xdr:rowOff>
    </xdr:from>
    <xdr:to>
      <xdr:col>4</xdr:col>
      <xdr:colOff>609600</xdr:colOff>
      <xdr:row>14</xdr:row>
      <xdr:rowOff>76200</xdr:rowOff>
    </xdr:to>
    <xdr:sp macro="" textlink="">
      <xdr:nvSpPr>
        <xdr:cNvPr id="25" name="ZoneTexte 24">
          <a:extLst>
            <a:ext uri="{FF2B5EF4-FFF2-40B4-BE49-F238E27FC236}">
              <a16:creationId xmlns:a16="http://schemas.microsoft.com/office/drawing/2014/main" id="{94A04B14-1971-4474-96D7-C0B1DB4E44D1}"/>
            </a:ext>
          </a:extLst>
        </xdr:cNvPr>
        <xdr:cNvSpPr txBox="1"/>
      </xdr:nvSpPr>
      <xdr:spPr>
        <a:xfrm>
          <a:off x="10287000" y="28670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a:t>
          </a:r>
        </a:p>
      </xdr:txBody>
    </xdr:sp>
    <xdr:clientData/>
  </xdr:twoCellAnchor>
  <xdr:twoCellAnchor>
    <xdr:from>
      <xdr:col>4</xdr:col>
      <xdr:colOff>609600</xdr:colOff>
      <xdr:row>13</xdr:row>
      <xdr:rowOff>138113</xdr:rowOff>
    </xdr:from>
    <xdr:to>
      <xdr:col>5</xdr:col>
      <xdr:colOff>314325</xdr:colOff>
      <xdr:row>15</xdr:row>
      <xdr:rowOff>76200</xdr:rowOff>
    </xdr:to>
    <xdr:cxnSp macro="">
      <xdr:nvCxnSpPr>
        <xdr:cNvPr id="26" name="Connecteur droit avec flèche 25">
          <a:extLst>
            <a:ext uri="{FF2B5EF4-FFF2-40B4-BE49-F238E27FC236}">
              <a16:creationId xmlns:a16="http://schemas.microsoft.com/office/drawing/2014/main" id="{9D57D1D6-40C6-42C1-9541-B1AAA484E983}"/>
            </a:ext>
          </a:extLst>
        </xdr:cNvPr>
        <xdr:cNvCxnSpPr>
          <a:cxnSpLocks/>
          <a:stCxn id="25" idx="3"/>
        </xdr:cNvCxnSpPr>
      </xdr:nvCxnSpPr>
      <xdr:spPr>
        <a:xfrm>
          <a:off x="10677525" y="2995613"/>
          <a:ext cx="466725" cy="3190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200026</xdr:colOff>
      <xdr:row>16</xdr:row>
      <xdr:rowOff>171450</xdr:rowOff>
    </xdr:from>
    <xdr:to>
      <xdr:col>5</xdr:col>
      <xdr:colOff>142876</xdr:colOff>
      <xdr:row>18</xdr:row>
      <xdr:rowOff>47625</xdr:rowOff>
    </xdr:to>
    <xdr:sp macro="" textlink="">
      <xdr:nvSpPr>
        <xdr:cNvPr id="28" name="ZoneTexte 27">
          <a:extLst>
            <a:ext uri="{FF2B5EF4-FFF2-40B4-BE49-F238E27FC236}">
              <a16:creationId xmlns:a16="http://schemas.microsoft.com/office/drawing/2014/main" id="{324E83AE-CC0C-47D8-BDFC-3B42693E5B4C}"/>
            </a:ext>
          </a:extLst>
        </xdr:cNvPr>
        <xdr:cNvSpPr txBox="1"/>
      </xdr:nvSpPr>
      <xdr:spPr>
        <a:xfrm>
          <a:off x="10267951" y="3600450"/>
          <a:ext cx="7048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r>
            <a:rPr lang="fr-FR" sz="1100" baseline="0"/>
            <a:t> ou 5</a:t>
          </a:r>
          <a:endParaRPr lang="fr-FR" sz="1100"/>
        </a:p>
      </xdr:txBody>
    </xdr:sp>
    <xdr:clientData/>
  </xdr:twoCellAnchor>
  <xdr:twoCellAnchor>
    <xdr:from>
      <xdr:col>5</xdr:col>
      <xdr:colOff>142876</xdr:colOff>
      <xdr:row>17</xdr:row>
      <xdr:rowOff>109538</xdr:rowOff>
    </xdr:from>
    <xdr:to>
      <xdr:col>8</xdr:col>
      <xdr:colOff>19050</xdr:colOff>
      <xdr:row>18</xdr:row>
      <xdr:rowOff>0</xdr:rowOff>
    </xdr:to>
    <xdr:cxnSp macro="">
      <xdr:nvCxnSpPr>
        <xdr:cNvPr id="29" name="Connecteur droit avec flèche 28">
          <a:extLst>
            <a:ext uri="{FF2B5EF4-FFF2-40B4-BE49-F238E27FC236}">
              <a16:creationId xmlns:a16="http://schemas.microsoft.com/office/drawing/2014/main" id="{D7CE3189-4D63-49B9-AF54-838E3813C06C}"/>
            </a:ext>
          </a:extLst>
        </xdr:cNvPr>
        <xdr:cNvCxnSpPr>
          <a:cxnSpLocks/>
          <a:stCxn id="28" idx="3"/>
        </xdr:cNvCxnSpPr>
      </xdr:nvCxnSpPr>
      <xdr:spPr>
        <a:xfrm>
          <a:off x="10972801" y="3729038"/>
          <a:ext cx="2162174" cy="809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190500</xdr:colOff>
      <xdr:row>20</xdr:row>
      <xdr:rowOff>0</xdr:rowOff>
    </xdr:from>
    <xdr:to>
      <xdr:col>4</xdr:col>
      <xdr:colOff>581025</xdr:colOff>
      <xdr:row>21</xdr:row>
      <xdr:rowOff>57150</xdr:rowOff>
    </xdr:to>
    <xdr:sp macro="" textlink="">
      <xdr:nvSpPr>
        <xdr:cNvPr id="31" name="ZoneTexte 30">
          <a:extLst>
            <a:ext uri="{FF2B5EF4-FFF2-40B4-BE49-F238E27FC236}">
              <a16:creationId xmlns:a16="http://schemas.microsoft.com/office/drawing/2014/main" id="{78473D7D-5CB6-4B49-AB8F-308A193C251F}"/>
            </a:ext>
          </a:extLst>
        </xdr:cNvPr>
        <xdr:cNvSpPr txBox="1"/>
      </xdr:nvSpPr>
      <xdr:spPr>
        <a:xfrm>
          <a:off x="10258425" y="4381500"/>
          <a:ext cx="390525" cy="247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10</a:t>
          </a:r>
        </a:p>
      </xdr:txBody>
    </xdr:sp>
    <xdr:clientData/>
  </xdr:twoCellAnchor>
  <xdr:twoCellAnchor>
    <xdr:from>
      <xdr:col>4</xdr:col>
      <xdr:colOff>581025</xdr:colOff>
      <xdr:row>20</xdr:row>
      <xdr:rowOff>1</xdr:rowOff>
    </xdr:from>
    <xdr:to>
      <xdr:col>5</xdr:col>
      <xdr:colOff>342900</xdr:colOff>
      <xdr:row>20</xdr:row>
      <xdr:rowOff>123825</xdr:rowOff>
    </xdr:to>
    <xdr:cxnSp macro="">
      <xdr:nvCxnSpPr>
        <xdr:cNvPr id="32" name="Connecteur droit avec flèche 31">
          <a:extLst>
            <a:ext uri="{FF2B5EF4-FFF2-40B4-BE49-F238E27FC236}">
              <a16:creationId xmlns:a16="http://schemas.microsoft.com/office/drawing/2014/main" id="{58482A35-070D-40E5-9041-DF8D0D751E79}"/>
            </a:ext>
          </a:extLst>
        </xdr:cNvPr>
        <xdr:cNvCxnSpPr>
          <a:cxnSpLocks/>
          <a:stCxn id="31" idx="3"/>
        </xdr:cNvCxnSpPr>
      </xdr:nvCxnSpPr>
      <xdr:spPr>
        <a:xfrm flipV="1">
          <a:off x="10648950" y="4381501"/>
          <a:ext cx="523875" cy="12382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752475</xdr:colOff>
      <xdr:row>22</xdr:row>
      <xdr:rowOff>123825</xdr:rowOff>
    </xdr:from>
    <xdr:to>
      <xdr:col>9</xdr:col>
      <xdr:colOff>381000</xdr:colOff>
      <xdr:row>24</xdr:row>
      <xdr:rowOff>0</xdr:rowOff>
    </xdr:to>
    <xdr:sp macro="" textlink="">
      <xdr:nvSpPr>
        <xdr:cNvPr id="33" name="ZoneTexte 32">
          <a:extLst>
            <a:ext uri="{FF2B5EF4-FFF2-40B4-BE49-F238E27FC236}">
              <a16:creationId xmlns:a16="http://schemas.microsoft.com/office/drawing/2014/main" id="{391D5FA4-D03C-46ED-BB28-57DAABA9835C}"/>
            </a:ext>
          </a:extLst>
        </xdr:cNvPr>
        <xdr:cNvSpPr txBox="1"/>
      </xdr:nvSpPr>
      <xdr:spPr>
        <a:xfrm>
          <a:off x="13868400" y="48863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11</a:t>
          </a:r>
        </a:p>
      </xdr:txBody>
    </xdr:sp>
    <xdr:clientData/>
  </xdr:twoCellAnchor>
  <xdr:twoCellAnchor>
    <xdr:from>
      <xdr:col>9</xdr:col>
      <xdr:colOff>185738</xdr:colOff>
      <xdr:row>21</xdr:row>
      <xdr:rowOff>57150</xdr:rowOff>
    </xdr:from>
    <xdr:to>
      <xdr:col>9</xdr:col>
      <xdr:colOff>304800</xdr:colOff>
      <xdr:row>22</xdr:row>
      <xdr:rowOff>123825</xdr:rowOff>
    </xdr:to>
    <xdr:cxnSp macro="">
      <xdr:nvCxnSpPr>
        <xdr:cNvPr id="34" name="Connecteur droit avec flèche 33">
          <a:extLst>
            <a:ext uri="{FF2B5EF4-FFF2-40B4-BE49-F238E27FC236}">
              <a16:creationId xmlns:a16="http://schemas.microsoft.com/office/drawing/2014/main" id="{BC507FEE-66AD-4BD9-9504-A95928C0C843}"/>
            </a:ext>
          </a:extLst>
        </xdr:cNvPr>
        <xdr:cNvCxnSpPr>
          <a:cxnSpLocks/>
          <a:stCxn id="33" idx="0"/>
        </xdr:cNvCxnSpPr>
      </xdr:nvCxnSpPr>
      <xdr:spPr>
        <a:xfrm flipV="1">
          <a:off x="14063663" y="4629150"/>
          <a:ext cx="119062" cy="25717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504825</xdr:colOff>
      <xdr:row>15</xdr:row>
      <xdr:rowOff>142875</xdr:rowOff>
    </xdr:from>
    <xdr:to>
      <xdr:col>14</xdr:col>
      <xdr:colOff>133350</xdr:colOff>
      <xdr:row>17</xdr:row>
      <xdr:rowOff>19050</xdr:rowOff>
    </xdr:to>
    <xdr:sp macro="" textlink="">
      <xdr:nvSpPr>
        <xdr:cNvPr id="37" name="ZoneTexte 36">
          <a:extLst>
            <a:ext uri="{FF2B5EF4-FFF2-40B4-BE49-F238E27FC236}">
              <a16:creationId xmlns:a16="http://schemas.microsoft.com/office/drawing/2014/main" id="{A93A5AA6-B96B-4606-A5A2-AD3F290499F5}"/>
            </a:ext>
          </a:extLst>
        </xdr:cNvPr>
        <xdr:cNvSpPr txBox="1"/>
      </xdr:nvSpPr>
      <xdr:spPr>
        <a:xfrm>
          <a:off x="17430750" y="33813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7</a:t>
          </a:r>
        </a:p>
      </xdr:txBody>
    </xdr:sp>
    <xdr:clientData/>
  </xdr:twoCellAnchor>
  <xdr:twoCellAnchor>
    <xdr:from>
      <xdr:col>9</xdr:col>
      <xdr:colOff>533400</xdr:colOff>
      <xdr:row>16</xdr:row>
      <xdr:rowOff>80963</xdr:rowOff>
    </xdr:from>
    <xdr:to>
      <xdr:col>13</xdr:col>
      <xdr:colOff>504825</xdr:colOff>
      <xdr:row>17</xdr:row>
      <xdr:rowOff>114300</xdr:rowOff>
    </xdr:to>
    <xdr:cxnSp macro="">
      <xdr:nvCxnSpPr>
        <xdr:cNvPr id="38" name="Connecteur droit avec flèche 37">
          <a:extLst>
            <a:ext uri="{FF2B5EF4-FFF2-40B4-BE49-F238E27FC236}">
              <a16:creationId xmlns:a16="http://schemas.microsoft.com/office/drawing/2014/main" id="{7FABE822-0B45-4398-865C-E355BCCE45D5}"/>
            </a:ext>
          </a:extLst>
        </xdr:cNvPr>
        <xdr:cNvCxnSpPr>
          <a:cxnSpLocks/>
          <a:stCxn id="37" idx="1"/>
        </xdr:cNvCxnSpPr>
      </xdr:nvCxnSpPr>
      <xdr:spPr>
        <a:xfrm flipH="1">
          <a:off x="14411325" y="3509963"/>
          <a:ext cx="3019425" cy="2238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2.xml><?xml version="1.0" encoding="utf-8"?>
<xdr:wsDr xmlns:xdr="http://schemas.openxmlformats.org/drawingml/2006/spreadsheetDrawing" xmlns:a="http://schemas.openxmlformats.org/drawingml/2006/main">
  <xdr:twoCellAnchor editAs="oneCell">
    <xdr:from>
      <xdr:col>4</xdr:col>
      <xdr:colOff>638175</xdr:colOff>
      <xdr:row>2</xdr:row>
      <xdr:rowOff>5441</xdr:rowOff>
    </xdr:from>
    <xdr:to>
      <xdr:col>12</xdr:col>
      <xdr:colOff>75273</xdr:colOff>
      <xdr:row>31</xdr:row>
      <xdr:rowOff>179956</xdr:rowOff>
    </xdr:to>
    <xdr:pic>
      <xdr:nvPicPr>
        <xdr:cNvPr id="2" name="Image 1">
          <a:extLst>
            <a:ext uri="{FF2B5EF4-FFF2-40B4-BE49-F238E27FC236}">
              <a16:creationId xmlns:a16="http://schemas.microsoft.com/office/drawing/2014/main" id="{C72E662C-CB6F-4B96-A0AC-580B587579EF}"/>
            </a:ext>
          </a:extLst>
        </xdr:cNvPr>
        <xdr:cNvPicPr>
          <a:picLocks noChangeAspect="1"/>
        </xdr:cNvPicPr>
      </xdr:nvPicPr>
      <xdr:blipFill>
        <a:blip xmlns:r="http://schemas.openxmlformats.org/officeDocument/2006/relationships" r:embed="rId1"/>
        <a:stretch>
          <a:fillRect/>
        </a:stretch>
      </xdr:blipFill>
      <xdr:spPr>
        <a:xfrm>
          <a:off x="11544300" y="386441"/>
          <a:ext cx="5533098" cy="6080015"/>
        </a:xfrm>
        <a:prstGeom prst="rect">
          <a:avLst/>
        </a:prstGeom>
      </xdr:spPr>
    </xdr:pic>
    <xdr:clientData/>
  </xdr:twoCellAnchor>
  <xdr:twoCellAnchor>
    <xdr:from>
      <xdr:col>4</xdr:col>
      <xdr:colOff>142875</xdr:colOff>
      <xdr:row>0</xdr:row>
      <xdr:rowOff>152400</xdr:rowOff>
    </xdr:from>
    <xdr:to>
      <xdr:col>4</xdr:col>
      <xdr:colOff>533400</xdr:colOff>
      <xdr:row>2</xdr:row>
      <xdr:rowOff>28575</xdr:rowOff>
    </xdr:to>
    <xdr:sp macro="" textlink="">
      <xdr:nvSpPr>
        <xdr:cNvPr id="3" name="ZoneTexte 2">
          <a:extLst>
            <a:ext uri="{FF2B5EF4-FFF2-40B4-BE49-F238E27FC236}">
              <a16:creationId xmlns:a16="http://schemas.microsoft.com/office/drawing/2014/main" id="{717F89A9-845C-4AB5-B573-676B3C0FE620}"/>
            </a:ext>
          </a:extLst>
        </xdr:cNvPr>
        <xdr:cNvSpPr txBox="1"/>
      </xdr:nvSpPr>
      <xdr:spPr>
        <a:xfrm>
          <a:off x="11049000" y="1524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a:t>
          </a:r>
        </a:p>
      </xdr:txBody>
    </xdr:sp>
    <xdr:clientData/>
  </xdr:twoCellAnchor>
  <xdr:twoCellAnchor>
    <xdr:from>
      <xdr:col>4</xdr:col>
      <xdr:colOff>533400</xdr:colOff>
      <xdr:row>1</xdr:row>
      <xdr:rowOff>90488</xdr:rowOff>
    </xdr:from>
    <xdr:to>
      <xdr:col>5</xdr:col>
      <xdr:colOff>95250</xdr:colOff>
      <xdr:row>2</xdr:row>
      <xdr:rowOff>76200</xdr:rowOff>
    </xdr:to>
    <xdr:cxnSp macro="">
      <xdr:nvCxnSpPr>
        <xdr:cNvPr id="4" name="Connecteur droit avec flèche 3">
          <a:extLst>
            <a:ext uri="{FF2B5EF4-FFF2-40B4-BE49-F238E27FC236}">
              <a16:creationId xmlns:a16="http://schemas.microsoft.com/office/drawing/2014/main" id="{D7AA2014-44AF-4964-95A3-5E4DC041C90B}"/>
            </a:ext>
          </a:extLst>
        </xdr:cNvPr>
        <xdr:cNvCxnSpPr>
          <a:cxnSpLocks/>
          <a:stCxn id="3" idx="3"/>
        </xdr:cNvCxnSpPr>
      </xdr:nvCxnSpPr>
      <xdr:spPr>
        <a:xfrm>
          <a:off x="11439525" y="280988"/>
          <a:ext cx="323850" cy="1762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114300</xdr:colOff>
      <xdr:row>2</xdr:row>
      <xdr:rowOff>123825</xdr:rowOff>
    </xdr:from>
    <xdr:to>
      <xdr:col>4</xdr:col>
      <xdr:colOff>504825</xdr:colOff>
      <xdr:row>4</xdr:row>
      <xdr:rowOff>0</xdr:rowOff>
    </xdr:to>
    <xdr:sp macro="" textlink="">
      <xdr:nvSpPr>
        <xdr:cNvPr id="6" name="ZoneTexte 5">
          <a:extLst>
            <a:ext uri="{FF2B5EF4-FFF2-40B4-BE49-F238E27FC236}">
              <a16:creationId xmlns:a16="http://schemas.microsoft.com/office/drawing/2014/main" id="{8B1FD24C-4091-4389-B235-67B2EC1D83E9}"/>
            </a:ext>
          </a:extLst>
        </xdr:cNvPr>
        <xdr:cNvSpPr txBox="1"/>
      </xdr:nvSpPr>
      <xdr:spPr>
        <a:xfrm>
          <a:off x="11020425" y="5048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a:t>
          </a:r>
        </a:p>
      </xdr:txBody>
    </xdr:sp>
    <xdr:clientData/>
  </xdr:twoCellAnchor>
  <xdr:twoCellAnchor>
    <xdr:from>
      <xdr:col>4</xdr:col>
      <xdr:colOff>504825</xdr:colOff>
      <xdr:row>3</xdr:row>
      <xdr:rowOff>61913</xdr:rowOff>
    </xdr:from>
    <xdr:to>
      <xdr:col>4</xdr:col>
      <xdr:colOff>742950</xdr:colOff>
      <xdr:row>3</xdr:row>
      <xdr:rowOff>85725</xdr:rowOff>
    </xdr:to>
    <xdr:cxnSp macro="">
      <xdr:nvCxnSpPr>
        <xdr:cNvPr id="7" name="Connecteur droit avec flèche 6">
          <a:extLst>
            <a:ext uri="{FF2B5EF4-FFF2-40B4-BE49-F238E27FC236}">
              <a16:creationId xmlns:a16="http://schemas.microsoft.com/office/drawing/2014/main" id="{AAE7EF07-0AED-47E3-886E-8AD93A0937C6}"/>
            </a:ext>
          </a:extLst>
        </xdr:cNvPr>
        <xdr:cNvCxnSpPr>
          <a:cxnSpLocks/>
          <a:stCxn id="6" idx="3"/>
        </xdr:cNvCxnSpPr>
      </xdr:nvCxnSpPr>
      <xdr:spPr>
        <a:xfrm>
          <a:off x="11410950" y="633413"/>
          <a:ext cx="238125" cy="238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123825</xdr:colOff>
      <xdr:row>5</xdr:row>
      <xdr:rowOff>257175</xdr:rowOff>
    </xdr:from>
    <xdr:to>
      <xdr:col>4</xdr:col>
      <xdr:colOff>514350</xdr:colOff>
      <xdr:row>6</xdr:row>
      <xdr:rowOff>133350</xdr:rowOff>
    </xdr:to>
    <xdr:sp macro="" textlink="">
      <xdr:nvSpPr>
        <xdr:cNvPr id="9" name="ZoneTexte 8">
          <a:extLst>
            <a:ext uri="{FF2B5EF4-FFF2-40B4-BE49-F238E27FC236}">
              <a16:creationId xmlns:a16="http://schemas.microsoft.com/office/drawing/2014/main" id="{8224AD85-A9C0-4E37-A509-C28B906BA522}"/>
            </a:ext>
          </a:extLst>
        </xdr:cNvPr>
        <xdr:cNvSpPr txBox="1"/>
      </xdr:nvSpPr>
      <xdr:spPr>
        <a:xfrm>
          <a:off x="11029950" y="12096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6</a:t>
          </a:r>
        </a:p>
      </xdr:txBody>
    </xdr:sp>
    <xdr:clientData/>
  </xdr:twoCellAnchor>
  <xdr:twoCellAnchor>
    <xdr:from>
      <xdr:col>4</xdr:col>
      <xdr:colOff>514350</xdr:colOff>
      <xdr:row>6</xdr:row>
      <xdr:rowOff>4763</xdr:rowOff>
    </xdr:from>
    <xdr:to>
      <xdr:col>4</xdr:col>
      <xdr:colOff>704850</xdr:colOff>
      <xdr:row>6</xdr:row>
      <xdr:rowOff>133350</xdr:rowOff>
    </xdr:to>
    <xdr:cxnSp macro="">
      <xdr:nvCxnSpPr>
        <xdr:cNvPr id="10" name="Connecteur droit avec flèche 9">
          <a:extLst>
            <a:ext uri="{FF2B5EF4-FFF2-40B4-BE49-F238E27FC236}">
              <a16:creationId xmlns:a16="http://schemas.microsoft.com/office/drawing/2014/main" id="{0F4DC397-82B8-4FF8-907B-5F30CD587F94}"/>
            </a:ext>
          </a:extLst>
        </xdr:cNvPr>
        <xdr:cNvCxnSpPr>
          <a:cxnSpLocks/>
          <a:stCxn id="9" idx="3"/>
        </xdr:cNvCxnSpPr>
      </xdr:nvCxnSpPr>
      <xdr:spPr>
        <a:xfrm>
          <a:off x="11420475" y="1338263"/>
          <a:ext cx="190500" cy="1285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152400</xdr:colOff>
      <xdr:row>6</xdr:row>
      <xdr:rowOff>200025</xdr:rowOff>
    </xdr:from>
    <xdr:to>
      <xdr:col>4</xdr:col>
      <xdr:colOff>542925</xdr:colOff>
      <xdr:row>7</xdr:row>
      <xdr:rowOff>76200</xdr:rowOff>
    </xdr:to>
    <xdr:sp macro="" textlink="">
      <xdr:nvSpPr>
        <xdr:cNvPr id="13" name="ZoneTexte 12">
          <a:extLst>
            <a:ext uri="{FF2B5EF4-FFF2-40B4-BE49-F238E27FC236}">
              <a16:creationId xmlns:a16="http://schemas.microsoft.com/office/drawing/2014/main" id="{75B8A82E-3B39-4034-BE68-A1DE6FCE365E}"/>
            </a:ext>
          </a:extLst>
        </xdr:cNvPr>
        <xdr:cNvSpPr txBox="1"/>
      </xdr:nvSpPr>
      <xdr:spPr>
        <a:xfrm>
          <a:off x="11058525" y="15335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7</a:t>
          </a:r>
        </a:p>
      </xdr:txBody>
    </xdr:sp>
    <xdr:clientData/>
  </xdr:twoCellAnchor>
  <xdr:twoCellAnchor>
    <xdr:from>
      <xdr:col>4</xdr:col>
      <xdr:colOff>542925</xdr:colOff>
      <xdr:row>6</xdr:row>
      <xdr:rowOff>328613</xdr:rowOff>
    </xdr:from>
    <xdr:to>
      <xdr:col>6</xdr:col>
      <xdr:colOff>638175</xdr:colOff>
      <xdr:row>6</xdr:row>
      <xdr:rowOff>342900</xdr:rowOff>
    </xdr:to>
    <xdr:cxnSp macro="">
      <xdr:nvCxnSpPr>
        <xdr:cNvPr id="14" name="Connecteur droit avec flèche 13">
          <a:extLst>
            <a:ext uri="{FF2B5EF4-FFF2-40B4-BE49-F238E27FC236}">
              <a16:creationId xmlns:a16="http://schemas.microsoft.com/office/drawing/2014/main" id="{AE1A89CF-0122-4747-87C4-71C311990556}"/>
            </a:ext>
          </a:extLst>
        </xdr:cNvPr>
        <xdr:cNvCxnSpPr>
          <a:cxnSpLocks/>
          <a:stCxn id="13" idx="3"/>
        </xdr:cNvCxnSpPr>
      </xdr:nvCxnSpPr>
      <xdr:spPr>
        <a:xfrm>
          <a:off x="11449050" y="1662113"/>
          <a:ext cx="1619250" cy="142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57150</xdr:colOff>
      <xdr:row>7</xdr:row>
      <xdr:rowOff>133350</xdr:rowOff>
    </xdr:from>
    <xdr:to>
      <xdr:col>4</xdr:col>
      <xdr:colOff>447675</xdr:colOff>
      <xdr:row>9</xdr:row>
      <xdr:rowOff>9525</xdr:rowOff>
    </xdr:to>
    <xdr:sp macro="" textlink="">
      <xdr:nvSpPr>
        <xdr:cNvPr id="17" name="ZoneTexte 16">
          <a:extLst>
            <a:ext uri="{FF2B5EF4-FFF2-40B4-BE49-F238E27FC236}">
              <a16:creationId xmlns:a16="http://schemas.microsoft.com/office/drawing/2014/main" id="{1D038975-2930-4794-AFEB-9E5CCE375EB1}"/>
            </a:ext>
          </a:extLst>
        </xdr:cNvPr>
        <xdr:cNvSpPr txBox="1"/>
      </xdr:nvSpPr>
      <xdr:spPr>
        <a:xfrm>
          <a:off x="10963275" y="18478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11</a:t>
          </a:r>
        </a:p>
      </xdr:txBody>
    </xdr:sp>
    <xdr:clientData/>
  </xdr:twoCellAnchor>
  <xdr:twoCellAnchor>
    <xdr:from>
      <xdr:col>4</xdr:col>
      <xdr:colOff>447675</xdr:colOff>
      <xdr:row>8</xdr:row>
      <xdr:rowOff>9526</xdr:rowOff>
    </xdr:from>
    <xdr:to>
      <xdr:col>4</xdr:col>
      <xdr:colOff>733425</xdr:colOff>
      <xdr:row>8</xdr:row>
      <xdr:rowOff>71438</xdr:rowOff>
    </xdr:to>
    <xdr:cxnSp macro="">
      <xdr:nvCxnSpPr>
        <xdr:cNvPr id="18" name="Connecteur droit avec flèche 17">
          <a:extLst>
            <a:ext uri="{FF2B5EF4-FFF2-40B4-BE49-F238E27FC236}">
              <a16:creationId xmlns:a16="http://schemas.microsoft.com/office/drawing/2014/main" id="{A26B4B55-ACDF-4DBC-9BAD-840722582AA4}"/>
            </a:ext>
          </a:extLst>
        </xdr:cNvPr>
        <xdr:cNvCxnSpPr>
          <a:cxnSpLocks/>
          <a:stCxn id="17" idx="3"/>
        </xdr:cNvCxnSpPr>
      </xdr:nvCxnSpPr>
      <xdr:spPr>
        <a:xfrm flipV="1">
          <a:off x="11353800" y="1914526"/>
          <a:ext cx="285750" cy="619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57150</xdr:colOff>
      <xdr:row>9</xdr:row>
      <xdr:rowOff>47625</xdr:rowOff>
    </xdr:from>
    <xdr:to>
      <xdr:col>4</xdr:col>
      <xdr:colOff>447675</xdr:colOff>
      <xdr:row>10</xdr:row>
      <xdr:rowOff>114300</xdr:rowOff>
    </xdr:to>
    <xdr:sp macro="" textlink="">
      <xdr:nvSpPr>
        <xdr:cNvPr id="20" name="ZoneTexte 19">
          <a:extLst>
            <a:ext uri="{FF2B5EF4-FFF2-40B4-BE49-F238E27FC236}">
              <a16:creationId xmlns:a16="http://schemas.microsoft.com/office/drawing/2014/main" id="{52579F2E-7CDC-4667-8EBA-EB8684BC0775}"/>
            </a:ext>
          </a:extLst>
        </xdr:cNvPr>
        <xdr:cNvSpPr txBox="1"/>
      </xdr:nvSpPr>
      <xdr:spPr>
        <a:xfrm>
          <a:off x="10963275" y="21431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13</a:t>
          </a:r>
        </a:p>
      </xdr:txBody>
    </xdr:sp>
    <xdr:clientData/>
  </xdr:twoCellAnchor>
  <xdr:twoCellAnchor>
    <xdr:from>
      <xdr:col>4</xdr:col>
      <xdr:colOff>447675</xdr:colOff>
      <xdr:row>9</xdr:row>
      <xdr:rowOff>28575</xdr:rowOff>
    </xdr:from>
    <xdr:to>
      <xdr:col>5</xdr:col>
      <xdr:colOff>752475</xdr:colOff>
      <xdr:row>9</xdr:row>
      <xdr:rowOff>176213</xdr:rowOff>
    </xdr:to>
    <xdr:cxnSp macro="">
      <xdr:nvCxnSpPr>
        <xdr:cNvPr id="21" name="Connecteur droit avec flèche 20">
          <a:extLst>
            <a:ext uri="{FF2B5EF4-FFF2-40B4-BE49-F238E27FC236}">
              <a16:creationId xmlns:a16="http://schemas.microsoft.com/office/drawing/2014/main" id="{C74FBBBE-11CF-4F1B-B6AC-654707A4FEFE}"/>
            </a:ext>
          </a:extLst>
        </xdr:cNvPr>
        <xdr:cNvCxnSpPr>
          <a:cxnSpLocks/>
          <a:stCxn id="20" idx="3"/>
        </xdr:cNvCxnSpPr>
      </xdr:nvCxnSpPr>
      <xdr:spPr>
        <a:xfrm flipV="1">
          <a:off x="11353800" y="2124075"/>
          <a:ext cx="1066800" cy="14763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66675</xdr:colOff>
      <xdr:row>10</xdr:row>
      <xdr:rowOff>171450</xdr:rowOff>
    </xdr:from>
    <xdr:to>
      <xdr:col>4</xdr:col>
      <xdr:colOff>457200</xdr:colOff>
      <xdr:row>12</xdr:row>
      <xdr:rowOff>47625</xdr:rowOff>
    </xdr:to>
    <xdr:sp macro="" textlink="">
      <xdr:nvSpPr>
        <xdr:cNvPr id="23" name="ZoneTexte 22">
          <a:extLst>
            <a:ext uri="{FF2B5EF4-FFF2-40B4-BE49-F238E27FC236}">
              <a16:creationId xmlns:a16="http://schemas.microsoft.com/office/drawing/2014/main" id="{2E1F142D-276C-4AC2-9A81-F5418465FA88}"/>
            </a:ext>
          </a:extLst>
        </xdr:cNvPr>
        <xdr:cNvSpPr txBox="1"/>
      </xdr:nvSpPr>
      <xdr:spPr>
        <a:xfrm>
          <a:off x="10972800" y="24574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9</a:t>
          </a:r>
        </a:p>
      </xdr:txBody>
    </xdr:sp>
    <xdr:clientData/>
  </xdr:twoCellAnchor>
  <xdr:twoCellAnchor>
    <xdr:from>
      <xdr:col>4</xdr:col>
      <xdr:colOff>457200</xdr:colOff>
      <xdr:row>10</xdr:row>
      <xdr:rowOff>57150</xdr:rowOff>
    </xdr:from>
    <xdr:to>
      <xdr:col>5</xdr:col>
      <xdr:colOff>0</xdr:colOff>
      <xdr:row>11</xdr:row>
      <xdr:rowOff>109538</xdr:rowOff>
    </xdr:to>
    <xdr:cxnSp macro="">
      <xdr:nvCxnSpPr>
        <xdr:cNvPr id="24" name="Connecteur droit avec flèche 23">
          <a:extLst>
            <a:ext uri="{FF2B5EF4-FFF2-40B4-BE49-F238E27FC236}">
              <a16:creationId xmlns:a16="http://schemas.microsoft.com/office/drawing/2014/main" id="{22DAE077-0B38-4E63-8022-A730AF649602}"/>
            </a:ext>
          </a:extLst>
        </xdr:cNvPr>
        <xdr:cNvCxnSpPr>
          <a:cxnSpLocks/>
          <a:stCxn id="23" idx="3"/>
        </xdr:cNvCxnSpPr>
      </xdr:nvCxnSpPr>
      <xdr:spPr>
        <a:xfrm flipV="1">
          <a:off x="11363325" y="2343150"/>
          <a:ext cx="304800" cy="2428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3200400</xdr:colOff>
      <xdr:row>25</xdr:row>
      <xdr:rowOff>152400</xdr:rowOff>
    </xdr:from>
    <xdr:to>
      <xdr:col>4</xdr:col>
      <xdr:colOff>209550</xdr:colOff>
      <xdr:row>27</xdr:row>
      <xdr:rowOff>28575</xdr:rowOff>
    </xdr:to>
    <xdr:sp macro="" textlink="">
      <xdr:nvSpPr>
        <xdr:cNvPr id="26" name="ZoneTexte 25">
          <a:extLst>
            <a:ext uri="{FF2B5EF4-FFF2-40B4-BE49-F238E27FC236}">
              <a16:creationId xmlns:a16="http://schemas.microsoft.com/office/drawing/2014/main" id="{3E8EDCA6-0C47-40B1-8D7B-D114C13B2C1F}"/>
            </a:ext>
          </a:extLst>
        </xdr:cNvPr>
        <xdr:cNvSpPr txBox="1"/>
      </xdr:nvSpPr>
      <xdr:spPr>
        <a:xfrm>
          <a:off x="10725150" y="52959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a:t>
          </a:r>
        </a:p>
      </xdr:txBody>
    </xdr:sp>
    <xdr:clientData/>
  </xdr:twoCellAnchor>
  <xdr:twoCellAnchor>
    <xdr:from>
      <xdr:col>4</xdr:col>
      <xdr:colOff>209550</xdr:colOff>
      <xdr:row>26</xdr:row>
      <xdr:rowOff>66676</xdr:rowOff>
    </xdr:from>
    <xdr:to>
      <xdr:col>4</xdr:col>
      <xdr:colOff>733425</xdr:colOff>
      <xdr:row>26</xdr:row>
      <xdr:rowOff>90488</xdr:rowOff>
    </xdr:to>
    <xdr:cxnSp macro="">
      <xdr:nvCxnSpPr>
        <xdr:cNvPr id="27" name="Connecteur droit avec flèche 26">
          <a:extLst>
            <a:ext uri="{FF2B5EF4-FFF2-40B4-BE49-F238E27FC236}">
              <a16:creationId xmlns:a16="http://schemas.microsoft.com/office/drawing/2014/main" id="{C87E33F0-C22D-4948-AF8B-08752F9CD262}"/>
            </a:ext>
          </a:extLst>
        </xdr:cNvPr>
        <xdr:cNvCxnSpPr>
          <a:cxnSpLocks/>
          <a:stCxn id="26" idx="3"/>
        </xdr:cNvCxnSpPr>
      </xdr:nvCxnSpPr>
      <xdr:spPr>
        <a:xfrm flipV="1">
          <a:off x="11115675" y="5400676"/>
          <a:ext cx="523875" cy="238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3209924</xdr:colOff>
      <xdr:row>27</xdr:row>
      <xdr:rowOff>104775</xdr:rowOff>
    </xdr:from>
    <xdr:to>
      <xdr:col>4</xdr:col>
      <xdr:colOff>371474</xdr:colOff>
      <xdr:row>28</xdr:row>
      <xdr:rowOff>171450</xdr:rowOff>
    </xdr:to>
    <xdr:sp macro="" textlink="">
      <xdr:nvSpPr>
        <xdr:cNvPr id="28" name="ZoneTexte 27">
          <a:extLst>
            <a:ext uri="{FF2B5EF4-FFF2-40B4-BE49-F238E27FC236}">
              <a16:creationId xmlns:a16="http://schemas.microsoft.com/office/drawing/2014/main" id="{B8EED1A3-D60F-4519-B665-B1EBB4CBEAF0}"/>
            </a:ext>
          </a:extLst>
        </xdr:cNvPr>
        <xdr:cNvSpPr txBox="1"/>
      </xdr:nvSpPr>
      <xdr:spPr>
        <a:xfrm>
          <a:off x="10734674" y="5629275"/>
          <a:ext cx="5429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r>
            <a:rPr lang="fr-FR" sz="1100" baseline="0"/>
            <a:t> ou 5</a:t>
          </a:r>
          <a:endParaRPr lang="fr-FR" sz="1100"/>
        </a:p>
      </xdr:txBody>
    </xdr:sp>
    <xdr:clientData/>
  </xdr:twoCellAnchor>
  <xdr:twoCellAnchor>
    <xdr:from>
      <xdr:col>4</xdr:col>
      <xdr:colOff>371474</xdr:colOff>
      <xdr:row>28</xdr:row>
      <xdr:rowOff>19051</xdr:rowOff>
    </xdr:from>
    <xdr:to>
      <xdr:col>6</xdr:col>
      <xdr:colOff>304800</xdr:colOff>
      <xdr:row>28</xdr:row>
      <xdr:rowOff>42863</xdr:rowOff>
    </xdr:to>
    <xdr:cxnSp macro="">
      <xdr:nvCxnSpPr>
        <xdr:cNvPr id="29" name="Connecteur droit avec flèche 28">
          <a:extLst>
            <a:ext uri="{FF2B5EF4-FFF2-40B4-BE49-F238E27FC236}">
              <a16:creationId xmlns:a16="http://schemas.microsoft.com/office/drawing/2014/main" id="{E9D6CE8D-DB19-4690-846A-17AD66CFD0E3}"/>
            </a:ext>
          </a:extLst>
        </xdr:cNvPr>
        <xdr:cNvCxnSpPr>
          <a:cxnSpLocks/>
          <a:stCxn id="28" idx="3"/>
        </xdr:cNvCxnSpPr>
      </xdr:nvCxnSpPr>
      <xdr:spPr>
        <a:xfrm flipV="1">
          <a:off x="11277599" y="5734051"/>
          <a:ext cx="1457326" cy="238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142875</xdr:colOff>
      <xdr:row>6</xdr:row>
      <xdr:rowOff>9525</xdr:rowOff>
    </xdr:from>
    <xdr:to>
      <xdr:col>12</xdr:col>
      <xdr:colOff>533400</xdr:colOff>
      <xdr:row>6</xdr:row>
      <xdr:rowOff>266700</xdr:rowOff>
    </xdr:to>
    <xdr:sp macro="" textlink="">
      <xdr:nvSpPr>
        <xdr:cNvPr id="34" name="ZoneTexte 33">
          <a:extLst>
            <a:ext uri="{FF2B5EF4-FFF2-40B4-BE49-F238E27FC236}">
              <a16:creationId xmlns:a16="http://schemas.microsoft.com/office/drawing/2014/main" id="{9A8F6B09-EB8F-4FCE-8E69-49B063B86B47}"/>
            </a:ext>
          </a:extLst>
        </xdr:cNvPr>
        <xdr:cNvSpPr txBox="1"/>
      </xdr:nvSpPr>
      <xdr:spPr>
        <a:xfrm>
          <a:off x="17145000" y="13430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8</a:t>
          </a:r>
        </a:p>
      </xdr:txBody>
    </xdr:sp>
    <xdr:clientData/>
  </xdr:twoCellAnchor>
  <xdr:twoCellAnchor>
    <xdr:from>
      <xdr:col>9</xdr:col>
      <xdr:colOff>638175</xdr:colOff>
      <xdr:row>6</xdr:row>
      <xdr:rowOff>138113</xdr:rowOff>
    </xdr:from>
    <xdr:to>
      <xdr:col>12</xdr:col>
      <xdr:colOff>142875</xdr:colOff>
      <xdr:row>6</xdr:row>
      <xdr:rowOff>323850</xdr:rowOff>
    </xdr:to>
    <xdr:cxnSp macro="">
      <xdr:nvCxnSpPr>
        <xdr:cNvPr id="35" name="Connecteur droit avec flèche 34">
          <a:extLst>
            <a:ext uri="{FF2B5EF4-FFF2-40B4-BE49-F238E27FC236}">
              <a16:creationId xmlns:a16="http://schemas.microsoft.com/office/drawing/2014/main" id="{ED195998-557D-4B55-A673-2CEB652C3FB5}"/>
            </a:ext>
          </a:extLst>
        </xdr:cNvPr>
        <xdr:cNvCxnSpPr>
          <a:cxnSpLocks/>
          <a:stCxn id="34" idx="1"/>
        </xdr:cNvCxnSpPr>
      </xdr:nvCxnSpPr>
      <xdr:spPr>
        <a:xfrm flipH="1">
          <a:off x="15354300" y="1471613"/>
          <a:ext cx="1790700" cy="1857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152400</xdr:colOff>
      <xdr:row>7</xdr:row>
      <xdr:rowOff>142875</xdr:rowOff>
    </xdr:from>
    <xdr:to>
      <xdr:col>12</xdr:col>
      <xdr:colOff>542925</xdr:colOff>
      <xdr:row>9</xdr:row>
      <xdr:rowOff>9525</xdr:rowOff>
    </xdr:to>
    <xdr:sp macro="" textlink="">
      <xdr:nvSpPr>
        <xdr:cNvPr id="39" name="ZoneTexte 38">
          <a:extLst>
            <a:ext uri="{FF2B5EF4-FFF2-40B4-BE49-F238E27FC236}">
              <a16:creationId xmlns:a16="http://schemas.microsoft.com/office/drawing/2014/main" id="{51120180-856C-4151-8DCF-71985245953A}"/>
            </a:ext>
          </a:extLst>
        </xdr:cNvPr>
        <xdr:cNvSpPr txBox="1"/>
      </xdr:nvSpPr>
      <xdr:spPr>
        <a:xfrm>
          <a:off x="17154525" y="1857375"/>
          <a:ext cx="390525" cy="247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12</a:t>
          </a:r>
        </a:p>
      </xdr:txBody>
    </xdr:sp>
    <xdr:clientData/>
  </xdr:twoCellAnchor>
  <xdr:twoCellAnchor>
    <xdr:from>
      <xdr:col>10</xdr:col>
      <xdr:colOff>685800</xdr:colOff>
      <xdr:row>8</xdr:row>
      <xdr:rowOff>76200</xdr:rowOff>
    </xdr:from>
    <xdr:to>
      <xdr:col>12</xdr:col>
      <xdr:colOff>152400</xdr:colOff>
      <xdr:row>8</xdr:row>
      <xdr:rowOff>171450</xdr:rowOff>
    </xdr:to>
    <xdr:cxnSp macro="">
      <xdr:nvCxnSpPr>
        <xdr:cNvPr id="40" name="Connecteur droit avec flèche 39">
          <a:extLst>
            <a:ext uri="{FF2B5EF4-FFF2-40B4-BE49-F238E27FC236}">
              <a16:creationId xmlns:a16="http://schemas.microsoft.com/office/drawing/2014/main" id="{55277CC9-9A97-4C50-AA8F-EE64024B142C}"/>
            </a:ext>
          </a:extLst>
        </xdr:cNvPr>
        <xdr:cNvCxnSpPr>
          <a:cxnSpLocks/>
          <a:stCxn id="39" idx="1"/>
        </xdr:cNvCxnSpPr>
      </xdr:nvCxnSpPr>
      <xdr:spPr>
        <a:xfrm flipH="1">
          <a:off x="16163925" y="1981200"/>
          <a:ext cx="990600" cy="952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3.xml><?xml version="1.0" encoding="utf-8"?>
<xdr:wsDr xmlns:xdr="http://schemas.openxmlformats.org/drawingml/2006/spreadsheetDrawing" xmlns:a="http://schemas.openxmlformats.org/drawingml/2006/main">
  <xdr:twoCellAnchor editAs="oneCell">
    <xdr:from>
      <xdr:col>1</xdr:col>
      <xdr:colOff>1038225</xdr:colOff>
      <xdr:row>14</xdr:row>
      <xdr:rowOff>66675</xdr:rowOff>
    </xdr:from>
    <xdr:to>
      <xdr:col>8</xdr:col>
      <xdr:colOff>493693</xdr:colOff>
      <xdr:row>26</xdr:row>
      <xdr:rowOff>152104</xdr:rowOff>
    </xdr:to>
    <xdr:pic>
      <xdr:nvPicPr>
        <xdr:cNvPr id="3" name="Image 2">
          <a:extLst>
            <a:ext uri="{FF2B5EF4-FFF2-40B4-BE49-F238E27FC236}">
              <a16:creationId xmlns:a16="http://schemas.microsoft.com/office/drawing/2014/main" id="{F5F70C58-E977-4521-98BB-53F14CAF6210}"/>
            </a:ext>
          </a:extLst>
        </xdr:cNvPr>
        <xdr:cNvPicPr>
          <a:picLocks noChangeAspect="1"/>
        </xdr:cNvPicPr>
      </xdr:nvPicPr>
      <xdr:blipFill>
        <a:blip xmlns:r="http://schemas.openxmlformats.org/officeDocument/2006/relationships" r:embed="rId1"/>
        <a:stretch>
          <a:fillRect/>
        </a:stretch>
      </xdr:blipFill>
      <xdr:spPr>
        <a:xfrm>
          <a:off x="1800225" y="4257675"/>
          <a:ext cx="12857143" cy="2371429"/>
        </a:xfrm>
        <a:prstGeom prst="rect">
          <a:avLst/>
        </a:prstGeom>
      </xdr:spPr>
    </xdr:pic>
    <xdr:clientData/>
  </xdr:twoCellAnchor>
  <xdr:twoCellAnchor>
    <xdr:from>
      <xdr:col>1</xdr:col>
      <xdr:colOff>514350</xdr:colOff>
      <xdr:row>14</xdr:row>
      <xdr:rowOff>57150</xdr:rowOff>
    </xdr:from>
    <xdr:to>
      <xdr:col>1</xdr:col>
      <xdr:colOff>904875</xdr:colOff>
      <xdr:row>15</xdr:row>
      <xdr:rowOff>123825</xdr:rowOff>
    </xdr:to>
    <xdr:sp macro="" textlink="">
      <xdr:nvSpPr>
        <xdr:cNvPr id="4" name="ZoneTexte 3">
          <a:extLst>
            <a:ext uri="{FF2B5EF4-FFF2-40B4-BE49-F238E27FC236}">
              <a16:creationId xmlns:a16="http://schemas.microsoft.com/office/drawing/2014/main" id="{EC7E6BE9-856F-46C2-8961-4821C05F7E46}"/>
            </a:ext>
          </a:extLst>
        </xdr:cNvPr>
        <xdr:cNvSpPr txBox="1"/>
      </xdr:nvSpPr>
      <xdr:spPr>
        <a:xfrm>
          <a:off x="1276350" y="42481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a:t>
          </a:r>
        </a:p>
      </xdr:txBody>
    </xdr:sp>
    <xdr:clientData/>
  </xdr:twoCellAnchor>
  <xdr:twoCellAnchor>
    <xdr:from>
      <xdr:col>1</xdr:col>
      <xdr:colOff>904875</xdr:colOff>
      <xdr:row>14</xdr:row>
      <xdr:rowOff>185738</xdr:rowOff>
    </xdr:from>
    <xdr:to>
      <xdr:col>1</xdr:col>
      <xdr:colOff>1323975</xdr:colOff>
      <xdr:row>15</xdr:row>
      <xdr:rowOff>28575</xdr:rowOff>
    </xdr:to>
    <xdr:cxnSp macro="">
      <xdr:nvCxnSpPr>
        <xdr:cNvPr id="5" name="Connecteur droit avec flèche 4">
          <a:extLst>
            <a:ext uri="{FF2B5EF4-FFF2-40B4-BE49-F238E27FC236}">
              <a16:creationId xmlns:a16="http://schemas.microsoft.com/office/drawing/2014/main" id="{C89F6A00-104E-4106-91AF-4185DB45C53B}"/>
            </a:ext>
          </a:extLst>
        </xdr:cNvPr>
        <xdr:cNvCxnSpPr>
          <a:cxnSpLocks/>
          <a:stCxn id="4" idx="3"/>
        </xdr:cNvCxnSpPr>
      </xdr:nvCxnSpPr>
      <xdr:spPr>
        <a:xfrm>
          <a:off x="1666875" y="4376738"/>
          <a:ext cx="419100" cy="333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57150</xdr:colOff>
      <xdr:row>15</xdr:row>
      <xdr:rowOff>76200</xdr:rowOff>
    </xdr:from>
    <xdr:to>
      <xdr:col>1</xdr:col>
      <xdr:colOff>447675</xdr:colOff>
      <xdr:row>16</xdr:row>
      <xdr:rowOff>142875</xdr:rowOff>
    </xdr:to>
    <xdr:sp macro="" textlink="">
      <xdr:nvSpPr>
        <xdr:cNvPr id="7" name="ZoneTexte 6">
          <a:extLst>
            <a:ext uri="{FF2B5EF4-FFF2-40B4-BE49-F238E27FC236}">
              <a16:creationId xmlns:a16="http://schemas.microsoft.com/office/drawing/2014/main" id="{9C269222-88C8-4E5C-9406-1F00BB8ED131}"/>
            </a:ext>
          </a:extLst>
        </xdr:cNvPr>
        <xdr:cNvSpPr txBox="1"/>
      </xdr:nvSpPr>
      <xdr:spPr>
        <a:xfrm>
          <a:off x="819150" y="44577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p>
      </xdr:txBody>
    </xdr:sp>
    <xdr:clientData/>
  </xdr:twoCellAnchor>
  <xdr:twoCellAnchor>
    <xdr:from>
      <xdr:col>1</xdr:col>
      <xdr:colOff>447675</xdr:colOff>
      <xdr:row>16</xdr:row>
      <xdr:rowOff>14288</xdr:rowOff>
    </xdr:from>
    <xdr:to>
      <xdr:col>1</xdr:col>
      <xdr:colOff>1190625</xdr:colOff>
      <xdr:row>16</xdr:row>
      <xdr:rowOff>57150</xdr:rowOff>
    </xdr:to>
    <xdr:cxnSp macro="">
      <xdr:nvCxnSpPr>
        <xdr:cNvPr id="8" name="Connecteur droit avec flèche 7">
          <a:extLst>
            <a:ext uri="{FF2B5EF4-FFF2-40B4-BE49-F238E27FC236}">
              <a16:creationId xmlns:a16="http://schemas.microsoft.com/office/drawing/2014/main" id="{2BE88B79-95D8-44B2-A49F-53CFE0B22FC7}"/>
            </a:ext>
          </a:extLst>
        </xdr:cNvPr>
        <xdr:cNvCxnSpPr>
          <a:cxnSpLocks/>
          <a:stCxn id="7" idx="3"/>
        </xdr:cNvCxnSpPr>
      </xdr:nvCxnSpPr>
      <xdr:spPr>
        <a:xfrm>
          <a:off x="1209675" y="4586288"/>
          <a:ext cx="742950" cy="42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495300</xdr:colOff>
      <xdr:row>17</xdr:row>
      <xdr:rowOff>114300</xdr:rowOff>
    </xdr:from>
    <xdr:to>
      <xdr:col>1</xdr:col>
      <xdr:colOff>885825</xdr:colOff>
      <xdr:row>18</xdr:row>
      <xdr:rowOff>180975</xdr:rowOff>
    </xdr:to>
    <xdr:sp macro="" textlink="">
      <xdr:nvSpPr>
        <xdr:cNvPr id="10" name="ZoneTexte 9">
          <a:extLst>
            <a:ext uri="{FF2B5EF4-FFF2-40B4-BE49-F238E27FC236}">
              <a16:creationId xmlns:a16="http://schemas.microsoft.com/office/drawing/2014/main" id="{ED80CAB4-77AA-4E37-B2FB-582201664599}"/>
            </a:ext>
          </a:extLst>
        </xdr:cNvPr>
        <xdr:cNvSpPr txBox="1"/>
      </xdr:nvSpPr>
      <xdr:spPr>
        <a:xfrm>
          <a:off x="1257300" y="48768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5</a:t>
          </a:r>
        </a:p>
      </xdr:txBody>
    </xdr:sp>
    <xdr:clientData/>
  </xdr:twoCellAnchor>
  <xdr:twoCellAnchor>
    <xdr:from>
      <xdr:col>1</xdr:col>
      <xdr:colOff>885825</xdr:colOff>
      <xdr:row>18</xdr:row>
      <xdr:rowOff>52388</xdr:rowOff>
    </xdr:from>
    <xdr:to>
      <xdr:col>1</xdr:col>
      <xdr:colOff>1914525</xdr:colOff>
      <xdr:row>18</xdr:row>
      <xdr:rowOff>104775</xdr:rowOff>
    </xdr:to>
    <xdr:cxnSp macro="">
      <xdr:nvCxnSpPr>
        <xdr:cNvPr id="11" name="Connecteur droit avec flèche 10">
          <a:extLst>
            <a:ext uri="{FF2B5EF4-FFF2-40B4-BE49-F238E27FC236}">
              <a16:creationId xmlns:a16="http://schemas.microsoft.com/office/drawing/2014/main" id="{2D101DC5-A172-4880-A7AF-2BA690832638}"/>
            </a:ext>
          </a:extLst>
        </xdr:cNvPr>
        <xdr:cNvCxnSpPr>
          <a:cxnSpLocks/>
          <a:stCxn id="10" idx="3"/>
        </xdr:cNvCxnSpPr>
      </xdr:nvCxnSpPr>
      <xdr:spPr>
        <a:xfrm>
          <a:off x="1647825" y="5005388"/>
          <a:ext cx="1028700" cy="523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476250</xdr:colOff>
      <xdr:row>20</xdr:row>
      <xdr:rowOff>85725</xdr:rowOff>
    </xdr:from>
    <xdr:to>
      <xdr:col>1</xdr:col>
      <xdr:colOff>866775</xdr:colOff>
      <xdr:row>21</xdr:row>
      <xdr:rowOff>152400</xdr:rowOff>
    </xdr:to>
    <xdr:sp macro="" textlink="">
      <xdr:nvSpPr>
        <xdr:cNvPr id="13" name="ZoneTexte 12">
          <a:extLst>
            <a:ext uri="{FF2B5EF4-FFF2-40B4-BE49-F238E27FC236}">
              <a16:creationId xmlns:a16="http://schemas.microsoft.com/office/drawing/2014/main" id="{2EDD6FE9-D7F8-4092-9C4D-43A748684A1C}"/>
            </a:ext>
          </a:extLst>
        </xdr:cNvPr>
        <xdr:cNvSpPr txBox="1"/>
      </xdr:nvSpPr>
      <xdr:spPr>
        <a:xfrm>
          <a:off x="1238250" y="54197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a:t>
          </a:r>
        </a:p>
      </xdr:txBody>
    </xdr:sp>
    <xdr:clientData/>
  </xdr:twoCellAnchor>
  <xdr:twoCellAnchor>
    <xdr:from>
      <xdr:col>1</xdr:col>
      <xdr:colOff>866775</xdr:colOff>
      <xdr:row>21</xdr:row>
      <xdr:rowOff>23813</xdr:rowOff>
    </xdr:from>
    <xdr:to>
      <xdr:col>1</xdr:col>
      <xdr:colOff>1104900</xdr:colOff>
      <xdr:row>21</xdr:row>
      <xdr:rowOff>47625</xdr:rowOff>
    </xdr:to>
    <xdr:cxnSp macro="">
      <xdr:nvCxnSpPr>
        <xdr:cNvPr id="14" name="Connecteur droit avec flèche 13">
          <a:extLst>
            <a:ext uri="{FF2B5EF4-FFF2-40B4-BE49-F238E27FC236}">
              <a16:creationId xmlns:a16="http://schemas.microsoft.com/office/drawing/2014/main" id="{8C55B4AA-C26D-4D38-85DC-9C53C33BAFD5}"/>
            </a:ext>
          </a:extLst>
        </xdr:cNvPr>
        <xdr:cNvCxnSpPr>
          <a:cxnSpLocks/>
          <a:stCxn id="13" idx="3"/>
        </xdr:cNvCxnSpPr>
      </xdr:nvCxnSpPr>
      <xdr:spPr>
        <a:xfrm>
          <a:off x="1628775" y="5548313"/>
          <a:ext cx="238125" cy="238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476250</xdr:colOff>
      <xdr:row>23</xdr:row>
      <xdr:rowOff>66675</xdr:rowOff>
    </xdr:from>
    <xdr:to>
      <xdr:col>1</xdr:col>
      <xdr:colOff>866775</xdr:colOff>
      <xdr:row>24</xdr:row>
      <xdr:rowOff>133350</xdr:rowOff>
    </xdr:to>
    <xdr:sp macro="" textlink="">
      <xdr:nvSpPr>
        <xdr:cNvPr id="15" name="ZoneTexte 14">
          <a:extLst>
            <a:ext uri="{FF2B5EF4-FFF2-40B4-BE49-F238E27FC236}">
              <a16:creationId xmlns:a16="http://schemas.microsoft.com/office/drawing/2014/main" id="{93906E88-B149-48B4-8073-78A898ABB62D}"/>
            </a:ext>
          </a:extLst>
        </xdr:cNvPr>
        <xdr:cNvSpPr txBox="1"/>
      </xdr:nvSpPr>
      <xdr:spPr>
        <a:xfrm>
          <a:off x="1238250" y="59721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8</a:t>
          </a:r>
        </a:p>
      </xdr:txBody>
    </xdr:sp>
    <xdr:clientData/>
  </xdr:twoCellAnchor>
  <xdr:twoCellAnchor>
    <xdr:from>
      <xdr:col>1</xdr:col>
      <xdr:colOff>866775</xdr:colOff>
      <xdr:row>24</xdr:row>
      <xdr:rowOff>4763</xdr:rowOff>
    </xdr:from>
    <xdr:to>
      <xdr:col>1</xdr:col>
      <xdr:colOff>1104900</xdr:colOff>
      <xdr:row>24</xdr:row>
      <xdr:rowOff>28575</xdr:rowOff>
    </xdr:to>
    <xdr:cxnSp macro="">
      <xdr:nvCxnSpPr>
        <xdr:cNvPr id="16" name="Connecteur droit avec flèche 15">
          <a:extLst>
            <a:ext uri="{FF2B5EF4-FFF2-40B4-BE49-F238E27FC236}">
              <a16:creationId xmlns:a16="http://schemas.microsoft.com/office/drawing/2014/main" id="{F46BA6CA-49C9-4A70-8F75-92F3829493EB}"/>
            </a:ext>
          </a:extLst>
        </xdr:cNvPr>
        <xdr:cNvCxnSpPr>
          <a:cxnSpLocks/>
          <a:stCxn id="15" idx="3"/>
        </xdr:cNvCxnSpPr>
      </xdr:nvCxnSpPr>
      <xdr:spPr>
        <a:xfrm>
          <a:off x="1628775" y="6100763"/>
          <a:ext cx="238125" cy="238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485775</xdr:colOff>
      <xdr:row>25</xdr:row>
      <xdr:rowOff>38100</xdr:rowOff>
    </xdr:from>
    <xdr:to>
      <xdr:col>1</xdr:col>
      <xdr:colOff>876300</xdr:colOff>
      <xdr:row>26</xdr:row>
      <xdr:rowOff>104775</xdr:rowOff>
    </xdr:to>
    <xdr:sp macro="" textlink="">
      <xdr:nvSpPr>
        <xdr:cNvPr id="17" name="ZoneTexte 16">
          <a:extLst>
            <a:ext uri="{FF2B5EF4-FFF2-40B4-BE49-F238E27FC236}">
              <a16:creationId xmlns:a16="http://schemas.microsoft.com/office/drawing/2014/main" id="{BD023D55-84FF-43B1-BF8C-0520724AB9CC}"/>
            </a:ext>
          </a:extLst>
        </xdr:cNvPr>
        <xdr:cNvSpPr txBox="1"/>
      </xdr:nvSpPr>
      <xdr:spPr>
        <a:xfrm>
          <a:off x="1247775" y="63246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6</a:t>
          </a:r>
        </a:p>
      </xdr:txBody>
    </xdr:sp>
    <xdr:clientData/>
  </xdr:twoCellAnchor>
  <xdr:twoCellAnchor>
    <xdr:from>
      <xdr:col>1</xdr:col>
      <xdr:colOff>876300</xdr:colOff>
      <xdr:row>25</xdr:row>
      <xdr:rowOff>76200</xdr:rowOff>
    </xdr:from>
    <xdr:to>
      <xdr:col>2</xdr:col>
      <xdr:colOff>2409825</xdr:colOff>
      <xdr:row>25</xdr:row>
      <xdr:rowOff>166688</xdr:rowOff>
    </xdr:to>
    <xdr:cxnSp macro="">
      <xdr:nvCxnSpPr>
        <xdr:cNvPr id="18" name="Connecteur droit avec flèche 17">
          <a:extLst>
            <a:ext uri="{FF2B5EF4-FFF2-40B4-BE49-F238E27FC236}">
              <a16:creationId xmlns:a16="http://schemas.microsoft.com/office/drawing/2014/main" id="{1685FD10-D371-47A0-B1AF-EA2A5FF1598D}"/>
            </a:ext>
          </a:extLst>
        </xdr:cNvPr>
        <xdr:cNvCxnSpPr>
          <a:cxnSpLocks/>
          <a:stCxn id="17" idx="3"/>
        </xdr:cNvCxnSpPr>
      </xdr:nvCxnSpPr>
      <xdr:spPr>
        <a:xfrm flipV="1">
          <a:off x="1638300" y="6362700"/>
          <a:ext cx="5124450" cy="904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9525</xdr:colOff>
      <xdr:row>20</xdr:row>
      <xdr:rowOff>161925</xdr:rowOff>
    </xdr:from>
    <xdr:to>
      <xdr:col>9</xdr:col>
      <xdr:colOff>400050</xdr:colOff>
      <xdr:row>22</xdr:row>
      <xdr:rowOff>38100</xdr:rowOff>
    </xdr:to>
    <xdr:sp macro="" textlink="">
      <xdr:nvSpPr>
        <xdr:cNvPr id="20" name="ZoneTexte 19">
          <a:extLst>
            <a:ext uri="{FF2B5EF4-FFF2-40B4-BE49-F238E27FC236}">
              <a16:creationId xmlns:a16="http://schemas.microsoft.com/office/drawing/2014/main" id="{80E262AD-960E-4E84-A851-1BC564CE4885}"/>
            </a:ext>
          </a:extLst>
        </xdr:cNvPr>
        <xdr:cNvSpPr txBox="1"/>
      </xdr:nvSpPr>
      <xdr:spPr>
        <a:xfrm>
          <a:off x="14935200" y="54959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a:t>
          </a:r>
        </a:p>
      </xdr:txBody>
    </xdr:sp>
    <xdr:clientData/>
  </xdr:twoCellAnchor>
  <xdr:twoCellAnchor>
    <xdr:from>
      <xdr:col>3</xdr:col>
      <xdr:colOff>561975</xdr:colOff>
      <xdr:row>21</xdr:row>
      <xdr:rowOff>100013</xdr:rowOff>
    </xdr:from>
    <xdr:to>
      <xdr:col>9</xdr:col>
      <xdr:colOff>9525</xdr:colOff>
      <xdr:row>22</xdr:row>
      <xdr:rowOff>123825</xdr:rowOff>
    </xdr:to>
    <xdr:cxnSp macro="">
      <xdr:nvCxnSpPr>
        <xdr:cNvPr id="21" name="Connecteur droit avec flèche 20">
          <a:extLst>
            <a:ext uri="{FF2B5EF4-FFF2-40B4-BE49-F238E27FC236}">
              <a16:creationId xmlns:a16="http://schemas.microsoft.com/office/drawing/2014/main" id="{DA5BE167-C4FD-4029-91EB-B492C0F77D7D}"/>
            </a:ext>
          </a:extLst>
        </xdr:cNvPr>
        <xdr:cNvCxnSpPr>
          <a:cxnSpLocks/>
          <a:stCxn id="20" idx="1"/>
        </xdr:cNvCxnSpPr>
      </xdr:nvCxnSpPr>
      <xdr:spPr>
        <a:xfrm flipH="1">
          <a:off x="8296275" y="5624513"/>
          <a:ext cx="6638925" cy="2143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0</xdr:colOff>
      <xdr:row>24</xdr:row>
      <xdr:rowOff>104775</xdr:rowOff>
    </xdr:from>
    <xdr:to>
      <xdr:col>9</xdr:col>
      <xdr:colOff>390525</xdr:colOff>
      <xdr:row>25</xdr:row>
      <xdr:rowOff>171450</xdr:rowOff>
    </xdr:to>
    <xdr:sp macro="" textlink="">
      <xdr:nvSpPr>
        <xdr:cNvPr id="27" name="ZoneTexte 26">
          <a:extLst>
            <a:ext uri="{FF2B5EF4-FFF2-40B4-BE49-F238E27FC236}">
              <a16:creationId xmlns:a16="http://schemas.microsoft.com/office/drawing/2014/main" id="{E41CF34A-163A-48AD-ADF6-CAFD149DA836}"/>
            </a:ext>
          </a:extLst>
        </xdr:cNvPr>
        <xdr:cNvSpPr txBox="1"/>
      </xdr:nvSpPr>
      <xdr:spPr>
        <a:xfrm>
          <a:off x="14925675" y="62007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7</a:t>
          </a:r>
        </a:p>
      </xdr:txBody>
    </xdr:sp>
    <xdr:clientData/>
  </xdr:twoCellAnchor>
  <xdr:twoCellAnchor>
    <xdr:from>
      <xdr:col>3</xdr:col>
      <xdr:colOff>1838325</xdr:colOff>
      <xdr:row>25</xdr:row>
      <xdr:rowOff>42863</xdr:rowOff>
    </xdr:from>
    <xdr:to>
      <xdr:col>9</xdr:col>
      <xdr:colOff>0</xdr:colOff>
      <xdr:row>25</xdr:row>
      <xdr:rowOff>123825</xdr:rowOff>
    </xdr:to>
    <xdr:cxnSp macro="">
      <xdr:nvCxnSpPr>
        <xdr:cNvPr id="28" name="Connecteur droit avec flèche 27">
          <a:extLst>
            <a:ext uri="{FF2B5EF4-FFF2-40B4-BE49-F238E27FC236}">
              <a16:creationId xmlns:a16="http://schemas.microsoft.com/office/drawing/2014/main" id="{BFCEFC59-26A5-4B04-AC3E-AD25E4CB487E}"/>
            </a:ext>
          </a:extLst>
        </xdr:cNvPr>
        <xdr:cNvCxnSpPr>
          <a:cxnSpLocks/>
          <a:stCxn id="27" idx="1"/>
        </xdr:cNvCxnSpPr>
      </xdr:nvCxnSpPr>
      <xdr:spPr>
        <a:xfrm flipH="1">
          <a:off x="9572625" y="6329363"/>
          <a:ext cx="5353050" cy="809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4.xml><?xml version="1.0" encoding="utf-8"?>
<xdr:wsDr xmlns:xdr="http://schemas.openxmlformats.org/drawingml/2006/spreadsheetDrawing" xmlns:a="http://schemas.openxmlformats.org/drawingml/2006/main">
  <xdr:twoCellAnchor editAs="oneCell">
    <xdr:from>
      <xdr:col>5</xdr:col>
      <xdr:colOff>142875</xdr:colOff>
      <xdr:row>5</xdr:row>
      <xdr:rowOff>66675</xdr:rowOff>
    </xdr:from>
    <xdr:to>
      <xdr:col>12</xdr:col>
      <xdr:colOff>246970</xdr:colOff>
      <xdr:row>14</xdr:row>
      <xdr:rowOff>133104</xdr:rowOff>
    </xdr:to>
    <xdr:pic>
      <xdr:nvPicPr>
        <xdr:cNvPr id="19" name="Image 18">
          <a:extLst>
            <a:ext uri="{FF2B5EF4-FFF2-40B4-BE49-F238E27FC236}">
              <a16:creationId xmlns:a16="http://schemas.microsoft.com/office/drawing/2014/main" id="{8EFD940E-42F3-41DE-873B-C07F1BD2C477}"/>
            </a:ext>
          </a:extLst>
        </xdr:cNvPr>
        <xdr:cNvPicPr>
          <a:picLocks noChangeAspect="1"/>
        </xdr:cNvPicPr>
      </xdr:nvPicPr>
      <xdr:blipFill>
        <a:blip xmlns:r="http://schemas.openxmlformats.org/officeDocument/2006/relationships" r:embed="rId1"/>
        <a:stretch>
          <a:fillRect/>
        </a:stretch>
      </xdr:blipFill>
      <xdr:spPr>
        <a:xfrm>
          <a:off x="12020550" y="1019175"/>
          <a:ext cx="5438095" cy="197142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514350</xdr:colOff>
      <xdr:row>5</xdr:row>
      <xdr:rowOff>38100</xdr:rowOff>
    </xdr:from>
    <xdr:to>
      <xdr:col>11</xdr:col>
      <xdr:colOff>304255</xdr:colOff>
      <xdr:row>14</xdr:row>
      <xdr:rowOff>475981</xdr:rowOff>
    </xdr:to>
    <xdr:pic>
      <xdr:nvPicPr>
        <xdr:cNvPr id="4" name="Image 3">
          <a:extLst>
            <a:ext uri="{FF2B5EF4-FFF2-40B4-BE49-F238E27FC236}">
              <a16:creationId xmlns:a16="http://schemas.microsoft.com/office/drawing/2014/main" id="{904C4988-DFD1-4232-96D5-ED469F81328F}"/>
            </a:ext>
          </a:extLst>
        </xdr:cNvPr>
        <xdr:cNvPicPr>
          <a:picLocks noChangeAspect="1"/>
        </xdr:cNvPicPr>
      </xdr:nvPicPr>
      <xdr:blipFill>
        <a:blip xmlns:r="http://schemas.openxmlformats.org/officeDocument/2006/relationships" r:embed="rId1"/>
        <a:stretch>
          <a:fillRect/>
        </a:stretch>
      </xdr:blipFill>
      <xdr:spPr>
        <a:xfrm>
          <a:off x="12182475" y="1000125"/>
          <a:ext cx="4361905" cy="2152381"/>
        </a:xfrm>
        <a:prstGeom prst="rect">
          <a:avLst/>
        </a:prstGeom>
      </xdr:spPr>
    </xdr:pic>
    <xdr:clientData/>
  </xdr:twoCellAnchor>
  <xdr:twoCellAnchor>
    <xdr:from>
      <xdr:col>4</xdr:col>
      <xdr:colOff>695325</xdr:colOff>
      <xdr:row>5</xdr:row>
      <xdr:rowOff>28575</xdr:rowOff>
    </xdr:from>
    <xdr:to>
      <xdr:col>5</xdr:col>
      <xdr:colOff>266700</xdr:colOff>
      <xdr:row>6</xdr:row>
      <xdr:rowOff>95250</xdr:rowOff>
    </xdr:to>
    <xdr:sp macro="" textlink="">
      <xdr:nvSpPr>
        <xdr:cNvPr id="5" name="ZoneTexte 4">
          <a:extLst>
            <a:ext uri="{FF2B5EF4-FFF2-40B4-BE49-F238E27FC236}">
              <a16:creationId xmlns:a16="http://schemas.microsoft.com/office/drawing/2014/main" id="{06572C56-654F-43B2-B998-292D41621102}"/>
            </a:ext>
          </a:extLst>
        </xdr:cNvPr>
        <xdr:cNvSpPr txBox="1"/>
      </xdr:nvSpPr>
      <xdr:spPr>
        <a:xfrm>
          <a:off x="11601450" y="99060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a:t>
          </a:r>
        </a:p>
      </xdr:txBody>
    </xdr:sp>
    <xdr:clientData/>
  </xdr:twoCellAnchor>
  <xdr:twoCellAnchor>
    <xdr:from>
      <xdr:col>5</xdr:col>
      <xdr:colOff>266700</xdr:colOff>
      <xdr:row>5</xdr:row>
      <xdr:rowOff>157163</xdr:rowOff>
    </xdr:from>
    <xdr:to>
      <xdr:col>5</xdr:col>
      <xdr:colOff>714375</xdr:colOff>
      <xdr:row>6</xdr:row>
      <xdr:rowOff>9525</xdr:rowOff>
    </xdr:to>
    <xdr:cxnSp macro="">
      <xdr:nvCxnSpPr>
        <xdr:cNvPr id="6" name="Connecteur droit avec flèche 5">
          <a:extLst>
            <a:ext uri="{FF2B5EF4-FFF2-40B4-BE49-F238E27FC236}">
              <a16:creationId xmlns:a16="http://schemas.microsoft.com/office/drawing/2014/main" id="{AB065487-15C9-4EDA-980F-A0778601BD34}"/>
            </a:ext>
          </a:extLst>
        </xdr:cNvPr>
        <xdr:cNvCxnSpPr>
          <a:stCxn id="5" idx="3"/>
        </xdr:cNvCxnSpPr>
      </xdr:nvCxnSpPr>
      <xdr:spPr>
        <a:xfrm>
          <a:off x="11934825" y="1119188"/>
          <a:ext cx="447675" cy="42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704850</xdr:colOff>
      <xdr:row>6</xdr:row>
      <xdr:rowOff>152400</xdr:rowOff>
    </xdr:from>
    <xdr:to>
      <xdr:col>5</xdr:col>
      <xdr:colOff>276225</xdr:colOff>
      <xdr:row>8</xdr:row>
      <xdr:rowOff>28575</xdr:rowOff>
    </xdr:to>
    <xdr:sp macro="" textlink="">
      <xdr:nvSpPr>
        <xdr:cNvPr id="7" name="ZoneTexte 6">
          <a:extLst>
            <a:ext uri="{FF2B5EF4-FFF2-40B4-BE49-F238E27FC236}">
              <a16:creationId xmlns:a16="http://schemas.microsoft.com/office/drawing/2014/main" id="{3ABE410F-F997-49F4-A2C2-042FB80B3136}"/>
            </a:ext>
          </a:extLst>
        </xdr:cNvPr>
        <xdr:cNvSpPr txBox="1"/>
      </xdr:nvSpPr>
      <xdr:spPr>
        <a:xfrm>
          <a:off x="11610975" y="130492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a:t>
          </a:r>
        </a:p>
      </xdr:txBody>
    </xdr:sp>
    <xdr:clientData/>
  </xdr:twoCellAnchor>
  <xdr:twoCellAnchor>
    <xdr:from>
      <xdr:col>5</xdr:col>
      <xdr:colOff>276225</xdr:colOff>
      <xdr:row>7</xdr:row>
      <xdr:rowOff>57150</xdr:rowOff>
    </xdr:from>
    <xdr:to>
      <xdr:col>5</xdr:col>
      <xdr:colOff>571500</xdr:colOff>
      <xdr:row>7</xdr:row>
      <xdr:rowOff>90488</xdr:rowOff>
    </xdr:to>
    <xdr:cxnSp macro="">
      <xdr:nvCxnSpPr>
        <xdr:cNvPr id="8" name="Connecteur droit avec flèche 7">
          <a:extLst>
            <a:ext uri="{FF2B5EF4-FFF2-40B4-BE49-F238E27FC236}">
              <a16:creationId xmlns:a16="http://schemas.microsoft.com/office/drawing/2014/main" id="{F27A113F-BE3A-40E7-BC68-F7F613425F2B}"/>
            </a:ext>
          </a:extLst>
        </xdr:cNvPr>
        <xdr:cNvCxnSpPr>
          <a:stCxn id="7" idx="3"/>
        </xdr:cNvCxnSpPr>
      </xdr:nvCxnSpPr>
      <xdr:spPr>
        <a:xfrm flipV="1">
          <a:off x="11944350" y="1400175"/>
          <a:ext cx="295275" cy="3333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581025</xdr:colOff>
      <xdr:row>9</xdr:row>
      <xdr:rowOff>38100</xdr:rowOff>
    </xdr:from>
    <xdr:to>
      <xdr:col>5</xdr:col>
      <xdr:colOff>152400</xdr:colOff>
      <xdr:row>10</xdr:row>
      <xdr:rowOff>104775</xdr:rowOff>
    </xdr:to>
    <xdr:sp macro="" textlink="">
      <xdr:nvSpPr>
        <xdr:cNvPr id="10" name="ZoneTexte 9">
          <a:extLst>
            <a:ext uri="{FF2B5EF4-FFF2-40B4-BE49-F238E27FC236}">
              <a16:creationId xmlns:a16="http://schemas.microsoft.com/office/drawing/2014/main" id="{FD007832-040B-44A8-A777-687D10410E22}"/>
            </a:ext>
          </a:extLst>
        </xdr:cNvPr>
        <xdr:cNvSpPr txBox="1"/>
      </xdr:nvSpPr>
      <xdr:spPr>
        <a:xfrm>
          <a:off x="11487150" y="176212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a:t>
          </a:r>
        </a:p>
      </xdr:txBody>
    </xdr:sp>
    <xdr:clientData/>
  </xdr:twoCellAnchor>
  <xdr:twoCellAnchor>
    <xdr:from>
      <xdr:col>5</xdr:col>
      <xdr:colOff>152400</xdr:colOff>
      <xdr:row>9</xdr:row>
      <xdr:rowOff>166688</xdr:rowOff>
    </xdr:from>
    <xdr:to>
      <xdr:col>5</xdr:col>
      <xdr:colOff>638175</xdr:colOff>
      <xdr:row>10</xdr:row>
      <xdr:rowOff>180975</xdr:rowOff>
    </xdr:to>
    <xdr:cxnSp macro="">
      <xdr:nvCxnSpPr>
        <xdr:cNvPr id="11" name="Connecteur droit avec flèche 10">
          <a:extLst>
            <a:ext uri="{FF2B5EF4-FFF2-40B4-BE49-F238E27FC236}">
              <a16:creationId xmlns:a16="http://schemas.microsoft.com/office/drawing/2014/main" id="{C8B3C614-4A05-4924-B74A-5042BB8CD462}"/>
            </a:ext>
          </a:extLst>
        </xdr:cNvPr>
        <xdr:cNvCxnSpPr>
          <a:stCxn id="10" idx="3"/>
        </xdr:cNvCxnSpPr>
      </xdr:nvCxnSpPr>
      <xdr:spPr>
        <a:xfrm>
          <a:off x="11820525" y="1890713"/>
          <a:ext cx="485775" cy="2047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590550</xdr:colOff>
      <xdr:row>11</xdr:row>
      <xdr:rowOff>28575</xdr:rowOff>
    </xdr:from>
    <xdr:to>
      <xdr:col>5</xdr:col>
      <xdr:colOff>161925</xdr:colOff>
      <xdr:row>12</xdr:row>
      <xdr:rowOff>0</xdr:rowOff>
    </xdr:to>
    <xdr:sp macro="" textlink="">
      <xdr:nvSpPr>
        <xdr:cNvPr id="13" name="ZoneTexte 12">
          <a:extLst>
            <a:ext uri="{FF2B5EF4-FFF2-40B4-BE49-F238E27FC236}">
              <a16:creationId xmlns:a16="http://schemas.microsoft.com/office/drawing/2014/main" id="{20306721-F750-4B7E-B7D5-F3860FD049C9}"/>
            </a:ext>
          </a:extLst>
        </xdr:cNvPr>
        <xdr:cNvSpPr txBox="1"/>
      </xdr:nvSpPr>
      <xdr:spPr>
        <a:xfrm>
          <a:off x="11496675" y="213360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p>
      </xdr:txBody>
    </xdr:sp>
    <xdr:clientData/>
  </xdr:twoCellAnchor>
  <xdr:twoCellAnchor>
    <xdr:from>
      <xdr:col>5</xdr:col>
      <xdr:colOff>161925</xdr:colOff>
      <xdr:row>11</xdr:row>
      <xdr:rowOff>157163</xdr:rowOff>
    </xdr:from>
    <xdr:to>
      <xdr:col>5</xdr:col>
      <xdr:colOff>638175</xdr:colOff>
      <xdr:row>12</xdr:row>
      <xdr:rowOff>0</xdr:rowOff>
    </xdr:to>
    <xdr:cxnSp macro="">
      <xdr:nvCxnSpPr>
        <xdr:cNvPr id="14" name="Connecteur droit avec flèche 13">
          <a:extLst>
            <a:ext uri="{FF2B5EF4-FFF2-40B4-BE49-F238E27FC236}">
              <a16:creationId xmlns:a16="http://schemas.microsoft.com/office/drawing/2014/main" id="{862D8694-7A2D-49ED-A7B1-4DC2870411DB}"/>
            </a:ext>
          </a:extLst>
        </xdr:cNvPr>
        <xdr:cNvCxnSpPr>
          <a:stCxn id="13" idx="3"/>
        </xdr:cNvCxnSpPr>
      </xdr:nvCxnSpPr>
      <xdr:spPr>
        <a:xfrm>
          <a:off x="11830050" y="2262188"/>
          <a:ext cx="476250" cy="1190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590550</xdr:colOff>
      <xdr:row>12</xdr:row>
      <xdr:rowOff>57150</xdr:rowOff>
    </xdr:from>
    <xdr:to>
      <xdr:col>5</xdr:col>
      <xdr:colOff>161925</xdr:colOff>
      <xdr:row>13</xdr:row>
      <xdr:rowOff>123825</xdr:rowOff>
    </xdr:to>
    <xdr:sp macro="" textlink="">
      <xdr:nvSpPr>
        <xdr:cNvPr id="17" name="ZoneTexte 16">
          <a:extLst>
            <a:ext uri="{FF2B5EF4-FFF2-40B4-BE49-F238E27FC236}">
              <a16:creationId xmlns:a16="http://schemas.microsoft.com/office/drawing/2014/main" id="{462693B1-C7E8-4900-BC69-3899B5D02886}"/>
            </a:ext>
          </a:extLst>
        </xdr:cNvPr>
        <xdr:cNvSpPr txBox="1"/>
      </xdr:nvSpPr>
      <xdr:spPr>
        <a:xfrm>
          <a:off x="11496675" y="254317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5</a:t>
          </a:r>
        </a:p>
      </xdr:txBody>
    </xdr:sp>
    <xdr:clientData/>
  </xdr:twoCellAnchor>
  <xdr:twoCellAnchor>
    <xdr:from>
      <xdr:col>5</xdr:col>
      <xdr:colOff>161925</xdr:colOff>
      <xdr:row>12</xdr:row>
      <xdr:rowOff>171450</xdr:rowOff>
    </xdr:from>
    <xdr:to>
      <xdr:col>5</xdr:col>
      <xdr:colOff>609600</xdr:colOff>
      <xdr:row>12</xdr:row>
      <xdr:rowOff>185738</xdr:rowOff>
    </xdr:to>
    <xdr:cxnSp macro="">
      <xdr:nvCxnSpPr>
        <xdr:cNvPr id="18" name="Connecteur droit avec flèche 17">
          <a:extLst>
            <a:ext uri="{FF2B5EF4-FFF2-40B4-BE49-F238E27FC236}">
              <a16:creationId xmlns:a16="http://schemas.microsoft.com/office/drawing/2014/main" id="{F6C7F3EA-A609-4C1F-85B7-0223FC89748D}"/>
            </a:ext>
          </a:extLst>
        </xdr:cNvPr>
        <xdr:cNvCxnSpPr>
          <a:cxnSpLocks/>
          <a:stCxn id="17" idx="3"/>
        </xdr:cNvCxnSpPr>
      </xdr:nvCxnSpPr>
      <xdr:spPr>
        <a:xfrm flipV="1">
          <a:off x="11830050" y="2657475"/>
          <a:ext cx="447675" cy="142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314325</xdr:colOff>
      <xdr:row>14</xdr:row>
      <xdr:rowOff>38100</xdr:rowOff>
    </xdr:from>
    <xdr:to>
      <xdr:col>5</xdr:col>
      <xdr:colOff>171450</xdr:colOff>
      <xdr:row>15</xdr:row>
      <xdr:rowOff>104775</xdr:rowOff>
    </xdr:to>
    <xdr:sp macro="" textlink="">
      <xdr:nvSpPr>
        <xdr:cNvPr id="20" name="ZoneTexte 19">
          <a:extLst>
            <a:ext uri="{FF2B5EF4-FFF2-40B4-BE49-F238E27FC236}">
              <a16:creationId xmlns:a16="http://schemas.microsoft.com/office/drawing/2014/main" id="{A2FF04AB-84BF-4AC6-8346-2C937878BD40}"/>
            </a:ext>
          </a:extLst>
        </xdr:cNvPr>
        <xdr:cNvSpPr txBox="1"/>
      </xdr:nvSpPr>
      <xdr:spPr>
        <a:xfrm>
          <a:off x="11220450" y="2905125"/>
          <a:ext cx="6191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6</a:t>
          </a:r>
          <a:r>
            <a:rPr lang="fr-FR" sz="1100" baseline="0"/>
            <a:t> ou 7</a:t>
          </a:r>
          <a:endParaRPr lang="fr-FR" sz="1100"/>
        </a:p>
      </xdr:txBody>
    </xdr:sp>
    <xdr:clientData/>
  </xdr:twoCellAnchor>
  <xdr:twoCellAnchor>
    <xdr:from>
      <xdr:col>5</xdr:col>
      <xdr:colOff>171450</xdr:colOff>
      <xdr:row>14</xdr:row>
      <xdr:rowOff>66676</xdr:rowOff>
    </xdr:from>
    <xdr:to>
      <xdr:col>6</xdr:col>
      <xdr:colOff>714375</xdr:colOff>
      <xdr:row>14</xdr:row>
      <xdr:rowOff>166688</xdr:rowOff>
    </xdr:to>
    <xdr:cxnSp macro="">
      <xdr:nvCxnSpPr>
        <xdr:cNvPr id="21" name="Connecteur droit avec flèche 20">
          <a:extLst>
            <a:ext uri="{FF2B5EF4-FFF2-40B4-BE49-F238E27FC236}">
              <a16:creationId xmlns:a16="http://schemas.microsoft.com/office/drawing/2014/main" id="{BDC4A6FD-0488-4580-9303-B6820D5804EC}"/>
            </a:ext>
          </a:extLst>
        </xdr:cNvPr>
        <xdr:cNvCxnSpPr>
          <a:stCxn id="20" idx="3"/>
        </xdr:cNvCxnSpPr>
      </xdr:nvCxnSpPr>
      <xdr:spPr>
        <a:xfrm flipV="1">
          <a:off x="11839575" y="2933701"/>
          <a:ext cx="1304925" cy="1000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381000</xdr:colOff>
      <xdr:row>6</xdr:row>
      <xdr:rowOff>123825</xdr:rowOff>
    </xdr:from>
    <xdr:to>
      <xdr:col>11</xdr:col>
      <xdr:colOff>714375</xdr:colOff>
      <xdr:row>8</xdr:row>
      <xdr:rowOff>0</xdr:rowOff>
    </xdr:to>
    <xdr:sp macro="" textlink="">
      <xdr:nvSpPr>
        <xdr:cNvPr id="23" name="ZoneTexte 22">
          <a:extLst>
            <a:ext uri="{FF2B5EF4-FFF2-40B4-BE49-F238E27FC236}">
              <a16:creationId xmlns:a16="http://schemas.microsoft.com/office/drawing/2014/main" id="{57C59E96-33A5-43E5-85EA-80A033A5A1B8}"/>
            </a:ext>
          </a:extLst>
        </xdr:cNvPr>
        <xdr:cNvSpPr txBox="1"/>
      </xdr:nvSpPr>
      <xdr:spPr>
        <a:xfrm>
          <a:off x="16621125" y="127635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9</a:t>
          </a:r>
        </a:p>
      </xdr:txBody>
    </xdr:sp>
    <xdr:clientData/>
  </xdr:twoCellAnchor>
  <xdr:twoCellAnchor>
    <xdr:from>
      <xdr:col>8</xdr:col>
      <xdr:colOff>142875</xdr:colOff>
      <xdr:row>7</xdr:row>
      <xdr:rowOff>61913</xdr:rowOff>
    </xdr:from>
    <xdr:to>
      <xdr:col>11</xdr:col>
      <xdr:colOff>381000</xdr:colOff>
      <xdr:row>8</xdr:row>
      <xdr:rowOff>28575</xdr:rowOff>
    </xdr:to>
    <xdr:cxnSp macro="">
      <xdr:nvCxnSpPr>
        <xdr:cNvPr id="24" name="Connecteur droit avec flèche 23">
          <a:extLst>
            <a:ext uri="{FF2B5EF4-FFF2-40B4-BE49-F238E27FC236}">
              <a16:creationId xmlns:a16="http://schemas.microsoft.com/office/drawing/2014/main" id="{3EEAABAE-9F71-42FC-9BB3-E961EBB8842C}"/>
            </a:ext>
          </a:extLst>
        </xdr:cNvPr>
        <xdr:cNvCxnSpPr>
          <a:stCxn id="23" idx="1"/>
        </xdr:cNvCxnSpPr>
      </xdr:nvCxnSpPr>
      <xdr:spPr>
        <a:xfrm flipH="1">
          <a:off x="14097000" y="1404938"/>
          <a:ext cx="2524125" cy="157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457200</xdr:colOff>
      <xdr:row>9</xdr:row>
      <xdr:rowOff>38100</xdr:rowOff>
    </xdr:from>
    <xdr:to>
      <xdr:col>12</xdr:col>
      <xdr:colOff>28575</xdr:colOff>
      <xdr:row>10</xdr:row>
      <xdr:rowOff>104775</xdr:rowOff>
    </xdr:to>
    <xdr:sp macro="" textlink="">
      <xdr:nvSpPr>
        <xdr:cNvPr id="25" name="ZoneTexte 24">
          <a:extLst>
            <a:ext uri="{FF2B5EF4-FFF2-40B4-BE49-F238E27FC236}">
              <a16:creationId xmlns:a16="http://schemas.microsoft.com/office/drawing/2014/main" id="{24ED0F14-6745-469B-BE4B-54CE496EDF40}"/>
            </a:ext>
          </a:extLst>
        </xdr:cNvPr>
        <xdr:cNvSpPr txBox="1"/>
      </xdr:nvSpPr>
      <xdr:spPr>
        <a:xfrm>
          <a:off x="16697325" y="176212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8</a:t>
          </a:r>
        </a:p>
      </xdr:txBody>
    </xdr:sp>
    <xdr:clientData/>
  </xdr:twoCellAnchor>
  <xdr:twoCellAnchor>
    <xdr:from>
      <xdr:col>9</xdr:col>
      <xdr:colOff>19050</xdr:colOff>
      <xdr:row>9</xdr:row>
      <xdr:rowOff>123825</xdr:rowOff>
    </xdr:from>
    <xdr:to>
      <xdr:col>11</xdr:col>
      <xdr:colOff>457200</xdr:colOff>
      <xdr:row>9</xdr:row>
      <xdr:rowOff>166688</xdr:rowOff>
    </xdr:to>
    <xdr:cxnSp macro="">
      <xdr:nvCxnSpPr>
        <xdr:cNvPr id="26" name="Connecteur droit avec flèche 25">
          <a:extLst>
            <a:ext uri="{FF2B5EF4-FFF2-40B4-BE49-F238E27FC236}">
              <a16:creationId xmlns:a16="http://schemas.microsoft.com/office/drawing/2014/main" id="{ED0021CB-8291-4A87-A7C5-2077CADF5B9B}"/>
            </a:ext>
          </a:extLst>
        </xdr:cNvPr>
        <xdr:cNvCxnSpPr>
          <a:stCxn id="25" idx="1"/>
        </xdr:cNvCxnSpPr>
      </xdr:nvCxnSpPr>
      <xdr:spPr>
        <a:xfrm flipH="1" flipV="1">
          <a:off x="14735175" y="1847850"/>
          <a:ext cx="1962150" cy="4286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2095500</xdr:colOff>
      <xdr:row>24</xdr:row>
      <xdr:rowOff>25317</xdr:rowOff>
    </xdr:from>
    <xdr:to>
      <xdr:col>3</xdr:col>
      <xdr:colOff>1155349</xdr:colOff>
      <xdr:row>53</xdr:row>
      <xdr:rowOff>38100</xdr:rowOff>
    </xdr:to>
    <xdr:pic>
      <xdr:nvPicPr>
        <xdr:cNvPr id="37" name="Image 36">
          <a:extLst>
            <a:ext uri="{FF2B5EF4-FFF2-40B4-BE49-F238E27FC236}">
              <a16:creationId xmlns:a16="http://schemas.microsoft.com/office/drawing/2014/main" id="{2D833144-BF38-4A5A-8D8A-95CD42720749}"/>
            </a:ext>
          </a:extLst>
        </xdr:cNvPr>
        <xdr:cNvPicPr>
          <a:picLocks noChangeAspect="1"/>
        </xdr:cNvPicPr>
      </xdr:nvPicPr>
      <xdr:blipFill>
        <a:blip xmlns:r="http://schemas.openxmlformats.org/officeDocument/2006/relationships" r:embed="rId1"/>
        <a:stretch>
          <a:fillRect/>
        </a:stretch>
      </xdr:blipFill>
      <xdr:spPr>
        <a:xfrm>
          <a:off x="2857500" y="4797342"/>
          <a:ext cx="6756049" cy="5537283"/>
        </a:xfrm>
        <a:prstGeom prst="rect">
          <a:avLst/>
        </a:prstGeom>
      </xdr:spPr>
    </xdr:pic>
    <xdr:clientData/>
  </xdr:twoCellAnchor>
  <xdr:twoCellAnchor editAs="oneCell">
    <xdr:from>
      <xdr:col>5</xdr:col>
      <xdr:colOff>428625</xdr:colOff>
      <xdr:row>4</xdr:row>
      <xdr:rowOff>85725</xdr:rowOff>
    </xdr:from>
    <xdr:to>
      <xdr:col>13</xdr:col>
      <xdr:colOff>748904</xdr:colOff>
      <xdr:row>28</xdr:row>
      <xdr:rowOff>46784</xdr:rowOff>
    </xdr:to>
    <xdr:pic>
      <xdr:nvPicPr>
        <xdr:cNvPr id="2" name="Image 1">
          <a:extLst>
            <a:ext uri="{FF2B5EF4-FFF2-40B4-BE49-F238E27FC236}">
              <a16:creationId xmlns:a16="http://schemas.microsoft.com/office/drawing/2014/main" id="{D58C7E31-925C-4DBF-B19F-6A24CD49B8AF}"/>
            </a:ext>
          </a:extLst>
        </xdr:cNvPr>
        <xdr:cNvPicPr>
          <a:picLocks noChangeAspect="1"/>
        </xdr:cNvPicPr>
      </xdr:nvPicPr>
      <xdr:blipFill>
        <a:blip xmlns:r="http://schemas.openxmlformats.org/officeDocument/2006/relationships" r:embed="rId2"/>
        <a:stretch>
          <a:fillRect/>
        </a:stretch>
      </xdr:blipFill>
      <xdr:spPr>
        <a:xfrm>
          <a:off x="12096750" y="857250"/>
          <a:ext cx="6416279" cy="4723559"/>
        </a:xfrm>
        <a:prstGeom prst="rect">
          <a:avLst/>
        </a:prstGeom>
      </xdr:spPr>
    </xdr:pic>
    <xdr:clientData/>
  </xdr:twoCellAnchor>
  <xdr:twoCellAnchor>
    <xdr:from>
      <xdr:col>4</xdr:col>
      <xdr:colOff>590550</xdr:colOff>
      <xdr:row>2</xdr:row>
      <xdr:rowOff>104775</xdr:rowOff>
    </xdr:from>
    <xdr:to>
      <xdr:col>5</xdr:col>
      <xdr:colOff>114300</xdr:colOff>
      <xdr:row>3</xdr:row>
      <xdr:rowOff>171450</xdr:rowOff>
    </xdr:to>
    <xdr:sp macro="" textlink="">
      <xdr:nvSpPr>
        <xdr:cNvPr id="3" name="ZoneTexte 2">
          <a:extLst>
            <a:ext uri="{FF2B5EF4-FFF2-40B4-BE49-F238E27FC236}">
              <a16:creationId xmlns:a16="http://schemas.microsoft.com/office/drawing/2014/main" id="{F66079BF-E839-420C-A739-88E3BB9C1263}"/>
            </a:ext>
          </a:extLst>
        </xdr:cNvPr>
        <xdr:cNvSpPr txBox="1"/>
      </xdr:nvSpPr>
      <xdr:spPr>
        <a:xfrm>
          <a:off x="11496675" y="495300"/>
          <a:ext cx="2857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a:t>
          </a:r>
        </a:p>
      </xdr:txBody>
    </xdr:sp>
    <xdr:clientData/>
  </xdr:twoCellAnchor>
  <xdr:twoCellAnchor>
    <xdr:from>
      <xdr:col>5</xdr:col>
      <xdr:colOff>114300</xdr:colOff>
      <xdr:row>3</xdr:row>
      <xdr:rowOff>42863</xdr:rowOff>
    </xdr:from>
    <xdr:to>
      <xdr:col>5</xdr:col>
      <xdr:colOff>685800</xdr:colOff>
      <xdr:row>4</xdr:row>
      <xdr:rowOff>161925</xdr:rowOff>
    </xdr:to>
    <xdr:cxnSp macro="">
      <xdr:nvCxnSpPr>
        <xdr:cNvPr id="4" name="Connecteur droit avec flèche 3">
          <a:extLst>
            <a:ext uri="{FF2B5EF4-FFF2-40B4-BE49-F238E27FC236}">
              <a16:creationId xmlns:a16="http://schemas.microsoft.com/office/drawing/2014/main" id="{3D02CF94-183F-4080-BE4A-69D28D138553}"/>
            </a:ext>
          </a:extLst>
        </xdr:cNvPr>
        <xdr:cNvCxnSpPr>
          <a:stCxn id="3" idx="3"/>
        </xdr:cNvCxnSpPr>
      </xdr:nvCxnSpPr>
      <xdr:spPr>
        <a:xfrm>
          <a:off x="11782425" y="623888"/>
          <a:ext cx="571500" cy="3095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466725</xdr:colOff>
      <xdr:row>25</xdr:row>
      <xdr:rowOff>104775</xdr:rowOff>
    </xdr:from>
    <xdr:to>
      <xdr:col>5</xdr:col>
      <xdr:colOff>38100</xdr:colOff>
      <xdr:row>26</xdr:row>
      <xdr:rowOff>171450</xdr:rowOff>
    </xdr:to>
    <xdr:sp macro="" textlink="">
      <xdr:nvSpPr>
        <xdr:cNvPr id="6" name="ZoneTexte 5">
          <a:extLst>
            <a:ext uri="{FF2B5EF4-FFF2-40B4-BE49-F238E27FC236}">
              <a16:creationId xmlns:a16="http://schemas.microsoft.com/office/drawing/2014/main" id="{C7BACF5A-AA13-4577-8B57-F02C05DEC458}"/>
            </a:ext>
          </a:extLst>
        </xdr:cNvPr>
        <xdr:cNvSpPr txBox="1"/>
      </xdr:nvSpPr>
      <xdr:spPr>
        <a:xfrm>
          <a:off x="11372850" y="506730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a:t>
          </a:r>
        </a:p>
      </xdr:txBody>
    </xdr:sp>
    <xdr:clientData/>
  </xdr:twoCellAnchor>
  <xdr:twoCellAnchor>
    <xdr:from>
      <xdr:col>5</xdr:col>
      <xdr:colOff>38100</xdr:colOff>
      <xdr:row>26</xdr:row>
      <xdr:rowOff>42863</xdr:rowOff>
    </xdr:from>
    <xdr:to>
      <xdr:col>5</xdr:col>
      <xdr:colOff>485775</xdr:colOff>
      <xdr:row>26</xdr:row>
      <xdr:rowOff>85725</xdr:rowOff>
    </xdr:to>
    <xdr:cxnSp macro="">
      <xdr:nvCxnSpPr>
        <xdr:cNvPr id="7" name="Connecteur droit avec flèche 6">
          <a:extLst>
            <a:ext uri="{FF2B5EF4-FFF2-40B4-BE49-F238E27FC236}">
              <a16:creationId xmlns:a16="http://schemas.microsoft.com/office/drawing/2014/main" id="{25899DB9-10D8-4DE3-A4B7-9EA9A6B015AD}"/>
            </a:ext>
          </a:extLst>
        </xdr:cNvPr>
        <xdr:cNvCxnSpPr>
          <a:stCxn id="6" idx="3"/>
        </xdr:cNvCxnSpPr>
      </xdr:nvCxnSpPr>
      <xdr:spPr>
        <a:xfrm>
          <a:off x="11706225" y="5195888"/>
          <a:ext cx="447675" cy="42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647700</xdr:colOff>
      <xdr:row>29</xdr:row>
      <xdr:rowOff>19050</xdr:rowOff>
    </xdr:from>
    <xdr:to>
      <xdr:col>7</xdr:col>
      <xdr:colOff>219075</xdr:colOff>
      <xdr:row>30</xdr:row>
      <xdr:rowOff>85725</xdr:rowOff>
    </xdr:to>
    <xdr:sp macro="" textlink="">
      <xdr:nvSpPr>
        <xdr:cNvPr id="8" name="ZoneTexte 7">
          <a:extLst>
            <a:ext uri="{FF2B5EF4-FFF2-40B4-BE49-F238E27FC236}">
              <a16:creationId xmlns:a16="http://schemas.microsoft.com/office/drawing/2014/main" id="{84EED359-9F95-4A38-9279-16D2D85B4423}"/>
            </a:ext>
          </a:extLst>
        </xdr:cNvPr>
        <xdr:cNvSpPr txBox="1"/>
      </xdr:nvSpPr>
      <xdr:spPr>
        <a:xfrm>
          <a:off x="13077825" y="574357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a:t>
          </a:r>
        </a:p>
      </xdr:txBody>
    </xdr:sp>
    <xdr:clientData/>
  </xdr:twoCellAnchor>
  <xdr:twoCellAnchor>
    <xdr:from>
      <xdr:col>7</xdr:col>
      <xdr:colOff>219075</xdr:colOff>
      <xdr:row>27</xdr:row>
      <xdr:rowOff>142875</xdr:rowOff>
    </xdr:from>
    <xdr:to>
      <xdr:col>8</xdr:col>
      <xdr:colOff>66675</xdr:colOff>
      <xdr:row>29</xdr:row>
      <xdr:rowOff>147638</xdr:rowOff>
    </xdr:to>
    <xdr:cxnSp macro="">
      <xdr:nvCxnSpPr>
        <xdr:cNvPr id="9" name="Connecteur droit avec flèche 8">
          <a:extLst>
            <a:ext uri="{FF2B5EF4-FFF2-40B4-BE49-F238E27FC236}">
              <a16:creationId xmlns:a16="http://schemas.microsoft.com/office/drawing/2014/main" id="{50106C42-8D9F-48BE-921C-F17FDEBBCDA0}"/>
            </a:ext>
          </a:extLst>
        </xdr:cNvPr>
        <xdr:cNvCxnSpPr>
          <a:stCxn id="8" idx="3"/>
        </xdr:cNvCxnSpPr>
      </xdr:nvCxnSpPr>
      <xdr:spPr>
        <a:xfrm flipV="1">
          <a:off x="13411200" y="5486400"/>
          <a:ext cx="609600" cy="38576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371475</xdr:colOff>
      <xdr:row>29</xdr:row>
      <xdr:rowOff>142876</xdr:rowOff>
    </xdr:from>
    <xdr:to>
      <xdr:col>11</xdr:col>
      <xdr:colOff>180975</xdr:colOff>
      <xdr:row>31</xdr:row>
      <xdr:rowOff>28576</xdr:rowOff>
    </xdr:to>
    <xdr:sp macro="" textlink="">
      <xdr:nvSpPr>
        <xdr:cNvPr id="11" name="ZoneTexte 10">
          <a:extLst>
            <a:ext uri="{FF2B5EF4-FFF2-40B4-BE49-F238E27FC236}">
              <a16:creationId xmlns:a16="http://schemas.microsoft.com/office/drawing/2014/main" id="{2380B849-5118-49D2-A2D5-E760A230A03B}"/>
            </a:ext>
          </a:extLst>
        </xdr:cNvPr>
        <xdr:cNvSpPr txBox="1"/>
      </xdr:nvSpPr>
      <xdr:spPr>
        <a:xfrm>
          <a:off x="15849600" y="5867401"/>
          <a:ext cx="571500" cy="266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r>
            <a:rPr lang="fr-FR" sz="1100" baseline="0"/>
            <a:t> ou 5</a:t>
          </a:r>
          <a:endParaRPr lang="fr-FR" sz="1100"/>
        </a:p>
      </xdr:txBody>
    </xdr:sp>
    <xdr:clientData/>
  </xdr:twoCellAnchor>
  <xdr:twoCellAnchor>
    <xdr:from>
      <xdr:col>11</xdr:col>
      <xdr:colOff>66675</xdr:colOff>
      <xdr:row>27</xdr:row>
      <xdr:rowOff>142876</xdr:rowOff>
    </xdr:from>
    <xdr:to>
      <xdr:col>11</xdr:col>
      <xdr:colOff>180975</xdr:colOff>
      <xdr:row>30</xdr:row>
      <xdr:rowOff>85726</xdr:rowOff>
    </xdr:to>
    <xdr:cxnSp macro="">
      <xdr:nvCxnSpPr>
        <xdr:cNvPr id="12" name="Connecteur droit avec flèche 11">
          <a:extLst>
            <a:ext uri="{FF2B5EF4-FFF2-40B4-BE49-F238E27FC236}">
              <a16:creationId xmlns:a16="http://schemas.microsoft.com/office/drawing/2014/main" id="{D36FD112-E2B1-48DD-BDFA-A99B90CF184E}"/>
            </a:ext>
          </a:extLst>
        </xdr:cNvPr>
        <xdr:cNvCxnSpPr>
          <a:stCxn id="11" idx="3"/>
        </xdr:cNvCxnSpPr>
      </xdr:nvCxnSpPr>
      <xdr:spPr>
        <a:xfrm flipH="1" flipV="1">
          <a:off x="16306800" y="5486401"/>
          <a:ext cx="114300" cy="5143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485775</xdr:colOff>
      <xdr:row>4</xdr:row>
      <xdr:rowOff>19050</xdr:rowOff>
    </xdr:from>
    <xdr:to>
      <xdr:col>5</xdr:col>
      <xdr:colOff>47625</xdr:colOff>
      <xdr:row>5</xdr:row>
      <xdr:rowOff>85725</xdr:rowOff>
    </xdr:to>
    <xdr:sp macro="" textlink="">
      <xdr:nvSpPr>
        <xdr:cNvPr id="15" name="ZoneTexte 14">
          <a:extLst>
            <a:ext uri="{FF2B5EF4-FFF2-40B4-BE49-F238E27FC236}">
              <a16:creationId xmlns:a16="http://schemas.microsoft.com/office/drawing/2014/main" id="{9BCE72AF-307C-4CF4-86AD-32D8EB7DDB95}"/>
            </a:ext>
          </a:extLst>
        </xdr:cNvPr>
        <xdr:cNvSpPr txBox="1"/>
      </xdr:nvSpPr>
      <xdr:spPr>
        <a:xfrm>
          <a:off x="11391900" y="790575"/>
          <a:ext cx="3238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7</a:t>
          </a:r>
        </a:p>
      </xdr:txBody>
    </xdr:sp>
    <xdr:clientData/>
  </xdr:twoCellAnchor>
  <xdr:twoCellAnchor>
    <xdr:from>
      <xdr:col>5</xdr:col>
      <xdr:colOff>47625</xdr:colOff>
      <xdr:row>4</xdr:row>
      <xdr:rowOff>147638</xdr:rowOff>
    </xdr:from>
    <xdr:to>
      <xdr:col>5</xdr:col>
      <xdr:colOff>476250</xdr:colOff>
      <xdr:row>5</xdr:row>
      <xdr:rowOff>123825</xdr:rowOff>
    </xdr:to>
    <xdr:cxnSp macro="">
      <xdr:nvCxnSpPr>
        <xdr:cNvPr id="16" name="Connecteur droit avec flèche 15">
          <a:extLst>
            <a:ext uri="{FF2B5EF4-FFF2-40B4-BE49-F238E27FC236}">
              <a16:creationId xmlns:a16="http://schemas.microsoft.com/office/drawing/2014/main" id="{AA03DC09-1991-4ACE-9B09-A23E9A805A2D}"/>
            </a:ext>
          </a:extLst>
        </xdr:cNvPr>
        <xdr:cNvCxnSpPr>
          <a:stCxn id="15" idx="3"/>
        </xdr:cNvCxnSpPr>
      </xdr:nvCxnSpPr>
      <xdr:spPr>
        <a:xfrm>
          <a:off x="11715750" y="919163"/>
          <a:ext cx="428625" cy="1666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581025</xdr:colOff>
      <xdr:row>5</xdr:row>
      <xdr:rowOff>133350</xdr:rowOff>
    </xdr:from>
    <xdr:to>
      <xdr:col>5</xdr:col>
      <xdr:colOff>38100</xdr:colOff>
      <xdr:row>7</xdr:row>
      <xdr:rowOff>0</xdr:rowOff>
    </xdr:to>
    <xdr:sp macro="" textlink="">
      <xdr:nvSpPr>
        <xdr:cNvPr id="18" name="ZoneTexte 17">
          <a:extLst>
            <a:ext uri="{FF2B5EF4-FFF2-40B4-BE49-F238E27FC236}">
              <a16:creationId xmlns:a16="http://schemas.microsoft.com/office/drawing/2014/main" id="{4AE77606-0965-4D32-928E-E0D36779E0FE}"/>
            </a:ext>
          </a:extLst>
        </xdr:cNvPr>
        <xdr:cNvSpPr txBox="1"/>
      </xdr:nvSpPr>
      <xdr:spPr>
        <a:xfrm>
          <a:off x="11487150" y="1095375"/>
          <a:ext cx="2190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8</a:t>
          </a:r>
        </a:p>
      </xdr:txBody>
    </xdr:sp>
    <xdr:clientData/>
  </xdr:twoCellAnchor>
  <xdr:twoCellAnchor>
    <xdr:from>
      <xdr:col>5</xdr:col>
      <xdr:colOff>38100</xdr:colOff>
      <xdr:row>6</xdr:row>
      <xdr:rowOff>71438</xdr:rowOff>
    </xdr:from>
    <xdr:to>
      <xdr:col>8</xdr:col>
      <xdr:colOff>619125</xdr:colOff>
      <xdr:row>6</xdr:row>
      <xdr:rowOff>123825</xdr:rowOff>
    </xdr:to>
    <xdr:cxnSp macro="">
      <xdr:nvCxnSpPr>
        <xdr:cNvPr id="19" name="Connecteur droit avec flèche 18">
          <a:extLst>
            <a:ext uri="{FF2B5EF4-FFF2-40B4-BE49-F238E27FC236}">
              <a16:creationId xmlns:a16="http://schemas.microsoft.com/office/drawing/2014/main" id="{2CCB96E0-B98F-45A1-BD9D-AF79E73CDB57}"/>
            </a:ext>
          </a:extLst>
        </xdr:cNvPr>
        <xdr:cNvCxnSpPr>
          <a:stCxn id="18" idx="3"/>
        </xdr:cNvCxnSpPr>
      </xdr:nvCxnSpPr>
      <xdr:spPr>
        <a:xfrm>
          <a:off x="11706225" y="1223963"/>
          <a:ext cx="2867025" cy="523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495300</xdr:colOff>
      <xdr:row>7</xdr:row>
      <xdr:rowOff>95250</xdr:rowOff>
    </xdr:from>
    <xdr:to>
      <xdr:col>5</xdr:col>
      <xdr:colOff>57150</xdr:colOff>
      <xdr:row>8</xdr:row>
      <xdr:rowOff>161925</xdr:rowOff>
    </xdr:to>
    <xdr:sp macro="" textlink="">
      <xdr:nvSpPr>
        <xdr:cNvPr id="24" name="ZoneTexte 23">
          <a:extLst>
            <a:ext uri="{FF2B5EF4-FFF2-40B4-BE49-F238E27FC236}">
              <a16:creationId xmlns:a16="http://schemas.microsoft.com/office/drawing/2014/main" id="{EDFF3F9B-FD15-495B-9ED5-4A60A7FD94FF}"/>
            </a:ext>
          </a:extLst>
        </xdr:cNvPr>
        <xdr:cNvSpPr txBox="1"/>
      </xdr:nvSpPr>
      <xdr:spPr>
        <a:xfrm>
          <a:off x="11401425" y="1438275"/>
          <a:ext cx="3238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6</a:t>
          </a:r>
        </a:p>
      </xdr:txBody>
    </xdr:sp>
    <xdr:clientData/>
  </xdr:twoCellAnchor>
  <xdr:twoCellAnchor>
    <xdr:from>
      <xdr:col>5</xdr:col>
      <xdr:colOff>57150</xdr:colOff>
      <xdr:row>7</xdr:row>
      <xdr:rowOff>114300</xdr:rowOff>
    </xdr:from>
    <xdr:to>
      <xdr:col>5</xdr:col>
      <xdr:colOff>466725</xdr:colOff>
      <xdr:row>8</xdr:row>
      <xdr:rowOff>33338</xdr:rowOff>
    </xdr:to>
    <xdr:cxnSp macro="">
      <xdr:nvCxnSpPr>
        <xdr:cNvPr id="25" name="Connecteur droit avec flèche 24">
          <a:extLst>
            <a:ext uri="{FF2B5EF4-FFF2-40B4-BE49-F238E27FC236}">
              <a16:creationId xmlns:a16="http://schemas.microsoft.com/office/drawing/2014/main" id="{642447EF-1157-4C7E-BC12-8455493B3A93}"/>
            </a:ext>
          </a:extLst>
        </xdr:cNvPr>
        <xdr:cNvCxnSpPr>
          <a:stCxn id="24" idx="3"/>
        </xdr:cNvCxnSpPr>
      </xdr:nvCxnSpPr>
      <xdr:spPr>
        <a:xfrm flipV="1">
          <a:off x="11725275" y="1457325"/>
          <a:ext cx="409575" cy="10953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1295400</xdr:colOff>
      <xdr:row>21</xdr:row>
      <xdr:rowOff>180975</xdr:rowOff>
    </xdr:from>
    <xdr:to>
      <xdr:col>1</xdr:col>
      <xdr:colOff>1581150</xdr:colOff>
      <xdr:row>23</xdr:row>
      <xdr:rowOff>57150</xdr:rowOff>
    </xdr:to>
    <xdr:sp macro="" textlink="">
      <xdr:nvSpPr>
        <xdr:cNvPr id="33" name="ZoneTexte 32">
          <a:extLst>
            <a:ext uri="{FF2B5EF4-FFF2-40B4-BE49-F238E27FC236}">
              <a16:creationId xmlns:a16="http://schemas.microsoft.com/office/drawing/2014/main" id="{B711B942-ACF4-403B-8522-73FDC273CFF0}"/>
            </a:ext>
          </a:extLst>
        </xdr:cNvPr>
        <xdr:cNvSpPr txBox="1"/>
      </xdr:nvSpPr>
      <xdr:spPr>
        <a:xfrm>
          <a:off x="2057400" y="4381500"/>
          <a:ext cx="2857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9</a:t>
          </a:r>
        </a:p>
      </xdr:txBody>
    </xdr:sp>
    <xdr:clientData/>
  </xdr:twoCellAnchor>
  <xdr:twoCellAnchor>
    <xdr:from>
      <xdr:col>1</xdr:col>
      <xdr:colOff>1581150</xdr:colOff>
      <xdr:row>22</xdr:row>
      <xdr:rowOff>119063</xdr:rowOff>
    </xdr:from>
    <xdr:to>
      <xdr:col>1</xdr:col>
      <xdr:colOff>2286000</xdr:colOff>
      <xdr:row>24</xdr:row>
      <xdr:rowOff>114300</xdr:rowOff>
    </xdr:to>
    <xdr:cxnSp macro="">
      <xdr:nvCxnSpPr>
        <xdr:cNvPr id="34" name="Connecteur droit avec flèche 33">
          <a:extLst>
            <a:ext uri="{FF2B5EF4-FFF2-40B4-BE49-F238E27FC236}">
              <a16:creationId xmlns:a16="http://schemas.microsoft.com/office/drawing/2014/main" id="{3286DEF3-D4C7-4AF7-AC90-C3B92489F018}"/>
            </a:ext>
          </a:extLst>
        </xdr:cNvPr>
        <xdr:cNvCxnSpPr>
          <a:stCxn id="33" idx="3"/>
        </xdr:cNvCxnSpPr>
      </xdr:nvCxnSpPr>
      <xdr:spPr>
        <a:xfrm>
          <a:off x="2343150" y="4510088"/>
          <a:ext cx="704850" cy="3762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1362075</xdr:colOff>
      <xdr:row>50</xdr:row>
      <xdr:rowOff>66675</xdr:rowOff>
    </xdr:from>
    <xdr:to>
      <xdr:col>1</xdr:col>
      <xdr:colOff>1695450</xdr:colOff>
      <xdr:row>51</xdr:row>
      <xdr:rowOff>133350</xdr:rowOff>
    </xdr:to>
    <xdr:sp macro="" textlink="">
      <xdr:nvSpPr>
        <xdr:cNvPr id="35" name="ZoneTexte 34">
          <a:extLst>
            <a:ext uri="{FF2B5EF4-FFF2-40B4-BE49-F238E27FC236}">
              <a16:creationId xmlns:a16="http://schemas.microsoft.com/office/drawing/2014/main" id="{8F9EF78A-2013-45D6-8964-786E9777CE47}"/>
            </a:ext>
          </a:extLst>
        </xdr:cNvPr>
        <xdr:cNvSpPr txBox="1"/>
      </xdr:nvSpPr>
      <xdr:spPr>
        <a:xfrm>
          <a:off x="2124075" y="979170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10</a:t>
          </a:r>
        </a:p>
      </xdr:txBody>
    </xdr:sp>
    <xdr:clientData/>
  </xdr:twoCellAnchor>
  <xdr:twoCellAnchor>
    <xdr:from>
      <xdr:col>1</xdr:col>
      <xdr:colOff>1695450</xdr:colOff>
      <xdr:row>51</xdr:row>
      <xdr:rowOff>4763</xdr:rowOff>
    </xdr:from>
    <xdr:to>
      <xdr:col>1</xdr:col>
      <xdr:colOff>2143125</xdr:colOff>
      <xdr:row>51</xdr:row>
      <xdr:rowOff>47625</xdr:rowOff>
    </xdr:to>
    <xdr:cxnSp macro="">
      <xdr:nvCxnSpPr>
        <xdr:cNvPr id="36" name="Connecteur droit avec flèche 35">
          <a:extLst>
            <a:ext uri="{FF2B5EF4-FFF2-40B4-BE49-F238E27FC236}">
              <a16:creationId xmlns:a16="http://schemas.microsoft.com/office/drawing/2014/main" id="{870015EC-0F90-4459-B559-46074C45BA43}"/>
            </a:ext>
          </a:extLst>
        </xdr:cNvPr>
        <xdr:cNvCxnSpPr>
          <a:stCxn id="35" idx="3"/>
        </xdr:cNvCxnSpPr>
      </xdr:nvCxnSpPr>
      <xdr:spPr>
        <a:xfrm>
          <a:off x="2457450" y="9920288"/>
          <a:ext cx="447675" cy="42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0</xdr:colOff>
      <xdr:row>55</xdr:row>
      <xdr:rowOff>0</xdr:rowOff>
    </xdr:from>
    <xdr:to>
      <xdr:col>2</xdr:col>
      <xdr:colOff>333375</xdr:colOff>
      <xdr:row>56</xdr:row>
      <xdr:rowOff>66675</xdr:rowOff>
    </xdr:to>
    <xdr:sp macro="" textlink="">
      <xdr:nvSpPr>
        <xdr:cNvPr id="39" name="ZoneTexte 38">
          <a:extLst>
            <a:ext uri="{FF2B5EF4-FFF2-40B4-BE49-F238E27FC236}">
              <a16:creationId xmlns:a16="http://schemas.microsoft.com/office/drawing/2014/main" id="{7AE6001D-D656-43B7-A9A1-8887139661C8}"/>
            </a:ext>
          </a:extLst>
        </xdr:cNvPr>
        <xdr:cNvSpPr txBox="1"/>
      </xdr:nvSpPr>
      <xdr:spPr>
        <a:xfrm>
          <a:off x="4143375" y="1067752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11</a:t>
          </a:r>
        </a:p>
      </xdr:txBody>
    </xdr:sp>
    <xdr:clientData/>
  </xdr:twoCellAnchor>
  <xdr:twoCellAnchor>
    <xdr:from>
      <xdr:col>2</xdr:col>
      <xdr:colOff>333375</xdr:colOff>
      <xdr:row>52</xdr:row>
      <xdr:rowOff>152400</xdr:rowOff>
    </xdr:from>
    <xdr:to>
      <xdr:col>2</xdr:col>
      <xdr:colOff>647700</xdr:colOff>
      <xdr:row>55</xdr:row>
      <xdr:rowOff>128588</xdr:rowOff>
    </xdr:to>
    <xdr:cxnSp macro="">
      <xdr:nvCxnSpPr>
        <xdr:cNvPr id="40" name="Connecteur droit avec flèche 39">
          <a:extLst>
            <a:ext uri="{FF2B5EF4-FFF2-40B4-BE49-F238E27FC236}">
              <a16:creationId xmlns:a16="http://schemas.microsoft.com/office/drawing/2014/main" id="{064E8EC6-114B-4966-836E-7ABA4496E82B}"/>
            </a:ext>
          </a:extLst>
        </xdr:cNvPr>
        <xdr:cNvCxnSpPr>
          <a:stCxn id="39" idx="3"/>
        </xdr:cNvCxnSpPr>
      </xdr:nvCxnSpPr>
      <xdr:spPr>
        <a:xfrm flipV="1">
          <a:off x="4476750" y="10258425"/>
          <a:ext cx="314325" cy="5476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1314450</xdr:colOff>
      <xdr:row>54</xdr:row>
      <xdr:rowOff>171450</xdr:rowOff>
    </xdr:from>
    <xdr:to>
      <xdr:col>2</xdr:col>
      <xdr:colOff>1647825</xdr:colOff>
      <xdr:row>56</xdr:row>
      <xdr:rowOff>47625</xdr:rowOff>
    </xdr:to>
    <xdr:sp macro="" textlink="">
      <xdr:nvSpPr>
        <xdr:cNvPr id="42" name="ZoneTexte 41">
          <a:extLst>
            <a:ext uri="{FF2B5EF4-FFF2-40B4-BE49-F238E27FC236}">
              <a16:creationId xmlns:a16="http://schemas.microsoft.com/office/drawing/2014/main" id="{647F6D80-1EC7-4919-82A8-9A9CF3D04CEF}"/>
            </a:ext>
          </a:extLst>
        </xdr:cNvPr>
        <xdr:cNvSpPr txBox="1"/>
      </xdr:nvSpPr>
      <xdr:spPr>
        <a:xfrm>
          <a:off x="5457825" y="1065847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12</a:t>
          </a:r>
        </a:p>
      </xdr:txBody>
    </xdr:sp>
    <xdr:clientData/>
  </xdr:twoCellAnchor>
  <xdr:twoCellAnchor>
    <xdr:from>
      <xdr:col>2</xdr:col>
      <xdr:colOff>1647825</xdr:colOff>
      <xdr:row>52</xdr:row>
      <xdr:rowOff>133350</xdr:rowOff>
    </xdr:from>
    <xdr:to>
      <xdr:col>2</xdr:col>
      <xdr:colOff>1962150</xdr:colOff>
      <xdr:row>55</xdr:row>
      <xdr:rowOff>109538</xdr:rowOff>
    </xdr:to>
    <xdr:cxnSp macro="">
      <xdr:nvCxnSpPr>
        <xdr:cNvPr id="43" name="Connecteur droit avec flèche 42">
          <a:extLst>
            <a:ext uri="{FF2B5EF4-FFF2-40B4-BE49-F238E27FC236}">
              <a16:creationId xmlns:a16="http://schemas.microsoft.com/office/drawing/2014/main" id="{DF0E8CBC-AE2D-4228-9E27-E258955A9F4E}"/>
            </a:ext>
          </a:extLst>
        </xdr:cNvPr>
        <xdr:cNvCxnSpPr>
          <a:stCxn id="42" idx="3"/>
        </xdr:cNvCxnSpPr>
      </xdr:nvCxnSpPr>
      <xdr:spPr>
        <a:xfrm flipV="1">
          <a:off x="5791200" y="10239375"/>
          <a:ext cx="314325" cy="5476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3105150</xdr:colOff>
      <xdr:row>54</xdr:row>
      <xdr:rowOff>152400</xdr:rowOff>
    </xdr:from>
    <xdr:to>
      <xdr:col>3</xdr:col>
      <xdr:colOff>57150</xdr:colOff>
      <xdr:row>56</xdr:row>
      <xdr:rowOff>28575</xdr:rowOff>
    </xdr:to>
    <xdr:sp macro="" textlink="">
      <xdr:nvSpPr>
        <xdr:cNvPr id="44" name="ZoneTexte 43">
          <a:extLst>
            <a:ext uri="{FF2B5EF4-FFF2-40B4-BE49-F238E27FC236}">
              <a16:creationId xmlns:a16="http://schemas.microsoft.com/office/drawing/2014/main" id="{40C2A2C8-06C7-4E74-809D-1B271CD0134E}"/>
            </a:ext>
          </a:extLst>
        </xdr:cNvPr>
        <xdr:cNvSpPr txBox="1"/>
      </xdr:nvSpPr>
      <xdr:spPr>
        <a:xfrm>
          <a:off x="7248525" y="1063942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13</a:t>
          </a:r>
        </a:p>
      </xdr:txBody>
    </xdr:sp>
    <xdr:clientData/>
  </xdr:twoCellAnchor>
  <xdr:twoCellAnchor>
    <xdr:from>
      <xdr:col>3</xdr:col>
      <xdr:colOff>57150</xdr:colOff>
      <xdr:row>52</xdr:row>
      <xdr:rowOff>114300</xdr:rowOff>
    </xdr:from>
    <xdr:to>
      <xdr:col>3</xdr:col>
      <xdr:colOff>371475</xdr:colOff>
      <xdr:row>55</xdr:row>
      <xdr:rowOff>90488</xdr:rowOff>
    </xdr:to>
    <xdr:cxnSp macro="">
      <xdr:nvCxnSpPr>
        <xdr:cNvPr id="45" name="Connecteur droit avec flèche 44">
          <a:extLst>
            <a:ext uri="{FF2B5EF4-FFF2-40B4-BE49-F238E27FC236}">
              <a16:creationId xmlns:a16="http://schemas.microsoft.com/office/drawing/2014/main" id="{BF82A9F0-E806-46DF-B90B-8306D44D5089}"/>
            </a:ext>
          </a:extLst>
        </xdr:cNvPr>
        <xdr:cNvCxnSpPr>
          <a:stCxn id="44" idx="3"/>
        </xdr:cNvCxnSpPr>
      </xdr:nvCxnSpPr>
      <xdr:spPr>
        <a:xfrm flipV="1">
          <a:off x="7581900" y="10220325"/>
          <a:ext cx="314325" cy="5476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1228725</xdr:colOff>
      <xdr:row>31</xdr:row>
      <xdr:rowOff>95250</xdr:rowOff>
    </xdr:from>
    <xdr:to>
      <xdr:col>11</xdr:col>
      <xdr:colOff>255362</xdr:colOff>
      <xdr:row>66</xdr:row>
      <xdr:rowOff>46798</xdr:rowOff>
    </xdr:to>
    <xdr:pic>
      <xdr:nvPicPr>
        <xdr:cNvPr id="2" name="Image 1">
          <a:extLst>
            <a:ext uri="{FF2B5EF4-FFF2-40B4-BE49-F238E27FC236}">
              <a16:creationId xmlns:a16="http://schemas.microsoft.com/office/drawing/2014/main" id="{EF3FC477-3C84-41BE-A151-8F2F8DD2346B}"/>
            </a:ext>
          </a:extLst>
        </xdr:cNvPr>
        <xdr:cNvPicPr>
          <a:picLocks noChangeAspect="1"/>
        </xdr:cNvPicPr>
      </xdr:nvPicPr>
      <xdr:blipFill>
        <a:blip xmlns:r="http://schemas.openxmlformats.org/officeDocument/2006/relationships" r:embed="rId1"/>
        <a:stretch>
          <a:fillRect/>
        </a:stretch>
      </xdr:blipFill>
      <xdr:spPr>
        <a:xfrm>
          <a:off x="1990725" y="9715500"/>
          <a:ext cx="14504762" cy="6619048"/>
        </a:xfrm>
        <a:prstGeom prst="rect">
          <a:avLst/>
        </a:prstGeom>
      </xdr:spPr>
    </xdr:pic>
    <xdr:clientData/>
  </xdr:twoCellAnchor>
  <xdr:twoCellAnchor>
    <xdr:from>
      <xdr:col>1</xdr:col>
      <xdr:colOff>200025</xdr:colOff>
      <xdr:row>29</xdr:row>
      <xdr:rowOff>171450</xdr:rowOff>
    </xdr:from>
    <xdr:to>
      <xdr:col>1</xdr:col>
      <xdr:colOff>923925</xdr:colOff>
      <xdr:row>31</xdr:row>
      <xdr:rowOff>47625</xdr:rowOff>
    </xdr:to>
    <xdr:sp macro="" textlink="">
      <xdr:nvSpPr>
        <xdr:cNvPr id="3" name="ZoneTexte 2">
          <a:extLst>
            <a:ext uri="{FF2B5EF4-FFF2-40B4-BE49-F238E27FC236}">
              <a16:creationId xmlns:a16="http://schemas.microsoft.com/office/drawing/2014/main" id="{C68CC3C4-9B82-4ABE-BF16-D8B982FEB800}"/>
            </a:ext>
          </a:extLst>
        </xdr:cNvPr>
        <xdr:cNvSpPr txBox="1"/>
      </xdr:nvSpPr>
      <xdr:spPr>
        <a:xfrm>
          <a:off x="962025" y="9410700"/>
          <a:ext cx="72390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1, 2</a:t>
          </a:r>
          <a:r>
            <a:rPr lang="fr-FR" sz="1100" baseline="0"/>
            <a:t> ou</a:t>
          </a:r>
          <a:r>
            <a:rPr lang="fr-FR" sz="1100"/>
            <a:t> 3</a:t>
          </a:r>
        </a:p>
      </xdr:txBody>
    </xdr:sp>
    <xdr:clientData/>
  </xdr:twoCellAnchor>
  <xdr:twoCellAnchor>
    <xdr:from>
      <xdr:col>1</xdr:col>
      <xdr:colOff>923925</xdr:colOff>
      <xdr:row>30</xdr:row>
      <xdr:rowOff>109538</xdr:rowOff>
    </xdr:from>
    <xdr:to>
      <xdr:col>1</xdr:col>
      <xdr:colOff>1495425</xdr:colOff>
      <xdr:row>32</xdr:row>
      <xdr:rowOff>38100</xdr:rowOff>
    </xdr:to>
    <xdr:cxnSp macro="">
      <xdr:nvCxnSpPr>
        <xdr:cNvPr id="4" name="Connecteur droit avec flèche 3">
          <a:extLst>
            <a:ext uri="{FF2B5EF4-FFF2-40B4-BE49-F238E27FC236}">
              <a16:creationId xmlns:a16="http://schemas.microsoft.com/office/drawing/2014/main" id="{78512874-6495-4E8C-ACE9-1D18CDAF40E3}"/>
            </a:ext>
          </a:extLst>
        </xdr:cNvPr>
        <xdr:cNvCxnSpPr>
          <a:stCxn id="3" idx="3"/>
        </xdr:cNvCxnSpPr>
      </xdr:nvCxnSpPr>
      <xdr:spPr>
        <a:xfrm>
          <a:off x="1685925" y="9539288"/>
          <a:ext cx="571500" cy="3095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247649</xdr:colOff>
      <xdr:row>34</xdr:row>
      <xdr:rowOff>57150</xdr:rowOff>
    </xdr:from>
    <xdr:to>
      <xdr:col>1</xdr:col>
      <xdr:colOff>581024</xdr:colOff>
      <xdr:row>35</xdr:row>
      <xdr:rowOff>123825</xdr:rowOff>
    </xdr:to>
    <xdr:sp macro="" textlink="">
      <xdr:nvSpPr>
        <xdr:cNvPr id="5" name="ZoneTexte 4">
          <a:extLst>
            <a:ext uri="{FF2B5EF4-FFF2-40B4-BE49-F238E27FC236}">
              <a16:creationId xmlns:a16="http://schemas.microsoft.com/office/drawing/2014/main" id="{34762F51-E480-4089-A9CC-578C20513EB9}"/>
            </a:ext>
          </a:extLst>
        </xdr:cNvPr>
        <xdr:cNvSpPr txBox="1"/>
      </xdr:nvSpPr>
      <xdr:spPr>
        <a:xfrm>
          <a:off x="1009649" y="1024890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14</a:t>
          </a:r>
        </a:p>
      </xdr:txBody>
    </xdr:sp>
    <xdr:clientData/>
  </xdr:twoCellAnchor>
  <xdr:twoCellAnchor>
    <xdr:from>
      <xdr:col>1</xdr:col>
      <xdr:colOff>581024</xdr:colOff>
      <xdr:row>34</xdr:row>
      <xdr:rowOff>185738</xdr:rowOff>
    </xdr:from>
    <xdr:to>
      <xdr:col>1</xdr:col>
      <xdr:colOff>1304925</xdr:colOff>
      <xdr:row>35</xdr:row>
      <xdr:rowOff>152400</xdr:rowOff>
    </xdr:to>
    <xdr:cxnSp macro="">
      <xdr:nvCxnSpPr>
        <xdr:cNvPr id="6" name="Connecteur droit avec flèche 5">
          <a:extLst>
            <a:ext uri="{FF2B5EF4-FFF2-40B4-BE49-F238E27FC236}">
              <a16:creationId xmlns:a16="http://schemas.microsoft.com/office/drawing/2014/main" id="{6D6F991F-B879-41D0-A441-B3893830D866}"/>
            </a:ext>
          </a:extLst>
        </xdr:cNvPr>
        <xdr:cNvCxnSpPr>
          <a:stCxn id="5" idx="3"/>
        </xdr:cNvCxnSpPr>
      </xdr:nvCxnSpPr>
      <xdr:spPr>
        <a:xfrm>
          <a:off x="1343024" y="10377488"/>
          <a:ext cx="723901" cy="157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295275</xdr:colOff>
      <xdr:row>37</xdr:row>
      <xdr:rowOff>142875</xdr:rowOff>
    </xdr:from>
    <xdr:to>
      <xdr:col>1</xdr:col>
      <xdr:colOff>628650</xdr:colOff>
      <xdr:row>39</xdr:row>
      <xdr:rowOff>19050</xdr:rowOff>
    </xdr:to>
    <xdr:sp macro="" textlink="">
      <xdr:nvSpPr>
        <xdr:cNvPr id="9" name="ZoneTexte 8">
          <a:extLst>
            <a:ext uri="{FF2B5EF4-FFF2-40B4-BE49-F238E27FC236}">
              <a16:creationId xmlns:a16="http://schemas.microsoft.com/office/drawing/2014/main" id="{4815BDEC-490F-4B3D-970F-B68D29AE570D}"/>
            </a:ext>
          </a:extLst>
        </xdr:cNvPr>
        <xdr:cNvSpPr txBox="1"/>
      </xdr:nvSpPr>
      <xdr:spPr>
        <a:xfrm>
          <a:off x="1057275" y="1090612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15</a:t>
          </a:r>
        </a:p>
      </xdr:txBody>
    </xdr:sp>
    <xdr:clientData/>
  </xdr:twoCellAnchor>
  <xdr:twoCellAnchor>
    <xdr:from>
      <xdr:col>1</xdr:col>
      <xdr:colOff>628650</xdr:colOff>
      <xdr:row>38</xdr:row>
      <xdr:rowOff>80963</xdr:rowOff>
    </xdr:from>
    <xdr:to>
      <xdr:col>1</xdr:col>
      <xdr:colOff>1352551</xdr:colOff>
      <xdr:row>39</xdr:row>
      <xdr:rowOff>47625</xdr:rowOff>
    </xdr:to>
    <xdr:cxnSp macro="">
      <xdr:nvCxnSpPr>
        <xdr:cNvPr id="10" name="Connecteur droit avec flèche 9">
          <a:extLst>
            <a:ext uri="{FF2B5EF4-FFF2-40B4-BE49-F238E27FC236}">
              <a16:creationId xmlns:a16="http://schemas.microsoft.com/office/drawing/2014/main" id="{8F403A14-F3B8-42A4-BB53-DB4E6BA1D7AF}"/>
            </a:ext>
          </a:extLst>
        </xdr:cNvPr>
        <xdr:cNvCxnSpPr>
          <a:stCxn id="9" idx="3"/>
        </xdr:cNvCxnSpPr>
      </xdr:nvCxnSpPr>
      <xdr:spPr>
        <a:xfrm>
          <a:off x="1390650" y="11034713"/>
          <a:ext cx="723901" cy="157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266700</xdr:colOff>
      <xdr:row>40</xdr:row>
      <xdr:rowOff>171450</xdr:rowOff>
    </xdr:from>
    <xdr:to>
      <xdr:col>1</xdr:col>
      <xdr:colOff>600075</xdr:colOff>
      <xdr:row>42</xdr:row>
      <xdr:rowOff>47625</xdr:rowOff>
    </xdr:to>
    <xdr:sp macro="" textlink="">
      <xdr:nvSpPr>
        <xdr:cNvPr id="11" name="ZoneTexte 10">
          <a:extLst>
            <a:ext uri="{FF2B5EF4-FFF2-40B4-BE49-F238E27FC236}">
              <a16:creationId xmlns:a16="http://schemas.microsoft.com/office/drawing/2014/main" id="{A653F8C6-C685-40AC-8CC0-31F2E73E6AFC}"/>
            </a:ext>
          </a:extLst>
        </xdr:cNvPr>
        <xdr:cNvSpPr txBox="1"/>
      </xdr:nvSpPr>
      <xdr:spPr>
        <a:xfrm>
          <a:off x="1028700" y="1150620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16</a:t>
          </a:r>
        </a:p>
      </xdr:txBody>
    </xdr:sp>
    <xdr:clientData/>
  </xdr:twoCellAnchor>
  <xdr:twoCellAnchor>
    <xdr:from>
      <xdr:col>1</xdr:col>
      <xdr:colOff>600075</xdr:colOff>
      <xdr:row>41</xdr:row>
      <xdr:rowOff>109538</xdr:rowOff>
    </xdr:from>
    <xdr:to>
      <xdr:col>1</xdr:col>
      <xdr:colOff>1323976</xdr:colOff>
      <xdr:row>42</xdr:row>
      <xdr:rowOff>76200</xdr:rowOff>
    </xdr:to>
    <xdr:cxnSp macro="">
      <xdr:nvCxnSpPr>
        <xdr:cNvPr id="12" name="Connecteur droit avec flèche 11">
          <a:extLst>
            <a:ext uri="{FF2B5EF4-FFF2-40B4-BE49-F238E27FC236}">
              <a16:creationId xmlns:a16="http://schemas.microsoft.com/office/drawing/2014/main" id="{2F750583-0B31-494B-8801-E56EFF4D3BF8}"/>
            </a:ext>
          </a:extLst>
        </xdr:cNvPr>
        <xdr:cNvCxnSpPr>
          <a:stCxn id="11" idx="3"/>
        </xdr:cNvCxnSpPr>
      </xdr:nvCxnSpPr>
      <xdr:spPr>
        <a:xfrm>
          <a:off x="1362075" y="11634788"/>
          <a:ext cx="723901" cy="157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285750</xdr:colOff>
      <xdr:row>43</xdr:row>
      <xdr:rowOff>66675</xdr:rowOff>
    </xdr:from>
    <xdr:to>
      <xdr:col>1</xdr:col>
      <xdr:colOff>619125</xdr:colOff>
      <xdr:row>44</xdr:row>
      <xdr:rowOff>133350</xdr:rowOff>
    </xdr:to>
    <xdr:sp macro="" textlink="">
      <xdr:nvSpPr>
        <xdr:cNvPr id="13" name="ZoneTexte 12">
          <a:extLst>
            <a:ext uri="{FF2B5EF4-FFF2-40B4-BE49-F238E27FC236}">
              <a16:creationId xmlns:a16="http://schemas.microsoft.com/office/drawing/2014/main" id="{A65DBFDB-83DB-4514-BC61-56707D96F71A}"/>
            </a:ext>
          </a:extLst>
        </xdr:cNvPr>
        <xdr:cNvSpPr txBox="1"/>
      </xdr:nvSpPr>
      <xdr:spPr>
        <a:xfrm>
          <a:off x="1047750" y="1197292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17</a:t>
          </a:r>
        </a:p>
      </xdr:txBody>
    </xdr:sp>
    <xdr:clientData/>
  </xdr:twoCellAnchor>
  <xdr:twoCellAnchor>
    <xdr:from>
      <xdr:col>1</xdr:col>
      <xdr:colOff>619125</xdr:colOff>
      <xdr:row>44</xdr:row>
      <xdr:rowOff>4763</xdr:rowOff>
    </xdr:from>
    <xdr:to>
      <xdr:col>2</xdr:col>
      <xdr:colOff>3238500</xdr:colOff>
      <xdr:row>45</xdr:row>
      <xdr:rowOff>47625</xdr:rowOff>
    </xdr:to>
    <xdr:cxnSp macro="">
      <xdr:nvCxnSpPr>
        <xdr:cNvPr id="14" name="Connecteur droit avec flèche 13">
          <a:extLst>
            <a:ext uri="{FF2B5EF4-FFF2-40B4-BE49-F238E27FC236}">
              <a16:creationId xmlns:a16="http://schemas.microsoft.com/office/drawing/2014/main" id="{3616C15D-7C56-4EA5-95FC-3FA3E668BA07}"/>
            </a:ext>
          </a:extLst>
        </xdr:cNvPr>
        <xdr:cNvCxnSpPr>
          <a:stCxn id="13" idx="3"/>
        </xdr:cNvCxnSpPr>
      </xdr:nvCxnSpPr>
      <xdr:spPr>
        <a:xfrm>
          <a:off x="1381125" y="12101513"/>
          <a:ext cx="6000750" cy="2333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247650</xdr:colOff>
      <xdr:row>46</xdr:row>
      <xdr:rowOff>85725</xdr:rowOff>
    </xdr:from>
    <xdr:to>
      <xdr:col>1</xdr:col>
      <xdr:colOff>581025</xdr:colOff>
      <xdr:row>47</xdr:row>
      <xdr:rowOff>152400</xdr:rowOff>
    </xdr:to>
    <xdr:sp macro="" textlink="">
      <xdr:nvSpPr>
        <xdr:cNvPr id="16" name="ZoneTexte 15">
          <a:extLst>
            <a:ext uri="{FF2B5EF4-FFF2-40B4-BE49-F238E27FC236}">
              <a16:creationId xmlns:a16="http://schemas.microsoft.com/office/drawing/2014/main" id="{D1CE1006-127D-4094-907C-0C9B4093BE41}"/>
            </a:ext>
          </a:extLst>
        </xdr:cNvPr>
        <xdr:cNvSpPr txBox="1"/>
      </xdr:nvSpPr>
      <xdr:spPr>
        <a:xfrm>
          <a:off x="1009650" y="1256347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9</a:t>
          </a:r>
        </a:p>
      </xdr:txBody>
    </xdr:sp>
    <xdr:clientData/>
  </xdr:twoCellAnchor>
  <xdr:twoCellAnchor>
    <xdr:from>
      <xdr:col>1</xdr:col>
      <xdr:colOff>581025</xdr:colOff>
      <xdr:row>47</xdr:row>
      <xdr:rowOff>23813</xdr:rowOff>
    </xdr:from>
    <xdr:to>
      <xdr:col>1</xdr:col>
      <xdr:colOff>1304926</xdr:colOff>
      <xdr:row>47</xdr:row>
      <xdr:rowOff>180975</xdr:rowOff>
    </xdr:to>
    <xdr:cxnSp macro="">
      <xdr:nvCxnSpPr>
        <xdr:cNvPr id="17" name="Connecteur droit avec flèche 16">
          <a:extLst>
            <a:ext uri="{FF2B5EF4-FFF2-40B4-BE49-F238E27FC236}">
              <a16:creationId xmlns:a16="http://schemas.microsoft.com/office/drawing/2014/main" id="{E292EBDD-885F-4C14-9577-53964C8072EF}"/>
            </a:ext>
          </a:extLst>
        </xdr:cNvPr>
        <xdr:cNvCxnSpPr>
          <a:stCxn id="16" idx="3"/>
        </xdr:cNvCxnSpPr>
      </xdr:nvCxnSpPr>
      <xdr:spPr>
        <a:xfrm>
          <a:off x="1343025" y="12692063"/>
          <a:ext cx="723901" cy="157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238125</xdr:colOff>
      <xdr:row>32</xdr:row>
      <xdr:rowOff>9525</xdr:rowOff>
    </xdr:from>
    <xdr:to>
      <xdr:col>1</xdr:col>
      <xdr:colOff>542925</xdr:colOff>
      <xdr:row>33</xdr:row>
      <xdr:rowOff>76200</xdr:rowOff>
    </xdr:to>
    <xdr:sp macro="" textlink="">
      <xdr:nvSpPr>
        <xdr:cNvPr id="18" name="ZoneTexte 17">
          <a:extLst>
            <a:ext uri="{FF2B5EF4-FFF2-40B4-BE49-F238E27FC236}">
              <a16:creationId xmlns:a16="http://schemas.microsoft.com/office/drawing/2014/main" id="{13C4D6C6-B4D8-4E4A-9C34-3B1A3D24A4C1}"/>
            </a:ext>
          </a:extLst>
        </xdr:cNvPr>
        <xdr:cNvSpPr txBox="1"/>
      </xdr:nvSpPr>
      <xdr:spPr>
        <a:xfrm>
          <a:off x="1000125" y="9820275"/>
          <a:ext cx="30480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p>
      </xdr:txBody>
    </xdr:sp>
    <xdr:clientData/>
  </xdr:twoCellAnchor>
  <xdr:twoCellAnchor>
    <xdr:from>
      <xdr:col>1</xdr:col>
      <xdr:colOff>542925</xdr:colOff>
      <xdr:row>32</xdr:row>
      <xdr:rowOff>138113</xdr:rowOff>
    </xdr:from>
    <xdr:to>
      <xdr:col>1</xdr:col>
      <xdr:colOff>1266826</xdr:colOff>
      <xdr:row>33</xdr:row>
      <xdr:rowOff>104775</xdr:rowOff>
    </xdr:to>
    <xdr:cxnSp macro="">
      <xdr:nvCxnSpPr>
        <xdr:cNvPr id="19" name="Connecteur droit avec flèche 18">
          <a:extLst>
            <a:ext uri="{FF2B5EF4-FFF2-40B4-BE49-F238E27FC236}">
              <a16:creationId xmlns:a16="http://schemas.microsoft.com/office/drawing/2014/main" id="{9D0B5ECC-BF90-4CEB-AD8C-63BF4DC7FA76}"/>
            </a:ext>
          </a:extLst>
        </xdr:cNvPr>
        <xdr:cNvCxnSpPr>
          <a:stCxn id="18" idx="3"/>
        </xdr:cNvCxnSpPr>
      </xdr:nvCxnSpPr>
      <xdr:spPr>
        <a:xfrm>
          <a:off x="1304925" y="9948863"/>
          <a:ext cx="723901" cy="157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371475</xdr:colOff>
      <xdr:row>53</xdr:row>
      <xdr:rowOff>95250</xdr:rowOff>
    </xdr:from>
    <xdr:to>
      <xdr:col>1</xdr:col>
      <xdr:colOff>704850</xdr:colOff>
      <xdr:row>54</xdr:row>
      <xdr:rowOff>161925</xdr:rowOff>
    </xdr:to>
    <xdr:sp macro="" textlink="">
      <xdr:nvSpPr>
        <xdr:cNvPr id="21" name="ZoneTexte 20">
          <a:extLst>
            <a:ext uri="{FF2B5EF4-FFF2-40B4-BE49-F238E27FC236}">
              <a16:creationId xmlns:a16="http://schemas.microsoft.com/office/drawing/2014/main" id="{A4672068-662F-4069-8D73-8E5B5CE5CB98}"/>
            </a:ext>
          </a:extLst>
        </xdr:cNvPr>
        <xdr:cNvSpPr txBox="1"/>
      </xdr:nvSpPr>
      <xdr:spPr>
        <a:xfrm>
          <a:off x="1133475" y="1390650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11</a:t>
          </a:r>
        </a:p>
      </xdr:txBody>
    </xdr:sp>
    <xdr:clientData/>
  </xdr:twoCellAnchor>
  <xdr:twoCellAnchor>
    <xdr:from>
      <xdr:col>1</xdr:col>
      <xdr:colOff>704850</xdr:colOff>
      <xdr:row>54</xdr:row>
      <xdr:rowOff>33338</xdr:rowOff>
    </xdr:from>
    <xdr:to>
      <xdr:col>1</xdr:col>
      <xdr:colOff>1428751</xdr:colOff>
      <xdr:row>55</xdr:row>
      <xdr:rowOff>0</xdr:rowOff>
    </xdr:to>
    <xdr:cxnSp macro="">
      <xdr:nvCxnSpPr>
        <xdr:cNvPr id="22" name="Connecteur droit avec flèche 21">
          <a:extLst>
            <a:ext uri="{FF2B5EF4-FFF2-40B4-BE49-F238E27FC236}">
              <a16:creationId xmlns:a16="http://schemas.microsoft.com/office/drawing/2014/main" id="{85071D9D-4169-4FF8-B933-926E99F1174C}"/>
            </a:ext>
          </a:extLst>
        </xdr:cNvPr>
        <xdr:cNvCxnSpPr>
          <a:stCxn id="21" idx="3"/>
        </xdr:cNvCxnSpPr>
      </xdr:nvCxnSpPr>
      <xdr:spPr>
        <a:xfrm>
          <a:off x="1466850" y="14035088"/>
          <a:ext cx="723901" cy="157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723900</xdr:colOff>
      <xdr:row>54</xdr:row>
      <xdr:rowOff>104775</xdr:rowOff>
    </xdr:from>
    <xdr:to>
      <xdr:col>1</xdr:col>
      <xdr:colOff>295275</xdr:colOff>
      <xdr:row>55</xdr:row>
      <xdr:rowOff>171450</xdr:rowOff>
    </xdr:to>
    <xdr:sp macro="" textlink="">
      <xdr:nvSpPr>
        <xdr:cNvPr id="23" name="ZoneTexte 22">
          <a:extLst>
            <a:ext uri="{FF2B5EF4-FFF2-40B4-BE49-F238E27FC236}">
              <a16:creationId xmlns:a16="http://schemas.microsoft.com/office/drawing/2014/main" id="{A18DD4CF-ECB9-4A05-A90B-F55D11BEBA86}"/>
            </a:ext>
          </a:extLst>
        </xdr:cNvPr>
        <xdr:cNvSpPr txBox="1"/>
      </xdr:nvSpPr>
      <xdr:spPr>
        <a:xfrm>
          <a:off x="723900" y="1410652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10</a:t>
          </a:r>
        </a:p>
      </xdr:txBody>
    </xdr:sp>
    <xdr:clientData/>
  </xdr:twoCellAnchor>
  <xdr:twoCellAnchor>
    <xdr:from>
      <xdr:col>1</xdr:col>
      <xdr:colOff>295275</xdr:colOff>
      <xdr:row>55</xdr:row>
      <xdr:rowOff>42863</xdr:rowOff>
    </xdr:from>
    <xdr:to>
      <xdr:col>1</xdr:col>
      <xdr:colOff>2228850</xdr:colOff>
      <xdr:row>55</xdr:row>
      <xdr:rowOff>95250</xdr:rowOff>
    </xdr:to>
    <xdr:cxnSp macro="">
      <xdr:nvCxnSpPr>
        <xdr:cNvPr id="24" name="Connecteur droit avec flèche 23">
          <a:extLst>
            <a:ext uri="{FF2B5EF4-FFF2-40B4-BE49-F238E27FC236}">
              <a16:creationId xmlns:a16="http://schemas.microsoft.com/office/drawing/2014/main" id="{36FAC3AF-F734-4115-9451-91CC490BF600}"/>
            </a:ext>
          </a:extLst>
        </xdr:cNvPr>
        <xdr:cNvCxnSpPr>
          <a:stCxn id="23" idx="3"/>
        </xdr:cNvCxnSpPr>
      </xdr:nvCxnSpPr>
      <xdr:spPr>
        <a:xfrm>
          <a:off x="1057275" y="14235113"/>
          <a:ext cx="1933575" cy="523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476250</xdr:colOff>
      <xdr:row>56</xdr:row>
      <xdr:rowOff>0</xdr:rowOff>
    </xdr:from>
    <xdr:to>
      <xdr:col>1</xdr:col>
      <xdr:colOff>809625</xdr:colOff>
      <xdr:row>57</xdr:row>
      <xdr:rowOff>66675</xdr:rowOff>
    </xdr:to>
    <xdr:sp macro="" textlink="">
      <xdr:nvSpPr>
        <xdr:cNvPr id="26" name="ZoneTexte 25">
          <a:extLst>
            <a:ext uri="{FF2B5EF4-FFF2-40B4-BE49-F238E27FC236}">
              <a16:creationId xmlns:a16="http://schemas.microsoft.com/office/drawing/2014/main" id="{4DB1732E-5613-4C39-852B-67B1D7BAAAE9}"/>
            </a:ext>
          </a:extLst>
        </xdr:cNvPr>
        <xdr:cNvSpPr txBox="1"/>
      </xdr:nvSpPr>
      <xdr:spPr>
        <a:xfrm>
          <a:off x="1238250" y="1438275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12</a:t>
          </a:r>
        </a:p>
      </xdr:txBody>
    </xdr:sp>
    <xdr:clientData/>
  </xdr:twoCellAnchor>
  <xdr:twoCellAnchor>
    <xdr:from>
      <xdr:col>1</xdr:col>
      <xdr:colOff>809625</xdr:colOff>
      <xdr:row>55</xdr:row>
      <xdr:rowOff>142876</xdr:rowOff>
    </xdr:from>
    <xdr:to>
      <xdr:col>1</xdr:col>
      <xdr:colOff>3057525</xdr:colOff>
      <xdr:row>56</xdr:row>
      <xdr:rowOff>128588</xdr:rowOff>
    </xdr:to>
    <xdr:cxnSp macro="">
      <xdr:nvCxnSpPr>
        <xdr:cNvPr id="27" name="Connecteur droit avec flèche 26">
          <a:extLst>
            <a:ext uri="{FF2B5EF4-FFF2-40B4-BE49-F238E27FC236}">
              <a16:creationId xmlns:a16="http://schemas.microsoft.com/office/drawing/2014/main" id="{86E8C20C-16BC-4340-9171-4E5442901911}"/>
            </a:ext>
          </a:extLst>
        </xdr:cNvPr>
        <xdr:cNvCxnSpPr>
          <a:stCxn id="26" idx="3"/>
        </xdr:cNvCxnSpPr>
      </xdr:nvCxnSpPr>
      <xdr:spPr>
        <a:xfrm flipV="1">
          <a:off x="1571625" y="14335126"/>
          <a:ext cx="2247900" cy="1762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2457450</xdr:colOff>
      <xdr:row>67</xdr:row>
      <xdr:rowOff>152400</xdr:rowOff>
    </xdr:from>
    <xdr:to>
      <xdr:col>3</xdr:col>
      <xdr:colOff>2790825</xdr:colOff>
      <xdr:row>69</xdr:row>
      <xdr:rowOff>28575</xdr:rowOff>
    </xdr:to>
    <xdr:sp macro="" textlink="">
      <xdr:nvSpPr>
        <xdr:cNvPr id="29" name="ZoneTexte 28">
          <a:extLst>
            <a:ext uri="{FF2B5EF4-FFF2-40B4-BE49-F238E27FC236}">
              <a16:creationId xmlns:a16="http://schemas.microsoft.com/office/drawing/2014/main" id="{CA180FD9-DF36-4BE6-B500-5961546D2E25}"/>
            </a:ext>
          </a:extLst>
        </xdr:cNvPr>
        <xdr:cNvSpPr txBox="1"/>
      </xdr:nvSpPr>
      <xdr:spPr>
        <a:xfrm>
          <a:off x="9982200" y="1663065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13</a:t>
          </a:r>
        </a:p>
      </xdr:txBody>
    </xdr:sp>
    <xdr:clientData/>
  </xdr:twoCellAnchor>
  <xdr:twoCellAnchor>
    <xdr:from>
      <xdr:col>3</xdr:col>
      <xdr:colOff>2624138</xdr:colOff>
      <xdr:row>65</xdr:row>
      <xdr:rowOff>38100</xdr:rowOff>
    </xdr:from>
    <xdr:to>
      <xdr:col>3</xdr:col>
      <xdr:colOff>2667001</xdr:colOff>
      <xdr:row>67</xdr:row>
      <xdr:rowOff>152400</xdr:rowOff>
    </xdr:to>
    <xdr:cxnSp macro="">
      <xdr:nvCxnSpPr>
        <xdr:cNvPr id="30" name="Connecteur droit avec flèche 29">
          <a:extLst>
            <a:ext uri="{FF2B5EF4-FFF2-40B4-BE49-F238E27FC236}">
              <a16:creationId xmlns:a16="http://schemas.microsoft.com/office/drawing/2014/main" id="{1BD811BB-C2AB-40FA-86D8-465B434B80C7}"/>
            </a:ext>
          </a:extLst>
        </xdr:cNvPr>
        <xdr:cNvCxnSpPr>
          <a:stCxn id="29" idx="0"/>
        </xdr:cNvCxnSpPr>
      </xdr:nvCxnSpPr>
      <xdr:spPr>
        <a:xfrm flipV="1">
          <a:off x="10148888" y="16135350"/>
          <a:ext cx="42863" cy="4953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2219325</xdr:colOff>
      <xdr:row>29</xdr:row>
      <xdr:rowOff>133350</xdr:rowOff>
    </xdr:from>
    <xdr:to>
      <xdr:col>2</xdr:col>
      <xdr:colOff>2552700</xdr:colOff>
      <xdr:row>31</xdr:row>
      <xdr:rowOff>9525</xdr:rowOff>
    </xdr:to>
    <xdr:sp macro="" textlink="">
      <xdr:nvSpPr>
        <xdr:cNvPr id="33" name="ZoneTexte 32">
          <a:extLst>
            <a:ext uri="{FF2B5EF4-FFF2-40B4-BE49-F238E27FC236}">
              <a16:creationId xmlns:a16="http://schemas.microsoft.com/office/drawing/2014/main" id="{919488BD-D39D-4EF9-AA2A-1EFFA4C290CD}"/>
            </a:ext>
          </a:extLst>
        </xdr:cNvPr>
        <xdr:cNvSpPr txBox="1"/>
      </xdr:nvSpPr>
      <xdr:spPr>
        <a:xfrm>
          <a:off x="6362700" y="937260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5</a:t>
          </a:r>
        </a:p>
      </xdr:txBody>
    </xdr:sp>
    <xdr:clientData/>
  </xdr:twoCellAnchor>
  <xdr:twoCellAnchor>
    <xdr:from>
      <xdr:col>2</xdr:col>
      <xdr:colOff>2552700</xdr:colOff>
      <xdr:row>30</xdr:row>
      <xdr:rowOff>71438</xdr:rowOff>
    </xdr:from>
    <xdr:to>
      <xdr:col>3</xdr:col>
      <xdr:colOff>762000</xdr:colOff>
      <xdr:row>34</xdr:row>
      <xdr:rowOff>66675</xdr:rowOff>
    </xdr:to>
    <xdr:cxnSp macro="">
      <xdr:nvCxnSpPr>
        <xdr:cNvPr id="34" name="Connecteur droit avec flèche 33">
          <a:extLst>
            <a:ext uri="{FF2B5EF4-FFF2-40B4-BE49-F238E27FC236}">
              <a16:creationId xmlns:a16="http://schemas.microsoft.com/office/drawing/2014/main" id="{4600CC2A-47F7-421C-99D9-9618A9ABF945}"/>
            </a:ext>
          </a:extLst>
        </xdr:cNvPr>
        <xdr:cNvCxnSpPr>
          <a:stCxn id="33" idx="3"/>
        </xdr:cNvCxnSpPr>
      </xdr:nvCxnSpPr>
      <xdr:spPr>
        <a:xfrm>
          <a:off x="6696075" y="9501188"/>
          <a:ext cx="1590675" cy="7572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495300</xdr:colOff>
      <xdr:row>58</xdr:row>
      <xdr:rowOff>28575</xdr:rowOff>
    </xdr:from>
    <xdr:to>
      <xdr:col>1</xdr:col>
      <xdr:colOff>800100</xdr:colOff>
      <xdr:row>59</xdr:row>
      <xdr:rowOff>95250</xdr:rowOff>
    </xdr:to>
    <xdr:sp macro="" textlink="">
      <xdr:nvSpPr>
        <xdr:cNvPr id="36" name="ZoneTexte 35">
          <a:extLst>
            <a:ext uri="{FF2B5EF4-FFF2-40B4-BE49-F238E27FC236}">
              <a16:creationId xmlns:a16="http://schemas.microsoft.com/office/drawing/2014/main" id="{F5C44FFB-A580-4A92-BE56-A2D2796F0E5E}"/>
            </a:ext>
          </a:extLst>
        </xdr:cNvPr>
        <xdr:cNvSpPr txBox="1"/>
      </xdr:nvSpPr>
      <xdr:spPr>
        <a:xfrm>
          <a:off x="1257300" y="14601825"/>
          <a:ext cx="30480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6</a:t>
          </a:r>
        </a:p>
      </xdr:txBody>
    </xdr:sp>
    <xdr:clientData/>
  </xdr:twoCellAnchor>
  <xdr:twoCellAnchor>
    <xdr:from>
      <xdr:col>1</xdr:col>
      <xdr:colOff>800100</xdr:colOff>
      <xdr:row>57</xdr:row>
      <xdr:rowOff>66675</xdr:rowOff>
    </xdr:from>
    <xdr:to>
      <xdr:col>1</xdr:col>
      <xdr:colOff>1447800</xdr:colOff>
      <xdr:row>58</xdr:row>
      <xdr:rowOff>157163</xdr:rowOff>
    </xdr:to>
    <xdr:cxnSp macro="">
      <xdr:nvCxnSpPr>
        <xdr:cNvPr id="37" name="Connecteur droit avec flèche 36">
          <a:extLst>
            <a:ext uri="{FF2B5EF4-FFF2-40B4-BE49-F238E27FC236}">
              <a16:creationId xmlns:a16="http://schemas.microsoft.com/office/drawing/2014/main" id="{E0A50CBC-8502-4ADD-BD74-5171FCF505C9}"/>
            </a:ext>
          </a:extLst>
        </xdr:cNvPr>
        <xdr:cNvCxnSpPr>
          <a:stCxn id="36" idx="3"/>
        </xdr:cNvCxnSpPr>
      </xdr:nvCxnSpPr>
      <xdr:spPr>
        <a:xfrm flipV="1">
          <a:off x="1562100" y="14449425"/>
          <a:ext cx="647700" cy="2809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1447800</xdr:colOff>
      <xdr:row>67</xdr:row>
      <xdr:rowOff>180975</xdr:rowOff>
    </xdr:from>
    <xdr:to>
      <xdr:col>3</xdr:col>
      <xdr:colOff>1781175</xdr:colOff>
      <xdr:row>69</xdr:row>
      <xdr:rowOff>57150</xdr:rowOff>
    </xdr:to>
    <xdr:sp macro="" textlink="">
      <xdr:nvSpPr>
        <xdr:cNvPr id="39" name="ZoneTexte 38">
          <a:extLst>
            <a:ext uri="{FF2B5EF4-FFF2-40B4-BE49-F238E27FC236}">
              <a16:creationId xmlns:a16="http://schemas.microsoft.com/office/drawing/2014/main" id="{96181C02-5981-4132-8F45-DEBCE1FE1BF3}"/>
            </a:ext>
          </a:extLst>
        </xdr:cNvPr>
        <xdr:cNvSpPr txBox="1"/>
      </xdr:nvSpPr>
      <xdr:spPr>
        <a:xfrm>
          <a:off x="8972550" y="1646872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8</a:t>
          </a:r>
        </a:p>
      </xdr:txBody>
    </xdr:sp>
    <xdr:clientData/>
  </xdr:twoCellAnchor>
  <xdr:twoCellAnchor>
    <xdr:from>
      <xdr:col>3</xdr:col>
      <xdr:colOff>1614488</xdr:colOff>
      <xdr:row>65</xdr:row>
      <xdr:rowOff>66675</xdr:rowOff>
    </xdr:from>
    <xdr:to>
      <xdr:col>3</xdr:col>
      <xdr:colOff>1657351</xdr:colOff>
      <xdr:row>67</xdr:row>
      <xdr:rowOff>180975</xdr:rowOff>
    </xdr:to>
    <xdr:cxnSp macro="">
      <xdr:nvCxnSpPr>
        <xdr:cNvPr id="40" name="Connecteur droit avec flèche 39">
          <a:extLst>
            <a:ext uri="{FF2B5EF4-FFF2-40B4-BE49-F238E27FC236}">
              <a16:creationId xmlns:a16="http://schemas.microsoft.com/office/drawing/2014/main" id="{5E85847D-F29A-4BD6-B436-56FB7F38ACED}"/>
            </a:ext>
          </a:extLst>
        </xdr:cNvPr>
        <xdr:cNvCxnSpPr>
          <a:stCxn id="39" idx="0"/>
        </xdr:cNvCxnSpPr>
      </xdr:nvCxnSpPr>
      <xdr:spPr>
        <a:xfrm flipV="1">
          <a:off x="9139238" y="15973425"/>
          <a:ext cx="42863" cy="4953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542925</xdr:colOff>
      <xdr:row>68</xdr:row>
      <xdr:rowOff>0</xdr:rowOff>
    </xdr:from>
    <xdr:to>
      <xdr:col>3</xdr:col>
      <xdr:colOff>876300</xdr:colOff>
      <xdr:row>69</xdr:row>
      <xdr:rowOff>66675</xdr:rowOff>
    </xdr:to>
    <xdr:sp macro="" textlink="">
      <xdr:nvSpPr>
        <xdr:cNvPr id="41" name="ZoneTexte 40">
          <a:extLst>
            <a:ext uri="{FF2B5EF4-FFF2-40B4-BE49-F238E27FC236}">
              <a16:creationId xmlns:a16="http://schemas.microsoft.com/office/drawing/2014/main" id="{4AF23663-CFAC-4170-8F60-7E3701EECCC3}"/>
            </a:ext>
          </a:extLst>
        </xdr:cNvPr>
        <xdr:cNvSpPr txBox="1"/>
      </xdr:nvSpPr>
      <xdr:spPr>
        <a:xfrm>
          <a:off x="8067675" y="1647825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7</a:t>
          </a:r>
        </a:p>
      </xdr:txBody>
    </xdr:sp>
    <xdr:clientData/>
  </xdr:twoCellAnchor>
  <xdr:twoCellAnchor>
    <xdr:from>
      <xdr:col>3</xdr:col>
      <xdr:colOff>709613</xdr:colOff>
      <xdr:row>65</xdr:row>
      <xdr:rowOff>76200</xdr:rowOff>
    </xdr:from>
    <xdr:to>
      <xdr:col>3</xdr:col>
      <xdr:colOff>752476</xdr:colOff>
      <xdr:row>68</xdr:row>
      <xdr:rowOff>0</xdr:rowOff>
    </xdr:to>
    <xdr:cxnSp macro="">
      <xdr:nvCxnSpPr>
        <xdr:cNvPr id="42" name="Connecteur droit avec flèche 41">
          <a:extLst>
            <a:ext uri="{FF2B5EF4-FFF2-40B4-BE49-F238E27FC236}">
              <a16:creationId xmlns:a16="http://schemas.microsoft.com/office/drawing/2014/main" id="{BDCDCB1B-B79B-4674-8C0D-8440B1B47DB9}"/>
            </a:ext>
          </a:extLst>
        </xdr:cNvPr>
        <xdr:cNvCxnSpPr>
          <a:stCxn id="41" idx="0"/>
        </xdr:cNvCxnSpPr>
      </xdr:nvCxnSpPr>
      <xdr:spPr>
        <a:xfrm flipV="1">
          <a:off x="8234363" y="15982950"/>
          <a:ext cx="42863" cy="4953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editAs="oneCell">
    <xdr:from>
      <xdr:col>6</xdr:col>
      <xdr:colOff>171450</xdr:colOff>
      <xdr:row>7</xdr:row>
      <xdr:rowOff>133350</xdr:rowOff>
    </xdr:from>
    <xdr:to>
      <xdr:col>10</xdr:col>
      <xdr:colOff>142498</xdr:colOff>
      <xdr:row>17</xdr:row>
      <xdr:rowOff>133088</xdr:rowOff>
    </xdr:to>
    <xdr:pic>
      <xdr:nvPicPr>
        <xdr:cNvPr id="2" name="Image 1">
          <a:extLst>
            <a:ext uri="{FF2B5EF4-FFF2-40B4-BE49-F238E27FC236}">
              <a16:creationId xmlns:a16="http://schemas.microsoft.com/office/drawing/2014/main" id="{34F6D2A0-7F5D-48B3-94E4-FE24B96746AC}"/>
            </a:ext>
          </a:extLst>
        </xdr:cNvPr>
        <xdr:cNvPicPr>
          <a:picLocks noChangeAspect="1"/>
        </xdr:cNvPicPr>
      </xdr:nvPicPr>
      <xdr:blipFill>
        <a:blip xmlns:r="http://schemas.openxmlformats.org/officeDocument/2006/relationships" r:embed="rId1"/>
        <a:stretch>
          <a:fillRect/>
        </a:stretch>
      </xdr:blipFill>
      <xdr:spPr>
        <a:xfrm>
          <a:off x="12601575" y="1476375"/>
          <a:ext cx="3019048" cy="2095238"/>
        </a:xfrm>
        <a:prstGeom prst="rect">
          <a:avLst/>
        </a:prstGeom>
      </xdr:spPr>
    </xdr:pic>
    <xdr:clientData/>
  </xdr:twoCellAnchor>
  <xdr:twoCellAnchor>
    <xdr:from>
      <xdr:col>10</xdr:col>
      <xdr:colOff>457199</xdr:colOff>
      <xdr:row>8</xdr:row>
      <xdr:rowOff>152400</xdr:rowOff>
    </xdr:from>
    <xdr:to>
      <xdr:col>11</xdr:col>
      <xdr:colOff>238124</xdr:colOff>
      <xdr:row>10</xdr:row>
      <xdr:rowOff>28575</xdr:rowOff>
    </xdr:to>
    <xdr:sp macro="" textlink="">
      <xdr:nvSpPr>
        <xdr:cNvPr id="3" name="ZoneTexte 2">
          <a:extLst>
            <a:ext uri="{FF2B5EF4-FFF2-40B4-BE49-F238E27FC236}">
              <a16:creationId xmlns:a16="http://schemas.microsoft.com/office/drawing/2014/main" id="{6DA0CF6E-28B1-42BF-BD45-57100E92A348}"/>
            </a:ext>
          </a:extLst>
        </xdr:cNvPr>
        <xdr:cNvSpPr txBox="1"/>
      </xdr:nvSpPr>
      <xdr:spPr>
        <a:xfrm>
          <a:off x="15935324" y="1685925"/>
          <a:ext cx="5429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 ou 2</a:t>
          </a:r>
        </a:p>
      </xdr:txBody>
    </xdr:sp>
    <xdr:clientData/>
  </xdr:twoCellAnchor>
  <xdr:twoCellAnchor>
    <xdr:from>
      <xdr:col>9</xdr:col>
      <xdr:colOff>304801</xdr:colOff>
      <xdr:row>9</xdr:row>
      <xdr:rowOff>90488</xdr:rowOff>
    </xdr:from>
    <xdr:to>
      <xdr:col>10</xdr:col>
      <xdr:colOff>457199</xdr:colOff>
      <xdr:row>10</xdr:row>
      <xdr:rowOff>161925</xdr:rowOff>
    </xdr:to>
    <xdr:cxnSp macro="">
      <xdr:nvCxnSpPr>
        <xdr:cNvPr id="4" name="Connecteur droit avec flèche 3">
          <a:extLst>
            <a:ext uri="{FF2B5EF4-FFF2-40B4-BE49-F238E27FC236}">
              <a16:creationId xmlns:a16="http://schemas.microsoft.com/office/drawing/2014/main" id="{4B1B42D0-FF7A-4B8E-BF7C-624DEDE29368}"/>
            </a:ext>
          </a:extLst>
        </xdr:cNvPr>
        <xdr:cNvCxnSpPr>
          <a:stCxn id="3" idx="1"/>
        </xdr:cNvCxnSpPr>
      </xdr:nvCxnSpPr>
      <xdr:spPr>
        <a:xfrm flipH="1">
          <a:off x="15020926" y="1814513"/>
          <a:ext cx="914398" cy="2619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295275</xdr:colOff>
      <xdr:row>5</xdr:row>
      <xdr:rowOff>180975</xdr:rowOff>
    </xdr:from>
    <xdr:to>
      <xdr:col>5</xdr:col>
      <xdr:colOff>581025</xdr:colOff>
      <xdr:row>7</xdr:row>
      <xdr:rowOff>57150</xdr:rowOff>
    </xdr:to>
    <xdr:sp macro="" textlink="">
      <xdr:nvSpPr>
        <xdr:cNvPr id="9" name="ZoneTexte 8">
          <a:extLst>
            <a:ext uri="{FF2B5EF4-FFF2-40B4-BE49-F238E27FC236}">
              <a16:creationId xmlns:a16="http://schemas.microsoft.com/office/drawing/2014/main" id="{026D1C45-DDD2-489F-8C36-69F3869302F4}"/>
            </a:ext>
          </a:extLst>
        </xdr:cNvPr>
        <xdr:cNvSpPr txBox="1"/>
      </xdr:nvSpPr>
      <xdr:spPr>
        <a:xfrm>
          <a:off x="11963400" y="1143000"/>
          <a:ext cx="2857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a:t>
          </a:r>
        </a:p>
      </xdr:txBody>
    </xdr:sp>
    <xdr:clientData/>
  </xdr:twoCellAnchor>
  <xdr:twoCellAnchor>
    <xdr:from>
      <xdr:col>5</xdr:col>
      <xdr:colOff>581025</xdr:colOff>
      <xdr:row>6</xdr:row>
      <xdr:rowOff>119063</xdr:rowOff>
    </xdr:from>
    <xdr:to>
      <xdr:col>6</xdr:col>
      <xdr:colOff>390525</xdr:colOff>
      <xdr:row>8</xdr:row>
      <xdr:rowOff>47625</xdr:rowOff>
    </xdr:to>
    <xdr:cxnSp macro="">
      <xdr:nvCxnSpPr>
        <xdr:cNvPr id="10" name="Connecteur droit avec flèche 9">
          <a:extLst>
            <a:ext uri="{FF2B5EF4-FFF2-40B4-BE49-F238E27FC236}">
              <a16:creationId xmlns:a16="http://schemas.microsoft.com/office/drawing/2014/main" id="{408CEDD4-8C71-4195-A151-CC137FB6B927}"/>
            </a:ext>
          </a:extLst>
        </xdr:cNvPr>
        <xdr:cNvCxnSpPr>
          <a:stCxn id="9" idx="3"/>
        </xdr:cNvCxnSpPr>
      </xdr:nvCxnSpPr>
      <xdr:spPr>
        <a:xfrm>
          <a:off x="12249150" y="1271588"/>
          <a:ext cx="571500" cy="3095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104775</xdr:colOff>
      <xdr:row>7</xdr:row>
      <xdr:rowOff>161925</xdr:rowOff>
    </xdr:from>
    <xdr:to>
      <xdr:col>5</xdr:col>
      <xdr:colOff>390525</xdr:colOff>
      <xdr:row>9</xdr:row>
      <xdr:rowOff>38100</xdr:rowOff>
    </xdr:to>
    <xdr:sp macro="" textlink="">
      <xdr:nvSpPr>
        <xdr:cNvPr id="11" name="ZoneTexte 10">
          <a:extLst>
            <a:ext uri="{FF2B5EF4-FFF2-40B4-BE49-F238E27FC236}">
              <a16:creationId xmlns:a16="http://schemas.microsoft.com/office/drawing/2014/main" id="{F762FFC6-CED9-4BF5-94EA-03422E59DC98}"/>
            </a:ext>
          </a:extLst>
        </xdr:cNvPr>
        <xdr:cNvSpPr txBox="1"/>
      </xdr:nvSpPr>
      <xdr:spPr>
        <a:xfrm>
          <a:off x="11772900" y="1504950"/>
          <a:ext cx="2857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p>
      </xdr:txBody>
    </xdr:sp>
    <xdr:clientData/>
  </xdr:twoCellAnchor>
  <xdr:twoCellAnchor>
    <xdr:from>
      <xdr:col>5</xdr:col>
      <xdr:colOff>390525</xdr:colOff>
      <xdr:row>8</xdr:row>
      <xdr:rowOff>100013</xdr:rowOff>
    </xdr:from>
    <xdr:to>
      <xdr:col>6</xdr:col>
      <xdr:colOff>276225</xdr:colOff>
      <xdr:row>9</xdr:row>
      <xdr:rowOff>114300</xdr:rowOff>
    </xdr:to>
    <xdr:cxnSp macro="">
      <xdr:nvCxnSpPr>
        <xdr:cNvPr id="12" name="Connecteur droit avec flèche 11">
          <a:extLst>
            <a:ext uri="{FF2B5EF4-FFF2-40B4-BE49-F238E27FC236}">
              <a16:creationId xmlns:a16="http://schemas.microsoft.com/office/drawing/2014/main" id="{67310566-B842-4FC0-8DDA-DF69F8C19A5B}"/>
            </a:ext>
          </a:extLst>
        </xdr:cNvPr>
        <xdr:cNvCxnSpPr>
          <a:stCxn id="11" idx="3"/>
        </xdr:cNvCxnSpPr>
      </xdr:nvCxnSpPr>
      <xdr:spPr>
        <a:xfrm>
          <a:off x="12058650" y="1633538"/>
          <a:ext cx="647700" cy="2047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0</xdr:colOff>
      <xdr:row>10</xdr:row>
      <xdr:rowOff>0</xdr:rowOff>
    </xdr:from>
    <xdr:to>
      <xdr:col>5</xdr:col>
      <xdr:colOff>285750</xdr:colOff>
      <xdr:row>11</xdr:row>
      <xdr:rowOff>66675</xdr:rowOff>
    </xdr:to>
    <xdr:sp macro="" textlink="">
      <xdr:nvSpPr>
        <xdr:cNvPr id="15" name="ZoneTexte 14">
          <a:extLst>
            <a:ext uri="{FF2B5EF4-FFF2-40B4-BE49-F238E27FC236}">
              <a16:creationId xmlns:a16="http://schemas.microsoft.com/office/drawing/2014/main" id="{77FB69DE-75A0-4413-BF36-BF400053A568}"/>
            </a:ext>
          </a:extLst>
        </xdr:cNvPr>
        <xdr:cNvSpPr txBox="1"/>
      </xdr:nvSpPr>
      <xdr:spPr>
        <a:xfrm>
          <a:off x="11668125" y="1914525"/>
          <a:ext cx="2857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5</a:t>
          </a:r>
        </a:p>
      </xdr:txBody>
    </xdr:sp>
    <xdr:clientData/>
  </xdr:twoCellAnchor>
  <xdr:twoCellAnchor>
    <xdr:from>
      <xdr:col>5</xdr:col>
      <xdr:colOff>285750</xdr:colOff>
      <xdr:row>10</xdr:row>
      <xdr:rowOff>128588</xdr:rowOff>
    </xdr:from>
    <xdr:to>
      <xdr:col>6</xdr:col>
      <xdr:colOff>561975</xdr:colOff>
      <xdr:row>10</xdr:row>
      <xdr:rowOff>180975</xdr:rowOff>
    </xdr:to>
    <xdr:cxnSp macro="">
      <xdr:nvCxnSpPr>
        <xdr:cNvPr id="16" name="Connecteur droit avec flèche 15">
          <a:extLst>
            <a:ext uri="{FF2B5EF4-FFF2-40B4-BE49-F238E27FC236}">
              <a16:creationId xmlns:a16="http://schemas.microsoft.com/office/drawing/2014/main" id="{3D02C038-2B11-4A8C-8719-4DD518339D52}"/>
            </a:ext>
          </a:extLst>
        </xdr:cNvPr>
        <xdr:cNvCxnSpPr>
          <a:stCxn id="15" idx="3"/>
        </xdr:cNvCxnSpPr>
      </xdr:nvCxnSpPr>
      <xdr:spPr>
        <a:xfrm>
          <a:off x="11953875" y="2043113"/>
          <a:ext cx="1038225" cy="523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485775</xdr:colOff>
      <xdr:row>11</xdr:row>
      <xdr:rowOff>47625</xdr:rowOff>
    </xdr:from>
    <xdr:to>
      <xdr:col>5</xdr:col>
      <xdr:colOff>9525</xdr:colOff>
      <xdr:row>12</xdr:row>
      <xdr:rowOff>114300</xdr:rowOff>
    </xdr:to>
    <xdr:sp macro="" textlink="">
      <xdr:nvSpPr>
        <xdr:cNvPr id="18" name="ZoneTexte 17">
          <a:extLst>
            <a:ext uri="{FF2B5EF4-FFF2-40B4-BE49-F238E27FC236}">
              <a16:creationId xmlns:a16="http://schemas.microsoft.com/office/drawing/2014/main" id="{CE577A2D-0BB2-4EB3-BC81-F61571CA2ACE}"/>
            </a:ext>
          </a:extLst>
        </xdr:cNvPr>
        <xdr:cNvSpPr txBox="1"/>
      </xdr:nvSpPr>
      <xdr:spPr>
        <a:xfrm>
          <a:off x="11391900" y="2152650"/>
          <a:ext cx="2857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6</a:t>
          </a:r>
        </a:p>
      </xdr:txBody>
    </xdr:sp>
    <xdr:clientData/>
  </xdr:twoCellAnchor>
  <xdr:twoCellAnchor>
    <xdr:from>
      <xdr:col>5</xdr:col>
      <xdr:colOff>9525</xdr:colOff>
      <xdr:row>11</xdr:row>
      <xdr:rowOff>176213</xdr:rowOff>
    </xdr:from>
    <xdr:to>
      <xdr:col>6</xdr:col>
      <xdr:colOff>590550</xdr:colOff>
      <xdr:row>12</xdr:row>
      <xdr:rowOff>133350</xdr:rowOff>
    </xdr:to>
    <xdr:cxnSp macro="">
      <xdr:nvCxnSpPr>
        <xdr:cNvPr id="19" name="Connecteur droit avec flèche 18">
          <a:extLst>
            <a:ext uri="{FF2B5EF4-FFF2-40B4-BE49-F238E27FC236}">
              <a16:creationId xmlns:a16="http://schemas.microsoft.com/office/drawing/2014/main" id="{B40860F1-CE60-41E8-A503-3BDEBA4A320B}"/>
            </a:ext>
          </a:extLst>
        </xdr:cNvPr>
        <xdr:cNvCxnSpPr>
          <a:stCxn id="18" idx="3"/>
        </xdr:cNvCxnSpPr>
      </xdr:nvCxnSpPr>
      <xdr:spPr>
        <a:xfrm>
          <a:off x="11677650" y="2281238"/>
          <a:ext cx="1343025" cy="1476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523875</xdr:colOff>
      <xdr:row>13</xdr:row>
      <xdr:rowOff>9525</xdr:rowOff>
    </xdr:from>
    <xdr:to>
      <xdr:col>5</xdr:col>
      <xdr:colOff>47625</xdr:colOff>
      <xdr:row>14</xdr:row>
      <xdr:rowOff>76200</xdr:rowOff>
    </xdr:to>
    <xdr:sp macro="" textlink="">
      <xdr:nvSpPr>
        <xdr:cNvPr id="21" name="ZoneTexte 20">
          <a:extLst>
            <a:ext uri="{FF2B5EF4-FFF2-40B4-BE49-F238E27FC236}">
              <a16:creationId xmlns:a16="http://schemas.microsoft.com/office/drawing/2014/main" id="{FB5CB3B9-B73A-4188-AC47-966D80DE2C60}"/>
            </a:ext>
          </a:extLst>
        </xdr:cNvPr>
        <xdr:cNvSpPr txBox="1"/>
      </xdr:nvSpPr>
      <xdr:spPr>
        <a:xfrm>
          <a:off x="11430000" y="2495550"/>
          <a:ext cx="2857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7</a:t>
          </a:r>
        </a:p>
      </xdr:txBody>
    </xdr:sp>
    <xdr:clientData/>
  </xdr:twoCellAnchor>
  <xdr:twoCellAnchor>
    <xdr:from>
      <xdr:col>5</xdr:col>
      <xdr:colOff>47625</xdr:colOff>
      <xdr:row>13</xdr:row>
      <xdr:rowOff>138113</xdr:rowOff>
    </xdr:from>
    <xdr:to>
      <xdr:col>6</xdr:col>
      <xdr:colOff>238125</xdr:colOff>
      <xdr:row>14</xdr:row>
      <xdr:rowOff>47625</xdr:rowOff>
    </xdr:to>
    <xdr:cxnSp macro="">
      <xdr:nvCxnSpPr>
        <xdr:cNvPr id="22" name="Connecteur droit avec flèche 21">
          <a:extLst>
            <a:ext uri="{FF2B5EF4-FFF2-40B4-BE49-F238E27FC236}">
              <a16:creationId xmlns:a16="http://schemas.microsoft.com/office/drawing/2014/main" id="{A1E534CB-0660-4472-A71C-BB704B19914B}"/>
            </a:ext>
          </a:extLst>
        </xdr:cNvPr>
        <xdr:cNvCxnSpPr>
          <a:stCxn id="21" idx="3"/>
        </xdr:cNvCxnSpPr>
      </xdr:nvCxnSpPr>
      <xdr:spPr>
        <a:xfrm>
          <a:off x="11715750" y="2624138"/>
          <a:ext cx="952500" cy="1000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533400</xdr:colOff>
      <xdr:row>14</xdr:row>
      <xdr:rowOff>133350</xdr:rowOff>
    </xdr:from>
    <xdr:to>
      <xdr:col>5</xdr:col>
      <xdr:colOff>57150</xdr:colOff>
      <xdr:row>16</xdr:row>
      <xdr:rowOff>9525</xdr:rowOff>
    </xdr:to>
    <xdr:sp macro="" textlink="">
      <xdr:nvSpPr>
        <xdr:cNvPr id="24" name="ZoneTexte 23">
          <a:extLst>
            <a:ext uri="{FF2B5EF4-FFF2-40B4-BE49-F238E27FC236}">
              <a16:creationId xmlns:a16="http://schemas.microsoft.com/office/drawing/2014/main" id="{A3F7F2D6-624E-48DD-90A0-3C97FA9B55E4}"/>
            </a:ext>
          </a:extLst>
        </xdr:cNvPr>
        <xdr:cNvSpPr txBox="1"/>
      </xdr:nvSpPr>
      <xdr:spPr>
        <a:xfrm>
          <a:off x="11439525" y="2809875"/>
          <a:ext cx="2857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8</a:t>
          </a:r>
        </a:p>
      </xdr:txBody>
    </xdr:sp>
    <xdr:clientData/>
  </xdr:twoCellAnchor>
  <xdr:twoCellAnchor>
    <xdr:from>
      <xdr:col>5</xdr:col>
      <xdr:colOff>57150</xdr:colOff>
      <xdr:row>15</xdr:row>
      <xdr:rowOff>71438</xdr:rowOff>
    </xdr:from>
    <xdr:to>
      <xdr:col>6</xdr:col>
      <xdr:colOff>238125</xdr:colOff>
      <xdr:row>15</xdr:row>
      <xdr:rowOff>123825</xdr:rowOff>
    </xdr:to>
    <xdr:cxnSp macro="">
      <xdr:nvCxnSpPr>
        <xdr:cNvPr id="25" name="Connecteur droit avec flèche 24">
          <a:extLst>
            <a:ext uri="{FF2B5EF4-FFF2-40B4-BE49-F238E27FC236}">
              <a16:creationId xmlns:a16="http://schemas.microsoft.com/office/drawing/2014/main" id="{3AC59C18-D9F8-4421-B3C6-5C2430D0068D}"/>
            </a:ext>
          </a:extLst>
        </xdr:cNvPr>
        <xdr:cNvCxnSpPr>
          <a:stCxn id="24" idx="3"/>
        </xdr:cNvCxnSpPr>
      </xdr:nvCxnSpPr>
      <xdr:spPr>
        <a:xfrm>
          <a:off x="11725275" y="2938463"/>
          <a:ext cx="942975" cy="523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581025</xdr:colOff>
      <xdr:row>13</xdr:row>
      <xdr:rowOff>171450</xdr:rowOff>
    </xdr:from>
    <xdr:to>
      <xdr:col>11</xdr:col>
      <xdr:colOff>104775</xdr:colOff>
      <xdr:row>15</xdr:row>
      <xdr:rowOff>47625</xdr:rowOff>
    </xdr:to>
    <xdr:sp macro="" textlink="">
      <xdr:nvSpPr>
        <xdr:cNvPr id="27" name="ZoneTexte 26">
          <a:extLst>
            <a:ext uri="{FF2B5EF4-FFF2-40B4-BE49-F238E27FC236}">
              <a16:creationId xmlns:a16="http://schemas.microsoft.com/office/drawing/2014/main" id="{857A6ABD-F3C9-48D9-9EC3-15FF8FC1854B}"/>
            </a:ext>
          </a:extLst>
        </xdr:cNvPr>
        <xdr:cNvSpPr txBox="1"/>
      </xdr:nvSpPr>
      <xdr:spPr>
        <a:xfrm>
          <a:off x="16059150" y="2657475"/>
          <a:ext cx="2857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9</a:t>
          </a:r>
        </a:p>
      </xdr:txBody>
    </xdr:sp>
    <xdr:clientData/>
  </xdr:twoCellAnchor>
  <xdr:twoCellAnchor>
    <xdr:from>
      <xdr:col>9</xdr:col>
      <xdr:colOff>714376</xdr:colOff>
      <xdr:row>14</xdr:row>
      <xdr:rowOff>109538</xdr:rowOff>
    </xdr:from>
    <xdr:to>
      <xdr:col>10</xdr:col>
      <xdr:colOff>581025</xdr:colOff>
      <xdr:row>15</xdr:row>
      <xdr:rowOff>133350</xdr:rowOff>
    </xdr:to>
    <xdr:cxnSp macro="">
      <xdr:nvCxnSpPr>
        <xdr:cNvPr id="28" name="Connecteur droit avec flèche 27">
          <a:extLst>
            <a:ext uri="{FF2B5EF4-FFF2-40B4-BE49-F238E27FC236}">
              <a16:creationId xmlns:a16="http://schemas.microsoft.com/office/drawing/2014/main" id="{CE71CD74-956D-4228-8A9E-8FE3EB639429}"/>
            </a:ext>
          </a:extLst>
        </xdr:cNvPr>
        <xdr:cNvCxnSpPr>
          <a:stCxn id="27" idx="1"/>
        </xdr:cNvCxnSpPr>
      </xdr:nvCxnSpPr>
      <xdr:spPr>
        <a:xfrm flipH="1">
          <a:off x="15430501" y="2786063"/>
          <a:ext cx="628649" cy="2143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28575</xdr:colOff>
      <xdr:row>16</xdr:row>
      <xdr:rowOff>95250</xdr:rowOff>
    </xdr:from>
    <xdr:to>
      <xdr:col>5</xdr:col>
      <xdr:colOff>419100</xdr:colOff>
      <xdr:row>17</xdr:row>
      <xdr:rowOff>542925</xdr:rowOff>
    </xdr:to>
    <xdr:sp macro="" textlink="">
      <xdr:nvSpPr>
        <xdr:cNvPr id="33" name="ZoneTexte 32">
          <a:extLst>
            <a:ext uri="{FF2B5EF4-FFF2-40B4-BE49-F238E27FC236}">
              <a16:creationId xmlns:a16="http://schemas.microsoft.com/office/drawing/2014/main" id="{2EA1F624-D827-41D6-9F0A-A14418BFAC33}"/>
            </a:ext>
          </a:extLst>
        </xdr:cNvPr>
        <xdr:cNvSpPr txBox="1"/>
      </xdr:nvSpPr>
      <xdr:spPr>
        <a:xfrm>
          <a:off x="11696700" y="3343275"/>
          <a:ext cx="390525" cy="638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11</a:t>
          </a:r>
        </a:p>
      </xdr:txBody>
    </xdr:sp>
    <xdr:clientData/>
  </xdr:twoCellAnchor>
  <xdr:twoCellAnchor>
    <xdr:from>
      <xdr:col>5</xdr:col>
      <xdr:colOff>419100</xdr:colOff>
      <xdr:row>16</xdr:row>
      <xdr:rowOff>180976</xdr:rowOff>
    </xdr:from>
    <xdr:to>
      <xdr:col>6</xdr:col>
      <xdr:colOff>352425</xdr:colOff>
      <xdr:row>17</xdr:row>
      <xdr:rowOff>414338</xdr:rowOff>
    </xdr:to>
    <xdr:cxnSp macro="">
      <xdr:nvCxnSpPr>
        <xdr:cNvPr id="34" name="Connecteur droit avec flèche 33">
          <a:extLst>
            <a:ext uri="{FF2B5EF4-FFF2-40B4-BE49-F238E27FC236}">
              <a16:creationId xmlns:a16="http://schemas.microsoft.com/office/drawing/2014/main" id="{3767549D-252E-4BC6-AB1D-B48ED0A4AB05}"/>
            </a:ext>
          </a:extLst>
        </xdr:cNvPr>
        <xdr:cNvCxnSpPr>
          <a:stCxn id="33" idx="3"/>
        </xdr:cNvCxnSpPr>
      </xdr:nvCxnSpPr>
      <xdr:spPr>
        <a:xfrm flipV="1">
          <a:off x="12087225" y="3429001"/>
          <a:ext cx="695325" cy="423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2</xdr:col>
      <xdr:colOff>2171700</xdr:colOff>
      <xdr:row>23</xdr:row>
      <xdr:rowOff>9525</xdr:rowOff>
    </xdr:from>
    <xdr:to>
      <xdr:col>4</xdr:col>
      <xdr:colOff>361331</xdr:colOff>
      <xdr:row>40</xdr:row>
      <xdr:rowOff>180549</xdr:rowOff>
    </xdr:to>
    <xdr:pic>
      <xdr:nvPicPr>
        <xdr:cNvPr id="37" name="Image 36">
          <a:extLst>
            <a:ext uri="{FF2B5EF4-FFF2-40B4-BE49-F238E27FC236}">
              <a16:creationId xmlns:a16="http://schemas.microsoft.com/office/drawing/2014/main" id="{43886460-18AB-43A5-82CB-C01FF256172B}"/>
            </a:ext>
          </a:extLst>
        </xdr:cNvPr>
        <xdr:cNvPicPr>
          <a:picLocks noChangeAspect="1"/>
        </xdr:cNvPicPr>
      </xdr:nvPicPr>
      <xdr:blipFill>
        <a:blip xmlns:r="http://schemas.openxmlformats.org/officeDocument/2006/relationships" r:embed="rId2"/>
        <a:stretch>
          <a:fillRect/>
        </a:stretch>
      </xdr:blipFill>
      <xdr:spPr>
        <a:xfrm>
          <a:off x="6315075" y="4400550"/>
          <a:ext cx="4952381" cy="3409524"/>
        </a:xfrm>
        <a:prstGeom prst="rect">
          <a:avLst/>
        </a:prstGeom>
      </xdr:spPr>
    </xdr:pic>
    <xdr:clientData/>
  </xdr:twoCellAnchor>
  <xdr:twoCellAnchor>
    <xdr:from>
      <xdr:col>2</xdr:col>
      <xdr:colOff>1371600</xdr:colOff>
      <xdr:row>23</xdr:row>
      <xdr:rowOff>47625</xdr:rowOff>
    </xdr:from>
    <xdr:to>
      <xdr:col>2</xdr:col>
      <xdr:colOff>1762125</xdr:colOff>
      <xdr:row>24</xdr:row>
      <xdr:rowOff>114300</xdr:rowOff>
    </xdr:to>
    <xdr:sp macro="" textlink="">
      <xdr:nvSpPr>
        <xdr:cNvPr id="38" name="ZoneTexte 37">
          <a:extLst>
            <a:ext uri="{FF2B5EF4-FFF2-40B4-BE49-F238E27FC236}">
              <a16:creationId xmlns:a16="http://schemas.microsoft.com/office/drawing/2014/main" id="{00B47548-76FE-4D78-BC39-DEFD3C6DA5D9}"/>
            </a:ext>
          </a:extLst>
        </xdr:cNvPr>
        <xdr:cNvSpPr txBox="1"/>
      </xdr:nvSpPr>
      <xdr:spPr>
        <a:xfrm>
          <a:off x="5514975" y="44386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10</a:t>
          </a:r>
        </a:p>
      </xdr:txBody>
    </xdr:sp>
    <xdr:clientData/>
  </xdr:twoCellAnchor>
  <xdr:twoCellAnchor>
    <xdr:from>
      <xdr:col>2</xdr:col>
      <xdr:colOff>1762125</xdr:colOff>
      <xdr:row>23</xdr:row>
      <xdr:rowOff>133351</xdr:rowOff>
    </xdr:from>
    <xdr:to>
      <xdr:col>2</xdr:col>
      <xdr:colOff>2457450</xdr:colOff>
      <xdr:row>23</xdr:row>
      <xdr:rowOff>176213</xdr:rowOff>
    </xdr:to>
    <xdr:cxnSp macro="">
      <xdr:nvCxnSpPr>
        <xdr:cNvPr id="39" name="Connecteur droit avec flèche 38">
          <a:extLst>
            <a:ext uri="{FF2B5EF4-FFF2-40B4-BE49-F238E27FC236}">
              <a16:creationId xmlns:a16="http://schemas.microsoft.com/office/drawing/2014/main" id="{B4F37D7F-4DE5-441A-91F7-B88F2263D936}"/>
            </a:ext>
          </a:extLst>
        </xdr:cNvPr>
        <xdr:cNvCxnSpPr>
          <a:stCxn id="38" idx="3"/>
        </xdr:cNvCxnSpPr>
      </xdr:nvCxnSpPr>
      <xdr:spPr>
        <a:xfrm flipV="1">
          <a:off x="5905500" y="4524376"/>
          <a:ext cx="695325" cy="42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xdr:col>
      <xdr:colOff>0</xdr:colOff>
      <xdr:row>37</xdr:row>
      <xdr:rowOff>0</xdr:rowOff>
    </xdr:from>
    <xdr:to>
      <xdr:col>6</xdr:col>
      <xdr:colOff>141399</xdr:colOff>
      <xdr:row>49</xdr:row>
      <xdr:rowOff>56857</xdr:rowOff>
    </xdr:to>
    <xdr:pic>
      <xdr:nvPicPr>
        <xdr:cNvPr id="5" name="Image 4">
          <a:extLst>
            <a:ext uri="{FF2B5EF4-FFF2-40B4-BE49-F238E27FC236}">
              <a16:creationId xmlns:a16="http://schemas.microsoft.com/office/drawing/2014/main" id="{7B687FC4-0F6A-48A8-9DA6-E1C2855241A3}"/>
            </a:ext>
          </a:extLst>
        </xdr:cNvPr>
        <xdr:cNvPicPr>
          <a:picLocks noChangeAspect="1"/>
        </xdr:cNvPicPr>
      </xdr:nvPicPr>
      <xdr:blipFill>
        <a:blip xmlns:r="http://schemas.openxmlformats.org/officeDocument/2006/relationships" r:embed="rId3"/>
        <a:stretch>
          <a:fillRect/>
        </a:stretch>
      </xdr:blipFill>
      <xdr:spPr>
        <a:xfrm>
          <a:off x="762000" y="7058025"/>
          <a:ext cx="11809524" cy="2342857"/>
        </a:xfrm>
        <a:prstGeom prst="rect">
          <a:avLst/>
        </a:prstGeom>
      </xdr:spPr>
    </xdr:pic>
    <xdr:clientData/>
  </xdr:twoCellAnchor>
  <xdr:twoCellAnchor editAs="oneCell">
    <xdr:from>
      <xdr:col>1</xdr:col>
      <xdr:colOff>0</xdr:colOff>
      <xdr:row>37</xdr:row>
      <xdr:rowOff>0</xdr:rowOff>
    </xdr:from>
    <xdr:to>
      <xdr:col>7</xdr:col>
      <xdr:colOff>541303</xdr:colOff>
      <xdr:row>49</xdr:row>
      <xdr:rowOff>56857</xdr:rowOff>
    </xdr:to>
    <xdr:pic>
      <xdr:nvPicPr>
        <xdr:cNvPr id="6" name="Image 5">
          <a:extLst>
            <a:ext uri="{FF2B5EF4-FFF2-40B4-BE49-F238E27FC236}">
              <a16:creationId xmlns:a16="http://schemas.microsoft.com/office/drawing/2014/main" id="{858373ED-16DF-474A-A210-880F2D3D45E0}"/>
            </a:ext>
          </a:extLst>
        </xdr:cNvPr>
        <xdr:cNvPicPr>
          <a:picLocks noChangeAspect="1"/>
        </xdr:cNvPicPr>
      </xdr:nvPicPr>
      <xdr:blipFill>
        <a:blip xmlns:r="http://schemas.openxmlformats.org/officeDocument/2006/relationships" r:embed="rId4"/>
        <a:stretch>
          <a:fillRect/>
        </a:stretch>
      </xdr:blipFill>
      <xdr:spPr>
        <a:xfrm>
          <a:off x="762000" y="7058025"/>
          <a:ext cx="12971428" cy="2342857"/>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2838450</xdr:colOff>
      <xdr:row>8</xdr:row>
      <xdr:rowOff>66675</xdr:rowOff>
    </xdr:from>
    <xdr:to>
      <xdr:col>3</xdr:col>
      <xdr:colOff>94631</xdr:colOff>
      <xdr:row>26</xdr:row>
      <xdr:rowOff>47199</xdr:rowOff>
    </xdr:to>
    <xdr:pic>
      <xdr:nvPicPr>
        <xdr:cNvPr id="2" name="Image 1">
          <a:extLst>
            <a:ext uri="{FF2B5EF4-FFF2-40B4-BE49-F238E27FC236}">
              <a16:creationId xmlns:a16="http://schemas.microsoft.com/office/drawing/2014/main" id="{7BEEAFEB-729F-413D-9BA3-AFF06899865D}"/>
            </a:ext>
          </a:extLst>
        </xdr:cNvPr>
        <xdr:cNvPicPr>
          <a:picLocks noChangeAspect="1"/>
        </xdr:cNvPicPr>
      </xdr:nvPicPr>
      <xdr:blipFill>
        <a:blip xmlns:r="http://schemas.openxmlformats.org/officeDocument/2006/relationships" r:embed="rId1"/>
        <a:stretch>
          <a:fillRect/>
        </a:stretch>
      </xdr:blipFill>
      <xdr:spPr>
        <a:xfrm>
          <a:off x="3600450" y="1600200"/>
          <a:ext cx="4952381" cy="3409524"/>
        </a:xfrm>
        <a:prstGeom prst="rect">
          <a:avLst/>
        </a:prstGeom>
      </xdr:spPr>
    </xdr:pic>
    <xdr:clientData/>
  </xdr:twoCellAnchor>
  <xdr:twoCellAnchor>
    <xdr:from>
      <xdr:col>1</xdr:col>
      <xdr:colOff>2019300</xdr:colOff>
      <xdr:row>8</xdr:row>
      <xdr:rowOff>123825</xdr:rowOff>
    </xdr:from>
    <xdr:to>
      <xdr:col>1</xdr:col>
      <xdr:colOff>2409825</xdr:colOff>
      <xdr:row>10</xdr:row>
      <xdr:rowOff>0</xdr:rowOff>
    </xdr:to>
    <xdr:sp macro="" textlink="">
      <xdr:nvSpPr>
        <xdr:cNvPr id="3" name="ZoneTexte 2">
          <a:extLst>
            <a:ext uri="{FF2B5EF4-FFF2-40B4-BE49-F238E27FC236}">
              <a16:creationId xmlns:a16="http://schemas.microsoft.com/office/drawing/2014/main" id="{DCED1C96-AF96-4AA8-9219-EF2F2BE410CC}"/>
            </a:ext>
          </a:extLst>
        </xdr:cNvPr>
        <xdr:cNvSpPr txBox="1"/>
      </xdr:nvSpPr>
      <xdr:spPr>
        <a:xfrm>
          <a:off x="2781300" y="16573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a:t>
          </a:r>
        </a:p>
      </xdr:txBody>
    </xdr:sp>
    <xdr:clientData/>
  </xdr:twoCellAnchor>
  <xdr:twoCellAnchor>
    <xdr:from>
      <xdr:col>1</xdr:col>
      <xdr:colOff>2409825</xdr:colOff>
      <xdr:row>9</xdr:row>
      <xdr:rowOff>19051</xdr:rowOff>
    </xdr:from>
    <xdr:to>
      <xdr:col>1</xdr:col>
      <xdr:colOff>3105150</xdr:colOff>
      <xdr:row>9</xdr:row>
      <xdr:rowOff>61913</xdr:rowOff>
    </xdr:to>
    <xdr:cxnSp macro="">
      <xdr:nvCxnSpPr>
        <xdr:cNvPr id="4" name="Connecteur droit avec flèche 3">
          <a:extLst>
            <a:ext uri="{FF2B5EF4-FFF2-40B4-BE49-F238E27FC236}">
              <a16:creationId xmlns:a16="http://schemas.microsoft.com/office/drawing/2014/main" id="{A9C36890-106D-4599-AB85-60EC3561C350}"/>
            </a:ext>
          </a:extLst>
        </xdr:cNvPr>
        <xdr:cNvCxnSpPr>
          <a:stCxn id="3" idx="3"/>
        </xdr:cNvCxnSpPr>
      </xdr:nvCxnSpPr>
      <xdr:spPr>
        <a:xfrm flipV="1">
          <a:off x="3171825" y="1743076"/>
          <a:ext cx="695325" cy="42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7.xml><?xml version="1.0" encoding="utf-8"?>
<xdr:wsDr xmlns:xdr="http://schemas.openxmlformats.org/drawingml/2006/spreadsheetDrawing" xmlns:a="http://schemas.openxmlformats.org/drawingml/2006/main">
  <xdr:twoCellAnchor editAs="oneCell">
    <xdr:from>
      <xdr:col>4</xdr:col>
      <xdr:colOff>609600</xdr:colOff>
      <xdr:row>6</xdr:row>
      <xdr:rowOff>114300</xdr:rowOff>
    </xdr:from>
    <xdr:to>
      <xdr:col>12</xdr:col>
      <xdr:colOff>656457</xdr:colOff>
      <xdr:row>29</xdr:row>
      <xdr:rowOff>151849</xdr:rowOff>
    </xdr:to>
    <xdr:pic>
      <xdr:nvPicPr>
        <xdr:cNvPr id="2" name="Image 1">
          <a:extLst>
            <a:ext uri="{FF2B5EF4-FFF2-40B4-BE49-F238E27FC236}">
              <a16:creationId xmlns:a16="http://schemas.microsoft.com/office/drawing/2014/main" id="{B76170AB-EA03-46D5-8BBF-BB31468B9551}"/>
            </a:ext>
          </a:extLst>
        </xdr:cNvPr>
        <xdr:cNvPicPr>
          <a:picLocks noChangeAspect="1"/>
        </xdr:cNvPicPr>
      </xdr:nvPicPr>
      <xdr:blipFill>
        <a:blip xmlns:r="http://schemas.openxmlformats.org/officeDocument/2006/relationships" r:embed="rId1"/>
        <a:stretch>
          <a:fillRect/>
        </a:stretch>
      </xdr:blipFill>
      <xdr:spPr>
        <a:xfrm>
          <a:off x="11515725" y="1266825"/>
          <a:ext cx="6142857" cy="4409524"/>
        </a:xfrm>
        <a:prstGeom prst="rect">
          <a:avLst/>
        </a:prstGeom>
      </xdr:spPr>
    </xdr:pic>
    <xdr:clientData/>
  </xdr:twoCellAnchor>
  <xdr:twoCellAnchor>
    <xdr:from>
      <xdr:col>4</xdr:col>
      <xdr:colOff>361950</xdr:colOff>
      <xdr:row>4</xdr:row>
      <xdr:rowOff>47625</xdr:rowOff>
    </xdr:from>
    <xdr:to>
      <xdr:col>5</xdr:col>
      <xdr:colOff>323850</xdr:colOff>
      <xdr:row>5</xdr:row>
      <xdr:rowOff>114300</xdr:rowOff>
    </xdr:to>
    <xdr:sp macro="" textlink="">
      <xdr:nvSpPr>
        <xdr:cNvPr id="3" name="ZoneTexte 2">
          <a:extLst>
            <a:ext uri="{FF2B5EF4-FFF2-40B4-BE49-F238E27FC236}">
              <a16:creationId xmlns:a16="http://schemas.microsoft.com/office/drawing/2014/main" id="{B7BBB4D4-6034-4D35-82D2-DAF532B995C4}"/>
            </a:ext>
          </a:extLst>
        </xdr:cNvPr>
        <xdr:cNvSpPr txBox="1"/>
      </xdr:nvSpPr>
      <xdr:spPr>
        <a:xfrm>
          <a:off x="11563350" y="819150"/>
          <a:ext cx="72390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 ou 7</a:t>
          </a:r>
        </a:p>
      </xdr:txBody>
    </xdr:sp>
    <xdr:clientData/>
  </xdr:twoCellAnchor>
  <xdr:twoCellAnchor>
    <xdr:from>
      <xdr:col>5</xdr:col>
      <xdr:colOff>323850</xdr:colOff>
      <xdr:row>4</xdr:row>
      <xdr:rowOff>176213</xdr:rowOff>
    </xdr:from>
    <xdr:to>
      <xdr:col>5</xdr:col>
      <xdr:colOff>561975</xdr:colOff>
      <xdr:row>6</xdr:row>
      <xdr:rowOff>152400</xdr:rowOff>
    </xdr:to>
    <xdr:cxnSp macro="">
      <xdr:nvCxnSpPr>
        <xdr:cNvPr id="4" name="Connecteur droit avec flèche 3">
          <a:extLst>
            <a:ext uri="{FF2B5EF4-FFF2-40B4-BE49-F238E27FC236}">
              <a16:creationId xmlns:a16="http://schemas.microsoft.com/office/drawing/2014/main" id="{2DAC06AE-1BAB-43BD-887F-85C5091BCE5F}"/>
            </a:ext>
          </a:extLst>
        </xdr:cNvPr>
        <xdr:cNvCxnSpPr>
          <a:stCxn id="3" idx="3"/>
        </xdr:cNvCxnSpPr>
      </xdr:nvCxnSpPr>
      <xdr:spPr>
        <a:xfrm>
          <a:off x="12287250" y="947738"/>
          <a:ext cx="238125" cy="3571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66675</xdr:colOff>
      <xdr:row>7</xdr:row>
      <xdr:rowOff>114300</xdr:rowOff>
    </xdr:from>
    <xdr:to>
      <xdr:col>4</xdr:col>
      <xdr:colOff>457200</xdr:colOff>
      <xdr:row>9</xdr:row>
      <xdr:rowOff>0</xdr:rowOff>
    </xdr:to>
    <xdr:sp macro="" textlink="">
      <xdr:nvSpPr>
        <xdr:cNvPr id="7" name="ZoneTexte 6">
          <a:extLst>
            <a:ext uri="{FF2B5EF4-FFF2-40B4-BE49-F238E27FC236}">
              <a16:creationId xmlns:a16="http://schemas.microsoft.com/office/drawing/2014/main" id="{99F7EB53-8745-466F-8D6E-14B853898365}"/>
            </a:ext>
          </a:extLst>
        </xdr:cNvPr>
        <xdr:cNvSpPr txBox="1"/>
      </xdr:nvSpPr>
      <xdr:spPr>
        <a:xfrm>
          <a:off x="11268075" y="14573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a:t>
          </a:r>
        </a:p>
      </xdr:txBody>
    </xdr:sp>
    <xdr:clientData/>
  </xdr:twoCellAnchor>
  <xdr:twoCellAnchor>
    <xdr:from>
      <xdr:col>4</xdr:col>
      <xdr:colOff>457200</xdr:colOff>
      <xdr:row>8</xdr:row>
      <xdr:rowOff>52388</xdr:rowOff>
    </xdr:from>
    <xdr:to>
      <xdr:col>4</xdr:col>
      <xdr:colOff>685800</xdr:colOff>
      <xdr:row>8</xdr:row>
      <xdr:rowOff>85725</xdr:rowOff>
    </xdr:to>
    <xdr:cxnSp macro="">
      <xdr:nvCxnSpPr>
        <xdr:cNvPr id="8" name="Connecteur droit avec flèche 7">
          <a:extLst>
            <a:ext uri="{FF2B5EF4-FFF2-40B4-BE49-F238E27FC236}">
              <a16:creationId xmlns:a16="http://schemas.microsoft.com/office/drawing/2014/main" id="{07C481F8-26FA-4541-B8C5-F370E22A8BC9}"/>
            </a:ext>
          </a:extLst>
        </xdr:cNvPr>
        <xdr:cNvCxnSpPr>
          <a:stCxn id="7" idx="3"/>
        </xdr:cNvCxnSpPr>
      </xdr:nvCxnSpPr>
      <xdr:spPr>
        <a:xfrm>
          <a:off x="11658600" y="1585913"/>
          <a:ext cx="228600" cy="333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171450</xdr:colOff>
      <xdr:row>9</xdr:row>
      <xdr:rowOff>66675</xdr:rowOff>
    </xdr:from>
    <xdr:to>
      <xdr:col>4</xdr:col>
      <xdr:colOff>561975</xdr:colOff>
      <xdr:row>10</xdr:row>
      <xdr:rowOff>133350</xdr:rowOff>
    </xdr:to>
    <xdr:sp macro="" textlink="">
      <xdr:nvSpPr>
        <xdr:cNvPr id="10" name="ZoneTexte 9">
          <a:extLst>
            <a:ext uri="{FF2B5EF4-FFF2-40B4-BE49-F238E27FC236}">
              <a16:creationId xmlns:a16="http://schemas.microsoft.com/office/drawing/2014/main" id="{A0518D33-F16D-4F59-8F1B-3B792CC0FD62}"/>
            </a:ext>
          </a:extLst>
        </xdr:cNvPr>
        <xdr:cNvSpPr txBox="1"/>
      </xdr:nvSpPr>
      <xdr:spPr>
        <a:xfrm>
          <a:off x="11372850" y="17811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a:t>
          </a:r>
        </a:p>
      </xdr:txBody>
    </xdr:sp>
    <xdr:clientData/>
  </xdr:twoCellAnchor>
  <xdr:twoCellAnchor>
    <xdr:from>
      <xdr:col>4</xdr:col>
      <xdr:colOff>561975</xdr:colOff>
      <xdr:row>9</xdr:row>
      <xdr:rowOff>142875</xdr:rowOff>
    </xdr:from>
    <xdr:to>
      <xdr:col>7</xdr:col>
      <xdr:colOff>371475</xdr:colOff>
      <xdr:row>10</xdr:row>
      <xdr:rowOff>4763</xdr:rowOff>
    </xdr:to>
    <xdr:cxnSp macro="">
      <xdr:nvCxnSpPr>
        <xdr:cNvPr id="11" name="Connecteur droit avec flèche 10">
          <a:extLst>
            <a:ext uri="{FF2B5EF4-FFF2-40B4-BE49-F238E27FC236}">
              <a16:creationId xmlns:a16="http://schemas.microsoft.com/office/drawing/2014/main" id="{6D6D5BEF-6618-4A0D-9828-57128736D3C8}"/>
            </a:ext>
          </a:extLst>
        </xdr:cNvPr>
        <xdr:cNvCxnSpPr>
          <a:stCxn id="10" idx="3"/>
        </xdr:cNvCxnSpPr>
      </xdr:nvCxnSpPr>
      <xdr:spPr>
        <a:xfrm flipV="1">
          <a:off x="11763375" y="1857375"/>
          <a:ext cx="2095500" cy="523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123825</xdr:colOff>
      <xdr:row>11</xdr:row>
      <xdr:rowOff>28575</xdr:rowOff>
    </xdr:from>
    <xdr:to>
      <xdr:col>4</xdr:col>
      <xdr:colOff>514350</xdr:colOff>
      <xdr:row>12</xdr:row>
      <xdr:rowOff>95250</xdr:rowOff>
    </xdr:to>
    <xdr:sp macro="" textlink="">
      <xdr:nvSpPr>
        <xdr:cNvPr id="13" name="ZoneTexte 12">
          <a:extLst>
            <a:ext uri="{FF2B5EF4-FFF2-40B4-BE49-F238E27FC236}">
              <a16:creationId xmlns:a16="http://schemas.microsoft.com/office/drawing/2014/main" id="{F5192620-D632-453F-9855-E4CD60631150}"/>
            </a:ext>
          </a:extLst>
        </xdr:cNvPr>
        <xdr:cNvSpPr txBox="1"/>
      </xdr:nvSpPr>
      <xdr:spPr>
        <a:xfrm>
          <a:off x="11325225" y="21240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p>
      </xdr:txBody>
    </xdr:sp>
    <xdr:clientData/>
  </xdr:twoCellAnchor>
  <xdr:twoCellAnchor>
    <xdr:from>
      <xdr:col>4</xdr:col>
      <xdr:colOff>514350</xdr:colOff>
      <xdr:row>11</xdr:row>
      <xdr:rowOff>38101</xdr:rowOff>
    </xdr:from>
    <xdr:to>
      <xdr:col>5</xdr:col>
      <xdr:colOff>19050</xdr:colOff>
      <xdr:row>11</xdr:row>
      <xdr:rowOff>157163</xdr:rowOff>
    </xdr:to>
    <xdr:cxnSp macro="">
      <xdr:nvCxnSpPr>
        <xdr:cNvPr id="14" name="Connecteur droit avec flèche 13">
          <a:extLst>
            <a:ext uri="{FF2B5EF4-FFF2-40B4-BE49-F238E27FC236}">
              <a16:creationId xmlns:a16="http://schemas.microsoft.com/office/drawing/2014/main" id="{955F331B-FCAD-4BBD-96F2-DB34A027D46A}"/>
            </a:ext>
          </a:extLst>
        </xdr:cNvPr>
        <xdr:cNvCxnSpPr>
          <a:stCxn id="13" idx="3"/>
        </xdr:cNvCxnSpPr>
      </xdr:nvCxnSpPr>
      <xdr:spPr>
        <a:xfrm flipV="1">
          <a:off x="11715750" y="2133601"/>
          <a:ext cx="266700" cy="1190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3248025</xdr:colOff>
      <xdr:row>26</xdr:row>
      <xdr:rowOff>142875</xdr:rowOff>
    </xdr:from>
    <xdr:to>
      <xdr:col>4</xdr:col>
      <xdr:colOff>257175</xdr:colOff>
      <xdr:row>28</xdr:row>
      <xdr:rowOff>19050</xdr:rowOff>
    </xdr:to>
    <xdr:sp macro="" textlink="">
      <xdr:nvSpPr>
        <xdr:cNvPr id="16" name="ZoneTexte 15">
          <a:extLst>
            <a:ext uri="{FF2B5EF4-FFF2-40B4-BE49-F238E27FC236}">
              <a16:creationId xmlns:a16="http://schemas.microsoft.com/office/drawing/2014/main" id="{D429B3F1-26C5-4E59-AB58-18076C4CE7D8}"/>
            </a:ext>
          </a:extLst>
        </xdr:cNvPr>
        <xdr:cNvSpPr txBox="1"/>
      </xdr:nvSpPr>
      <xdr:spPr>
        <a:xfrm>
          <a:off x="11068050" y="50958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5</a:t>
          </a:r>
        </a:p>
      </xdr:txBody>
    </xdr:sp>
    <xdr:clientData/>
  </xdr:twoCellAnchor>
  <xdr:twoCellAnchor>
    <xdr:from>
      <xdr:col>4</xdr:col>
      <xdr:colOff>257175</xdr:colOff>
      <xdr:row>27</xdr:row>
      <xdr:rowOff>57151</xdr:rowOff>
    </xdr:from>
    <xdr:to>
      <xdr:col>4</xdr:col>
      <xdr:colOff>714375</xdr:colOff>
      <xdr:row>27</xdr:row>
      <xdr:rowOff>80963</xdr:rowOff>
    </xdr:to>
    <xdr:cxnSp macro="">
      <xdr:nvCxnSpPr>
        <xdr:cNvPr id="17" name="Connecteur droit avec flèche 16">
          <a:extLst>
            <a:ext uri="{FF2B5EF4-FFF2-40B4-BE49-F238E27FC236}">
              <a16:creationId xmlns:a16="http://schemas.microsoft.com/office/drawing/2014/main" id="{220321E8-252E-4568-9E9B-6B55F52A38C8}"/>
            </a:ext>
          </a:extLst>
        </xdr:cNvPr>
        <xdr:cNvCxnSpPr>
          <a:stCxn id="16" idx="3"/>
        </xdr:cNvCxnSpPr>
      </xdr:nvCxnSpPr>
      <xdr:spPr>
        <a:xfrm flipV="1">
          <a:off x="11458575" y="5200651"/>
          <a:ext cx="457200" cy="238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304801</xdr:colOff>
      <xdr:row>30</xdr:row>
      <xdr:rowOff>152400</xdr:rowOff>
    </xdr:from>
    <xdr:to>
      <xdr:col>8</xdr:col>
      <xdr:colOff>85725</xdr:colOff>
      <xdr:row>32</xdr:row>
      <xdr:rowOff>28575</xdr:rowOff>
    </xdr:to>
    <xdr:sp macro="" textlink="">
      <xdr:nvSpPr>
        <xdr:cNvPr id="19" name="ZoneTexte 18">
          <a:extLst>
            <a:ext uri="{FF2B5EF4-FFF2-40B4-BE49-F238E27FC236}">
              <a16:creationId xmlns:a16="http://schemas.microsoft.com/office/drawing/2014/main" id="{9498C9B0-80ED-4EAE-A84B-50DB6B059288}"/>
            </a:ext>
          </a:extLst>
        </xdr:cNvPr>
        <xdr:cNvSpPr txBox="1"/>
      </xdr:nvSpPr>
      <xdr:spPr>
        <a:xfrm>
          <a:off x="13030201" y="5867400"/>
          <a:ext cx="13049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6,</a:t>
          </a:r>
          <a:r>
            <a:rPr lang="fr-FR" sz="1100" baseline="0"/>
            <a:t> 8 ou 9</a:t>
          </a:r>
          <a:endParaRPr lang="fr-FR" sz="1100"/>
        </a:p>
      </xdr:txBody>
    </xdr:sp>
    <xdr:clientData/>
  </xdr:twoCellAnchor>
  <xdr:twoCellAnchor>
    <xdr:from>
      <xdr:col>8</xdr:col>
      <xdr:colOff>85725</xdr:colOff>
      <xdr:row>28</xdr:row>
      <xdr:rowOff>180976</xdr:rowOff>
    </xdr:from>
    <xdr:to>
      <xdr:col>8</xdr:col>
      <xdr:colOff>142875</xdr:colOff>
      <xdr:row>31</xdr:row>
      <xdr:rowOff>90488</xdr:rowOff>
    </xdr:to>
    <xdr:cxnSp macro="">
      <xdr:nvCxnSpPr>
        <xdr:cNvPr id="20" name="Connecteur droit avec flèche 19">
          <a:extLst>
            <a:ext uri="{FF2B5EF4-FFF2-40B4-BE49-F238E27FC236}">
              <a16:creationId xmlns:a16="http://schemas.microsoft.com/office/drawing/2014/main" id="{8BA55193-1BFF-43E2-807A-B677DA5D5C6D}"/>
            </a:ext>
          </a:extLst>
        </xdr:cNvPr>
        <xdr:cNvCxnSpPr>
          <a:stCxn id="19" idx="3"/>
        </xdr:cNvCxnSpPr>
      </xdr:nvCxnSpPr>
      <xdr:spPr>
        <a:xfrm flipV="1">
          <a:off x="14335125" y="5514976"/>
          <a:ext cx="57150" cy="4810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xdr:col>
      <xdr:colOff>2657475</xdr:colOff>
      <xdr:row>15</xdr:row>
      <xdr:rowOff>95250</xdr:rowOff>
    </xdr:from>
    <xdr:to>
      <xdr:col>3</xdr:col>
      <xdr:colOff>1742307</xdr:colOff>
      <xdr:row>38</xdr:row>
      <xdr:rowOff>123274</xdr:rowOff>
    </xdr:to>
    <xdr:pic>
      <xdr:nvPicPr>
        <xdr:cNvPr id="5" name="Image 4">
          <a:extLst>
            <a:ext uri="{FF2B5EF4-FFF2-40B4-BE49-F238E27FC236}">
              <a16:creationId xmlns:a16="http://schemas.microsoft.com/office/drawing/2014/main" id="{1CCE228F-F6A2-457D-8A1B-849B1410DCF5}"/>
            </a:ext>
          </a:extLst>
        </xdr:cNvPr>
        <xdr:cNvPicPr>
          <a:picLocks noChangeAspect="1"/>
        </xdr:cNvPicPr>
      </xdr:nvPicPr>
      <xdr:blipFill>
        <a:blip xmlns:r="http://schemas.openxmlformats.org/officeDocument/2006/relationships" r:embed="rId2"/>
        <a:stretch>
          <a:fillRect/>
        </a:stretch>
      </xdr:blipFill>
      <xdr:spPr>
        <a:xfrm>
          <a:off x="3419475" y="2952750"/>
          <a:ext cx="6142857" cy="4409524"/>
        </a:xfrm>
        <a:prstGeom prst="rect">
          <a:avLst/>
        </a:prstGeom>
      </xdr:spPr>
    </xdr:pic>
    <xdr:clientData/>
  </xdr:twoCellAnchor>
  <xdr:twoCellAnchor>
    <xdr:from>
      <xdr:col>1</xdr:col>
      <xdr:colOff>2114550</xdr:colOff>
      <xdr:row>15</xdr:row>
      <xdr:rowOff>57150</xdr:rowOff>
    </xdr:from>
    <xdr:to>
      <xdr:col>1</xdr:col>
      <xdr:colOff>2505075</xdr:colOff>
      <xdr:row>16</xdr:row>
      <xdr:rowOff>123825</xdr:rowOff>
    </xdr:to>
    <xdr:sp macro="" textlink="">
      <xdr:nvSpPr>
        <xdr:cNvPr id="18" name="ZoneTexte 17">
          <a:extLst>
            <a:ext uri="{FF2B5EF4-FFF2-40B4-BE49-F238E27FC236}">
              <a16:creationId xmlns:a16="http://schemas.microsoft.com/office/drawing/2014/main" id="{534509BF-75DD-4494-A078-EE1DBE3049D1}"/>
            </a:ext>
          </a:extLst>
        </xdr:cNvPr>
        <xdr:cNvSpPr txBox="1"/>
      </xdr:nvSpPr>
      <xdr:spPr>
        <a:xfrm>
          <a:off x="2876550" y="29146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10</a:t>
          </a:r>
        </a:p>
      </xdr:txBody>
    </xdr:sp>
    <xdr:clientData/>
  </xdr:twoCellAnchor>
  <xdr:twoCellAnchor>
    <xdr:from>
      <xdr:col>1</xdr:col>
      <xdr:colOff>2505075</xdr:colOff>
      <xdr:row>15</xdr:row>
      <xdr:rowOff>185738</xdr:rowOff>
    </xdr:from>
    <xdr:to>
      <xdr:col>1</xdr:col>
      <xdr:colOff>2733675</xdr:colOff>
      <xdr:row>16</xdr:row>
      <xdr:rowOff>28575</xdr:rowOff>
    </xdr:to>
    <xdr:cxnSp macro="">
      <xdr:nvCxnSpPr>
        <xdr:cNvPr id="21" name="Connecteur droit avec flèche 20">
          <a:extLst>
            <a:ext uri="{FF2B5EF4-FFF2-40B4-BE49-F238E27FC236}">
              <a16:creationId xmlns:a16="http://schemas.microsoft.com/office/drawing/2014/main" id="{D0947B56-1094-404B-A4DC-5BBFC576589E}"/>
            </a:ext>
          </a:extLst>
        </xdr:cNvPr>
        <xdr:cNvCxnSpPr>
          <a:stCxn id="18" idx="3"/>
        </xdr:cNvCxnSpPr>
      </xdr:nvCxnSpPr>
      <xdr:spPr>
        <a:xfrm>
          <a:off x="3267075" y="3043238"/>
          <a:ext cx="228600" cy="333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1895475</xdr:colOff>
      <xdr:row>36</xdr:row>
      <xdr:rowOff>47625</xdr:rowOff>
    </xdr:from>
    <xdr:to>
      <xdr:col>1</xdr:col>
      <xdr:colOff>2286000</xdr:colOff>
      <xdr:row>37</xdr:row>
      <xdr:rowOff>114300</xdr:rowOff>
    </xdr:to>
    <xdr:sp macro="" textlink="">
      <xdr:nvSpPr>
        <xdr:cNvPr id="22" name="ZoneTexte 21">
          <a:extLst>
            <a:ext uri="{FF2B5EF4-FFF2-40B4-BE49-F238E27FC236}">
              <a16:creationId xmlns:a16="http://schemas.microsoft.com/office/drawing/2014/main" id="{59E70BAF-E80B-44B5-A4CA-572B13AE7725}"/>
            </a:ext>
          </a:extLst>
        </xdr:cNvPr>
        <xdr:cNvSpPr txBox="1"/>
      </xdr:nvSpPr>
      <xdr:spPr>
        <a:xfrm>
          <a:off x="2657475" y="69056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11</a:t>
          </a:r>
        </a:p>
      </xdr:txBody>
    </xdr:sp>
    <xdr:clientData/>
  </xdr:twoCellAnchor>
  <xdr:twoCellAnchor>
    <xdr:from>
      <xdr:col>1</xdr:col>
      <xdr:colOff>2286000</xdr:colOff>
      <xdr:row>36</xdr:row>
      <xdr:rowOff>176213</xdr:rowOff>
    </xdr:from>
    <xdr:to>
      <xdr:col>1</xdr:col>
      <xdr:colOff>3505200</xdr:colOff>
      <xdr:row>37</xdr:row>
      <xdr:rowOff>85725</xdr:rowOff>
    </xdr:to>
    <xdr:cxnSp macro="">
      <xdr:nvCxnSpPr>
        <xdr:cNvPr id="23" name="Connecteur droit avec flèche 22">
          <a:extLst>
            <a:ext uri="{FF2B5EF4-FFF2-40B4-BE49-F238E27FC236}">
              <a16:creationId xmlns:a16="http://schemas.microsoft.com/office/drawing/2014/main" id="{021FB72F-E986-40D0-990D-A3A82E1F6DE2}"/>
            </a:ext>
          </a:extLst>
        </xdr:cNvPr>
        <xdr:cNvCxnSpPr>
          <a:stCxn id="22" idx="3"/>
        </xdr:cNvCxnSpPr>
      </xdr:nvCxnSpPr>
      <xdr:spPr>
        <a:xfrm>
          <a:off x="3048000" y="7034213"/>
          <a:ext cx="1219200" cy="1000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8.xml><?xml version="1.0" encoding="utf-8"?>
<xdr:wsDr xmlns:xdr="http://schemas.openxmlformats.org/drawingml/2006/spreadsheetDrawing" xmlns:a="http://schemas.openxmlformats.org/drawingml/2006/main">
  <xdr:twoCellAnchor editAs="oneCell">
    <xdr:from>
      <xdr:col>1</xdr:col>
      <xdr:colOff>2638425</xdr:colOff>
      <xdr:row>9</xdr:row>
      <xdr:rowOff>123825</xdr:rowOff>
    </xdr:from>
    <xdr:to>
      <xdr:col>6</xdr:col>
      <xdr:colOff>103633</xdr:colOff>
      <xdr:row>33</xdr:row>
      <xdr:rowOff>142301</xdr:rowOff>
    </xdr:to>
    <xdr:pic>
      <xdr:nvPicPr>
        <xdr:cNvPr id="11" name="Image 10">
          <a:extLst>
            <a:ext uri="{FF2B5EF4-FFF2-40B4-BE49-F238E27FC236}">
              <a16:creationId xmlns:a16="http://schemas.microsoft.com/office/drawing/2014/main" id="{A54FFCD0-CBA8-438E-962D-5FBDF6710E73}"/>
            </a:ext>
          </a:extLst>
        </xdr:cNvPr>
        <xdr:cNvPicPr>
          <a:picLocks noChangeAspect="1"/>
        </xdr:cNvPicPr>
      </xdr:nvPicPr>
      <xdr:blipFill>
        <a:blip xmlns:r="http://schemas.openxmlformats.org/officeDocument/2006/relationships" r:embed="rId1"/>
        <a:stretch>
          <a:fillRect/>
        </a:stretch>
      </xdr:blipFill>
      <xdr:spPr>
        <a:xfrm>
          <a:off x="3400425" y="1847850"/>
          <a:ext cx="9133333" cy="4590476"/>
        </a:xfrm>
        <a:prstGeom prst="rect">
          <a:avLst/>
        </a:prstGeom>
      </xdr:spPr>
    </xdr:pic>
    <xdr:clientData/>
  </xdr:twoCellAnchor>
  <xdr:twoCellAnchor>
    <xdr:from>
      <xdr:col>1</xdr:col>
      <xdr:colOff>2047875</xdr:colOff>
      <xdr:row>8</xdr:row>
      <xdr:rowOff>152400</xdr:rowOff>
    </xdr:from>
    <xdr:to>
      <xdr:col>1</xdr:col>
      <xdr:colOff>2438400</xdr:colOff>
      <xdr:row>10</xdr:row>
      <xdr:rowOff>28575</xdr:rowOff>
    </xdr:to>
    <xdr:sp macro="" textlink="">
      <xdr:nvSpPr>
        <xdr:cNvPr id="3" name="ZoneTexte 2">
          <a:extLst>
            <a:ext uri="{FF2B5EF4-FFF2-40B4-BE49-F238E27FC236}">
              <a16:creationId xmlns:a16="http://schemas.microsoft.com/office/drawing/2014/main" id="{7C6A4E62-2291-4AC9-8976-3F6FE74735FC}"/>
            </a:ext>
          </a:extLst>
        </xdr:cNvPr>
        <xdr:cNvSpPr txBox="1"/>
      </xdr:nvSpPr>
      <xdr:spPr>
        <a:xfrm>
          <a:off x="2809875" y="16859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a:t>
          </a:r>
        </a:p>
      </xdr:txBody>
    </xdr:sp>
    <xdr:clientData/>
  </xdr:twoCellAnchor>
  <xdr:twoCellAnchor>
    <xdr:from>
      <xdr:col>1</xdr:col>
      <xdr:colOff>2438400</xdr:colOff>
      <xdr:row>9</xdr:row>
      <xdr:rowOff>90488</xdr:rowOff>
    </xdr:from>
    <xdr:to>
      <xdr:col>1</xdr:col>
      <xdr:colOff>2867025</xdr:colOff>
      <xdr:row>10</xdr:row>
      <xdr:rowOff>57150</xdr:rowOff>
    </xdr:to>
    <xdr:cxnSp macro="">
      <xdr:nvCxnSpPr>
        <xdr:cNvPr id="4" name="Connecteur droit avec flèche 3">
          <a:extLst>
            <a:ext uri="{FF2B5EF4-FFF2-40B4-BE49-F238E27FC236}">
              <a16:creationId xmlns:a16="http://schemas.microsoft.com/office/drawing/2014/main" id="{D6836B70-D0C5-44A6-B4F8-6B38D2155CF0}"/>
            </a:ext>
          </a:extLst>
        </xdr:cNvPr>
        <xdr:cNvCxnSpPr>
          <a:stCxn id="3" idx="3"/>
        </xdr:cNvCxnSpPr>
      </xdr:nvCxnSpPr>
      <xdr:spPr>
        <a:xfrm>
          <a:off x="3200400" y="1814513"/>
          <a:ext cx="428625" cy="157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2066925</xdr:colOff>
      <xdr:row>30</xdr:row>
      <xdr:rowOff>57150</xdr:rowOff>
    </xdr:from>
    <xdr:to>
      <xdr:col>1</xdr:col>
      <xdr:colOff>2457450</xdr:colOff>
      <xdr:row>31</xdr:row>
      <xdr:rowOff>123825</xdr:rowOff>
    </xdr:to>
    <xdr:sp macro="" textlink="">
      <xdr:nvSpPr>
        <xdr:cNvPr id="9" name="ZoneTexte 8">
          <a:extLst>
            <a:ext uri="{FF2B5EF4-FFF2-40B4-BE49-F238E27FC236}">
              <a16:creationId xmlns:a16="http://schemas.microsoft.com/office/drawing/2014/main" id="{DC10F0D7-EA19-4286-B37A-F768DDC19746}"/>
            </a:ext>
          </a:extLst>
        </xdr:cNvPr>
        <xdr:cNvSpPr txBox="1"/>
      </xdr:nvSpPr>
      <xdr:spPr>
        <a:xfrm>
          <a:off x="2828925" y="57816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a:t>
          </a:r>
        </a:p>
      </xdr:txBody>
    </xdr:sp>
    <xdr:clientData/>
  </xdr:twoCellAnchor>
  <xdr:twoCellAnchor>
    <xdr:from>
      <xdr:col>1</xdr:col>
      <xdr:colOff>2457450</xdr:colOff>
      <xdr:row>30</xdr:row>
      <xdr:rowOff>185738</xdr:rowOff>
    </xdr:from>
    <xdr:to>
      <xdr:col>1</xdr:col>
      <xdr:colOff>2686050</xdr:colOff>
      <xdr:row>31</xdr:row>
      <xdr:rowOff>28575</xdr:rowOff>
    </xdr:to>
    <xdr:cxnSp macro="">
      <xdr:nvCxnSpPr>
        <xdr:cNvPr id="10" name="Connecteur droit avec flèche 9">
          <a:extLst>
            <a:ext uri="{FF2B5EF4-FFF2-40B4-BE49-F238E27FC236}">
              <a16:creationId xmlns:a16="http://schemas.microsoft.com/office/drawing/2014/main" id="{B3AA72F3-E715-4699-A624-AAFB0E924DEC}"/>
            </a:ext>
          </a:extLst>
        </xdr:cNvPr>
        <xdr:cNvCxnSpPr>
          <a:stCxn id="9" idx="3"/>
        </xdr:cNvCxnSpPr>
      </xdr:nvCxnSpPr>
      <xdr:spPr>
        <a:xfrm>
          <a:off x="3219450" y="5910263"/>
          <a:ext cx="228600" cy="333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1447800</xdr:colOff>
      <xdr:row>35</xdr:row>
      <xdr:rowOff>57150</xdr:rowOff>
    </xdr:from>
    <xdr:to>
      <xdr:col>2</xdr:col>
      <xdr:colOff>1838325</xdr:colOff>
      <xdr:row>36</xdr:row>
      <xdr:rowOff>123825</xdr:rowOff>
    </xdr:to>
    <xdr:sp macro="" textlink="">
      <xdr:nvSpPr>
        <xdr:cNvPr id="13" name="ZoneTexte 12">
          <a:extLst>
            <a:ext uri="{FF2B5EF4-FFF2-40B4-BE49-F238E27FC236}">
              <a16:creationId xmlns:a16="http://schemas.microsoft.com/office/drawing/2014/main" id="{97F40C2D-375D-48F6-935E-719C17984A0C}"/>
            </a:ext>
          </a:extLst>
        </xdr:cNvPr>
        <xdr:cNvSpPr txBox="1"/>
      </xdr:nvSpPr>
      <xdr:spPr>
        <a:xfrm>
          <a:off x="5591175" y="67341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5</a:t>
          </a:r>
        </a:p>
      </xdr:txBody>
    </xdr:sp>
    <xdr:clientData/>
  </xdr:twoCellAnchor>
  <xdr:twoCellAnchor>
    <xdr:from>
      <xdr:col>2</xdr:col>
      <xdr:colOff>1643063</xdr:colOff>
      <xdr:row>32</xdr:row>
      <xdr:rowOff>142877</xdr:rowOff>
    </xdr:from>
    <xdr:to>
      <xdr:col>2</xdr:col>
      <xdr:colOff>2171700</xdr:colOff>
      <xdr:row>35</xdr:row>
      <xdr:rowOff>57150</xdr:rowOff>
    </xdr:to>
    <xdr:cxnSp macro="">
      <xdr:nvCxnSpPr>
        <xdr:cNvPr id="14" name="Connecteur droit avec flèche 13">
          <a:extLst>
            <a:ext uri="{FF2B5EF4-FFF2-40B4-BE49-F238E27FC236}">
              <a16:creationId xmlns:a16="http://schemas.microsoft.com/office/drawing/2014/main" id="{40EB6D3C-879A-43EB-B624-3E79AE85FCA0}"/>
            </a:ext>
          </a:extLst>
        </xdr:cNvPr>
        <xdr:cNvCxnSpPr>
          <a:stCxn id="13" idx="0"/>
        </xdr:cNvCxnSpPr>
      </xdr:nvCxnSpPr>
      <xdr:spPr>
        <a:xfrm flipV="1">
          <a:off x="5786438" y="6248402"/>
          <a:ext cx="528637" cy="48577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3333750</xdr:colOff>
      <xdr:row>35</xdr:row>
      <xdr:rowOff>76198</xdr:rowOff>
    </xdr:from>
    <xdr:to>
      <xdr:col>3</xdr:col>
      <xdr:colOff>342900</xdr:colOff>
      <xdr:row>36</xdr:row>
      <xdr:rowOff>142873</xdr:rowOff>
    </xdr:to>
    <xdr:sp macro="" textlink="">
      <xdr:nvSpPr>
        <xdr:cNvPr id="19" name="ZoneTexte 18">
          <a:extLst>
            <a:ext uri="{FF2B5EF4-FFF2-40B4-BE49-F238E27FC236}">
              <a16:creationId xmlns:a16="http://schemas.microsoft.com/office/drawing/2014/main" id="{6133F7DF-6395-4868-8A61-223FAAC73B2D}"/>
            </a:ext>
          </a:extLst>
        </xdr:cNvPr>
        <xdr:cNvSpPr txBox="1"/>
      </xdr:nvSpPr>
      <xdr:spPr>
        <a:xfrm>
          <a:off x="7477125" y="6753223"/>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p>
      </xdr:txBody>
    </xdr:sp>
    <xdr:clientData/>
  </xdr:twoCellAnchor>
  <xdr:twoCellAnchor>
    <xdr:from>
      <xdr:col>3</xdr:col>
      <xdr:colOff>147638</xdr:colOff>
      <xdr:row>32</xdr:row>
      <xdr:rowOff>161925</xdr:rowOff>
    </xdr:from>
    <xdr:to>
      <xdr:col>3</xdr:col>
      <xdr:colOff>676275</xdr:colOff>
      <xdr:row>35</xdr:row>
      <xdr:rowOff>76198</xdr:rowOff>
    </xdr:to>
    <xdr:cxnSp macro="">
      <xdr:nvCxnSpPr>
        <xdr:cNvPr id="20" name="Connecteur droit avec flèche 19">
          <a:extLst>
            <a:ext uri="{FF2B5EF4-FFF2-40B4-BE49-F238E27FC236}">
              <a16:creationId xmlns:a16="http://schemas.microsoft.com/office/drawing/2014/main" id="{6C42EF95-5D9A-48E8-A691-B88339581838}"/>
            </a:ext>
          </a:extLst>
        </xdr:cNvPr>
        <xdr:cNvCxnSpPr>
          <a:stCxn id="19" idx="0"/>
        </xdr:cNvCxnSpPr>
      </xdr:nvCxnSpPr>
      <xdr:spPr>
        <a:xfrm flipV="1">
          <a:off x="7672388" y="6267450"/>
          <a:ext cx="528637" cy="48577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1714500</xdr:colOff>
      <xdr:row>35</xdr:row>
      <xdr:rowOff>47623</xdr:rowOff>
    </xdr:from>
    <xdr:to>
      <xdr:col>3</xdr:col>
      <xdr:colOff>2105025</xdr:colOff>
      <xdr:row>36</xdr:row>
      <xdr:rowOff>114298</xdr:rowOff>
    </xdr:to>
    <xdr:sp macro="" textlink="">
      <xdr:nvSpPr>
        <xdr:cNvPr id="21" name="ZoneTexte 20">
          <a:extLst>
            <a:ext uri="{FF2B5EF4-FFF2-40B4-BE49-F238E27FC236}">
              <a16:creationId xmlns:a16="http://schemas.microsoft.com/office/drawing/2014/main" id="{6C9D3171-AC96-4B78-AEDE-7F2AAC46E0FA}"/>
            </a:ext>
          </a:extLst>
        </xdr:cNvPr>
        <xdr:cNvSpPr txBox="1"/>
      </xdr:nvSpPr>
      <xdr:spPr>
        <a:xfrm>
          <a:off x="9239250" y="6724648"/>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a:t>
          </a:r>
        </a:p>
      </xdr:txBody>
    </xdr:sp>
    <xdr:clientData/>
  </xdr:twoCellAnchor>
  <xdr:twoCellAnchor>
    <xdr:from>
      <xdr:col>3</xdr:col>
      <xdr:colOff>1909763</xdr:colOff>
      <xdr:row>32</xdr:row>
      <xdr:rowOff>133350</xdr:rowOff>
    </xdr:from>
    <xdr:to>
      <xdr:col>3</xdr:col>
      <xdr:colOff>2438400</xdr:colOff>
      <xdr:row>35</xdr:row>
      <xdr:rowOff>47623</xdr:rowOff>
    </xdr:to>
    <xdr:cxnSp macro="">
      <xdr:nvCxnSpPr>
        <xdr:cNvPr id="22" name="Connecteur droit avec flèche 21">
          <a:extLst>
            <a:ext uri="{FF2B5EF4-FFF2-40B4-BE49-F238E27FC236}">
              <a16:creationId xmlns:a16="http://schemas.microsoft.com/office/drawing/2014/main" id="{26BEF2DD-31F0-4FA6-BD38-3ABEACA061E7}"/>
            </a:ext>
          </a:extLst>
        </xdr:cNvPr>
        <xdr:cNvCxnSpPr>
          <a:stCxn id="21" idx="0"/>
        </xdr:cNvCxnSpPr>
      </xdr:nvCxnSpPr>
      <xdr:spPr>
        <a:xfrm flipV="1">
          <a:off x="9434513" y="6238875"/>
          <a:ext cx="528637" cy="48577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9.xml><?xml version="1.0" encoding="utf-8"?>
<xdr:wsDr xmlns:xdr="http://schemas.openxmlformats.org/drawingml/2006/spreadsheetDrawing" xmlns:a="http://schemas.openxmlformats.org/drawingml/2006/main">
  <xdr:twoCellAnchor editAs="oneCell">
    <xdr:from>
      <xdr:col>5</xdr:col>
      <xdr:colOff>333375</xdr:colOff>
      <xdr:row>2</xdr:row>
      <xdr:rowOff>57149</xdr:rowOff>
    </xdr:from>
    <xdr:to>
      <xdr:col>12</xdr:col>
      <xdr:colOff>718876</xdr:colOff>
      <xdr:row>17</xdr:row>
      <xdr:rowOff>3000374</xdr:rowOff>
    </xdr:to>
    <xdr:pic>
      <xdr:nvPicPr>
        <xdr:cNvPr id="7" name="Image 6">
          <a:extLst>
            <a:ext uri="{FF2B5EF4-FFF2-40B4-BE49-F238E27FC236}">
              <a16:creationId xmlns:a16="http://schemas.microsoft.com/office/drawing/2014/main" id="{51C5A208-F847-4E9A-A293-86060A7587D6}"/>
            </a:ext>
          </a:extLst>
        </xdr:cNvPr>
        <xdr:cNvPicPr>
          <a:picLocks noChangeAspect="1"/>
        </xdr:cNvPicPr>
      </xdr:nvPicPr>
      <xdr:blipFill>
        <a:blip xmlns:r="http://schemas.openxmlformats.org/officeDocument/2006/relationships" r:embed="rId1"/>
        <a:stretch>
          <a:fillRect/>
        </a:stretch>
      </xdr:blipFill>
      <xdr:spPr>
        <a:xfrm>
          <a:off x="11134725" y="438149"/>
          <a:ext cx="5719501" cy="5800725"/>
        </a:xfrm>
        <a:prstGeom prst="rect">
          <a:avLst/>
        </a:prstGeom>
      </xdr:spPr>
    </xdr:pic>
    <xdr:clientData/>
  </xdr:twoCellAnchor>
  <xdr:twoCellAnchor>
    <xdr:from>
      <xdr:col>4</xdr:col>
      <xdr:colOff>419100</xdr:colOff>
      <xdr:row>1</xdr:row>
      <xdr:rowOff>66675</xdr:rowOff>
    </xdr:from>
    <xdr:to>
      <xdr:col>5</xdr:col>
      <xdr:colOff>47625</xdr:colOff>
      <xdr:row>2</xdr:row>
      <xdr:rowOff>133350</xdr:rowOff>
    </xdr:to>
    <xdr:sp macro="" textlink="">
      <xdr:nvSpPr>
        <xdr:cNvPr id="3" name="ZoneTexte 2">
          <a:extLst>
            <a:ext uri="{FF2B5EF4-FFF2-40B4-BE49-F238E27FC236}">
              <a16:creationId xmlns:a16="http://schemas.microsoft.com/office/drawing/2014/main" id="{3D7688F1-E942-43E3-B9C3-AD1A928314D0}"/>
            </a:ext>
          </a:extLst>
        </xdr:cNvPr>
        <xdr:cNvSpPr txBox="1"/>
      </xdr:nvSpPr>
      <xdr:spPr>
        <a:xfrm>
          <a:off x="10458450" y="2571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10</a:t>
          </a:r>
        </a:p>
      </xdr:txBody>
    </xdr:sp>
    <xdr:clientData/>
  </xdr:twoCellAnchor>
  <xdr:twoCellAnchor>
    <xdr:from>
      <xdr:col>5</xdr:col>
      <xdr:colOff>47625</xdr:colOff>
      <xdr:row>2</xdr:row>
      <xdr:rowOff>4763</xdr:rowOff>
    </xdr:from>
    <xdr:to>
      <xdr:col>5</xdr:col>
      <xdr:colOff>476250</xdr:colOff>
      <xdr:row>2</xdr:row>
      <xdr:rowOff>161925</xdr:rowOff>
    </xdr:to>
    <xdr:cxnSp macro="">
      <xdr:nvCxnSpPr>
        <xdr:cNvPr id="4" name="Connecteur droit avec flèche 3">
          <a:extLst>
            <a:ext uri="{FF2B5EF4-FFF2-40B4-BE49-F238E27FC236}">
              <a16:creationId xmlns:a16="http://schemas.microsoft.com/office/drawing/2014/main" id="{F3E24584-C5D4-4E5C-BF77-9EE298A22BCC}"/>
            </a:ext>
          </a:extLst>
        </xdr:cNvPr>
        <xdr:cNvCxnSpPr>
          <a:stCxn id="3" idx="3"/>
        </xdr:cNvCxnSpPr>
      </xdr:nvCxnSpPr>
      <xdr:spPr>
        <a:xfrm>
          <a:off x="10848975" y="385763"/>
          <a:ext cx="428625" cy="157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104775</xdr:colOff>
      <xdr:row>2</xdr:row>
      <xdr:rowOff>133350</xdr:rowOff>
    </xdr:from>
    <xdr:to>
      <xdr:col>4</xdr:col>
      <xdr:colOff>495300</xdr:colOff>
      <xdr:row>4</xdr:row>
      <xdr:rowOff>9525</xdr:rowOff>
    </xdr:to>
    <xdr:sp macro="" textlink="">
      <xdr:nvSpPr>
        <xdr:cNvPr id="5" name="ZoneTexte 4">
          <a:extLst>
            <a:ext uri="{FF2B5EF4-FFF2-40B4-BE49-F238E27FC236}">
              <a16:creationId xmlns:a16="http://schemas.microsoft.com/office/drawing/2014/main" id="{E6DB052C-AFF9-4AB9-925B-7076A50A9249}"/>
            </a:ext>
          </a:extLst>
        </xdr:cNvPr>
        <xdr:cNvSpPr txBox="1"/>
      </xdr:nvSpPr>
      <xdr:spPr>
        <a:xfrm>
          <a:off x="10144125" y="5143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15</a:t>
          </a:r>
        </a:p>
      </xdr:txBody>
    </xdr:sp>
    <xdr:clientData/>
  </xdr:twoCellAnchor>
  <xdr:twoCellAnchor>
    <xdr:from>
      <xdr:col>4</xdr:col>
      <xdr:colOff>495300</xdr:colOff>
      <xdr:row>3</xdr:row>
      <xdr:rowOff>71438</xdr:rowOff>
    </xdr:from>
    <xdr:to>
      <xdr:col>5</xdr:col>
      <xdr:colOff>400050</xdr:colOff>
      <xdr:row>3</xdr:row>
      <xdr:rowOff>133350</xdr:rowOff>
    </xdr:to>
    <xdr:cxnSp macro="">
      <xdr:nvCxnSpPr>
        <xdr:cNvPr id="6" name="Connecteur droit avec flèche 5">
          <a:extLst>
            <a:ext uri="{FF2B5EF4-FFF2-40B4-BE49-F238E27FC236}">
              <a16:creationId xmlns:a16="http://schemas.microsoft.com/office/drawing/2014/main" id="{43542BB1-5FF9-45C6-95C7-2F653054AD58}"/>
            </a:ext>
          </a:extLst>
        </xdr:cNvPr>
        <xdr:cNvCxnSpPr>
          <a:cxnSpLocks/>
          <a:stCxn id="5" idx="3"/>
        </xdr:cNvCxnSpPr>
      </xdr:nvCxnSpPr>
      <xdr:spPr>
        <a:xfrm>
          <a:off x="10534650" y="642938"/>
          <a:ext cx="666750" cy="619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419101</xdr:colOff>
      <xdr:row>11</xdr:row>
      <xdr:rowOff>104775</xdr:rowOff>
    </xdr:from>
    <xdr:to>
      <xdr:col>5</xdr:col>
      <xdr:colOff>47626</xdr:colOff>
      <xdr:row>12</xdr:row>
      <xdr:rowOff>171450</xdr:rowOff>
    </xdr:to>
    <xdr:sp macro="" textlink="">
      <xdr:nvSpPr>
        <xdr:cNvPr id="8" name="ZoneTexte 7">
          <a:extLst>
            <a:ext uri="{FF2B5EF4-FFF2-40B4-BE49-F238E27FC236}">
              <a16:creationId xmlns:a16="http://schemas.microsoft.com/office/drawing/2014/main" id="{1985355F-0822-4E60-BB67-E2CE10F0AD8D}"/>
            </a:ext>
          </a:extLst>
        </xdr:cNvPr>
        <xdr:cNvSpPr txBox="1"/>
      </xdr:nvSpPr>
      <xdr:spPr>
        <a:xfrm>
          <a:off x="10458451" y="22002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8</a:t>
          </a:r>
        </a:p>
      </xdr:txBody>
    </xdr:sp>
    <xdr:clientData/>
  </xdr:twoCellAnchor>
  <xdr:twoCellAnchor>
    <xdr:from>
      <xdr:col>5</xdr:col>
      <xdr:colOff>47626</xdr:colOff>
      <xdr:row>12</xdr:row>
      <xdr:rowOff>38100</xdr:rowOff>
    </xdr:from>
    <xdr:to>
      <xdr:col>6</xdr:col>
      <xdr:colOff>0</xdr:colOff>
      <xdr:row>12</xdr:row>
      <xdr:rowOff>42863</xdr:rowOff>
    </xdr:to>
    <xdr:cxnSp macro="">
      <xdr:nvCxnSpPr>
        <xdr:cNvPr id="9" name="Connecteur droit avec flèche 8">
          <a:extLst>
            <a:ext uri="{FF2B5EF4-FFF2-40B4-BE49-F238E27FC236}">
              <a16:creationId xmlns:a16="http://schemas.microsoft.com/office/drawing/2014/main" id="{885F5A33-DF24-461F-8F2F-A76B5893CFBF}"/>
            </a:ext>
          </a:extLst>
        </xdr:cNvPr>
        <xdr:cNvCxnSpPr>
          <a:stCxn id="8" idx="3"/>
        </xdr:cNvCxnSpPr>
      </xdr:nvCxnSpPr>
      <xdr:spPr>
        <a:xfrm flipV="1">
          <a:off x="10848976" y="2324100"/>
          <a:ext cx="714374" cy="476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57150</xdr:colOff>
      <xdr:row>6</xdr:row>
      <xdr:rowOff>57150</xdr:rowOff>
    </xdr:from>
    <xdr:to>
      <xdr:col>13</xdr:col>
      <xdr:colOff>447675</xdr:colOff>
      <xdr:row>7</xdr:row>
      <xdr:rowOff>123825</xdr:rowOff>
    </xdr:to>
    <xdr:sp macro="" textlink="">
      <xdr:nvSpPr>
        <xdr:cNvPr id="11" name="ZoneTexte 10">
          <a:extLst>
            <a:ext uri="{FF2B5EF4-FFF2-40B4-BE49-F238E27FC236}">
              <a16:creationId xmlns:a16="http://schemas.microsoft.com/office/drawing/2014/main" id="{4C1ACA8F-87D9-4C79-A735-89936F6F4634}"/>
            </a:ext>
          </a:extLst>
        </xdr:cNvPr>
        <xdr:cNvSpPr txBox="1"/>
      </xdr:nvSpPr>
      <xdr:spPr>
        <a:xfrm>
          <a:off x="16954500" y="12001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a:t>
          </a:r>
        </a:p>
      </xdr:txBody>
    </xdr:sp>
    <xdr:clientData/>
  </xdr:twoCellAnchor>
  <xdr:twoCellAnchor>
    <xdr:from>
      <xdr:col>8</xdr:col>
      <xdr:colOff>714375</xdr:colOff>
      <xdr:row>6</xdr:row>
      <xdr:rowOff>185738</xdr:rowOff>
    </xdr:from>
    <xdr:to>
      <xdr:col>13</xdr:col>
      <xdr:colOff>57150</xdr:colOff>
      <xdr:row>11</xdr:row>
      <xdr:rowOff>180975</xdr:rowOff>
    </xdr:to>
    <xdr:cxnSp macro="">
      <xdr:nvCxnSpPr>
        <xdr:cNvPr id="12" name="Connecteur droit avec flèche 11">
          <a:extLst>
            <a:ext uri="{FF2B5EF4-FFF2-40B4-BE49-F238E27FC236}">
              <a16:creationId xmlns:a16="http://schemas.microsoft.com/office/drawing/2014/main" id="{D246FE87-C3CC-4B1A-910E-B6B106162C17}"/>
            </a:ext>
          </a:extLst>
        </xdr:cNvPr>
        <xdr:cNvCxnSpPr>
          <a:stCxn id="11" idx="1"/>
        </xdr:cNvCxnSpPr>
      </xdr:nvCxnSpPr>
      <xdr:spPr>
        <a:xfrm flipH="1">
          <a:off x="13801725" y="1328738"/>
          <a:ext cx="3152775" cy="9477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85725</xdr:colOff>
      <xdr:row>8</xdr:row>
      <xdr:rowOff>76200</xdr:rowOff>
    </xdr:from>
    <xdr:to>
      <xdr:col>13</xdr:col>
      <xdr:colOff>476250</xdr:colOff>
      <xdr:row>9</xdr:row>
      <xdr:rowOff>142875</xdr:rowOff>
    </xdr:to>
    <xdr:sp macro="" textlink="">
      <xdr:nvSpPr>
        <xdr:cNvPr id="16" name="ZoneTexte 15">
          <a:extLst>
            <a:ext uri="{FF2B5EF4-FFF2-40B4-BE49-F238E27FC236}">
              <a16:creationId xmlns:a16="http://schemas.microsoft.com/office/drawing/2014/main" id="{05DB8929-D62B-43C3-9A1F-C5A85EDFE66E}"/>
            </a:ext>
          </a:extLst>
        </xdr:cNvPr>
        <xdr:cNvSpPr txBox="1"/>
      </xdr:nvSpPr>
      <xdr:spPr>
        <a:xfrm>
          <a:off x="16983075" y="16002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a:t>
          </a:r>
        </a:p>
      </xdr:txBody>
    </xdr:sp>
    <xdr:clientData/>
  </xdr:twoCellAnchor>
  <xdr:twoCellAnchor>
    <xdr:from>
      <xdr:col>10</xdr:col>
      <xdr:colOff>247650</xdr:colOff>
      <xdr:row>9</xdr:row>
      <xdr:rowOff>14288</xdr:rowOff>
    </xdr:from>
    <xdr:to>
      <xdr:col>13</xdr:col>
      <xdr:colOff>85725</xdr:colOff>
      <xdr:row>11</xdr:row>
      <xdr:rowOff>171450</xdr:rowOff>
    </xdr:to>
    <xdr:cxnSp macro="">
      <xdr:nvCxnSpPr>
        <xdr:cNvPr id="17" name="Connecteur droit avec flèche 16">
          <a:extLst>
            <a:ext uri="{FF2B5EF4-FFF2-40B4-BE49-F238E27FC236}">
              <a16:creationId xmlns:a16="http://schemas.microsoft.com/office/drawing/2014/main" id="{9BCF1591-B225-4A93-B9CF-F6EBDD6491D5}"/>
            </a:ext>
          </a:extLst>
        </xdr:cNvPr>
        <xdr:cNvCxnSpPr>
          <a:stCxn id="16" idx="1"/>
        </xdr:cNvCxnSpPr>
      </xdr:nvCxnSpPr>
      <xdr:spPr>
        <a:xfrm flipH="1">
          <a:off x="14859000" y="1728788"/>
          <a:ext cx="2124075" cy="538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104775</xdr:colOff>
      <xdr:row>10</xdr:row>
      <xdr:rowOff>38100</xdr:rowOff>
    </xdr:from>
    <xdr:to>
      <xdr:col>13</xdr:col>
      <xdr:colOff>495300</xdr:colOff>
      <xdr:row>11</xdr:row>
      <xdr:rowOff>104775</xdr:rowOff>
    </xdr:to>
    <xdr:sp macro="" textlink="">
      <xdr:nvSpPr>
        <xdr:cNvPr id="20" name="ZoneTexte 19">
          <a:extLst>
            <a:ext uri="{FF2B5EF4-FFF2-40B4-BE49-F238E27FC236}">
              <a16:creationId xmlns:a16="http://schemas.microsoft.com/office/drawing/2014/main" id="{6C46C56F-C5F4-4730-B69A-021B44D30B1A}"/>
            </a:ext>
          </a:extLst>
        </xdr:cNvPr>
        <xdr:cNvSpPr txBox="1"/>
      </xdr:nvSpPr>
      <xdr:spPr>
        <a:xfrm>
          <a:off x="17002125" y="19431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p>
      </xdr:txBody>
    </xdr:sp>
    <xdr:clientData/>
  </xdr:twoCellAnchor>
  <xdr:twoCellAnchor>
    <xdr:from>
      <xdr:col>12</xdr:col>
      <xdr:colOff>133350</xdr:colOff>
      <xdr:row>10</xdr:row>
      <xdr:rowOff>166688</xdr:rowOff>
    </xdr:from>
    <xdr:to>
      <xdr:col>13</xdr:col>
      <xdr:colOff>104775</xdr:colOff>
      <xdr:row>12</xdr:row>
      <xdr:rowOff>9525</xdr:rowOff>
    </xdr:to>
    <xdr:cxnSp macro="">
      <xdr:nvCxnSpPr>
        <xdr:cNvPr id="21" name="Connecteur droit avec flèche 20">
          <a:extLst>
            <a:ext uri="{FF2B5EF4-FFF2-40B4-BE49-F238E27FC236}">
              <a16:creationId xmlns:a16="http://schemas.microsoft.com/office/drawing/2014/main" id="{5D73FAE5-7274-459A-B86E-7C55577339C5}"/>
            </a:ext>
          </a:extLst>
        </xdr:cNvPr>
        <xdr:cNvCxnSpPr>
          <a:stCxn id="20" idx="1"/>
        </xdr:cNvCxnSpPr>
      </xdr:nvCxnSpPr>
      <xdr:spPr>
        <a:xfrm flipH="1">
          <a:off x="16268700" y="2071688"/>
          <a:ext cx="733425" cy="2238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571500</xdr:colOff>
      <xdr:row>13</xdr:row>
      <xdr:rowOff>133350</xdr:rowOff>
    </xdr:from>
    <xdr:to>
      <xdr:col>5</xdr:col>
      <xdr:colOff>200025</xdr:colOff>
      <xdr:row>15</xdr:row>
      <xdr:rowOff>9525</xdr:rowOff>
    </xdr:to>
    <xdr:sp macro="" textlink="">
      <xdr:nvSpPr>
        <xdr:cNvPr id="24" name="ZoneTexte 23">
          <a:extLst>
            <a:ext uri="{FF2B5EF4-FFF2-40B4-BE49-F238E27FC236}">
              <a16:creationId xmlns:a16="http://schemas.microsoft.com/office/drawing/2014/main" id="{11946FF7-6D14-430E-9ED6-DDE01DA942F9}"/>
            </a:ext>
          </a:extLst>
        </xdr:cNvPr>
        <xdr:cNvSpPr txBox="1"/>
      </xdr:nvSpPr>
      <xdr:spPr>
        <a:xfrm>
          <a:off x="10610850" y="26098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9</a:t>
          </a:r>
        </a:p>
      </xdr:txBody>
    </xdr:sp>
    <xdr:clientData/>
  </xdr:twoCellAnchor>
  <xdr:twoCellAnchor>
    <xdr:from>
      <xdr:col>5</xdr:col>
      <xdr:colOff>200025</xdr:colOff>
      <xdr:row>14</xdr:row>
      <xdr:rowOff>71438</xdr:rowOff>
    </xdr:from>
    <xdr:to>
      <xdr:col>7</xdr:col>
      <xdr:colOff>390525</xdr:colOff>
      <xdr:row>14</xdr:row>
      <xdr:rowOff>142875</xdr:rowOff>
    </xdr:to>
    <xdr:cxnSp macro="">
      <xdr:nvCxnSpPr>
        <xdr:cNvPr id="25" name="Connecteur droit avec flèche 24">
          <a:extLst>
            <a:ext uri="{FF2B5EF4-FFF2-40B4-BE49-F238E27FC236}">
              <a16:creationId xmlns:a16="http://schemas.microsoft.com/office/drawing/2014/main" id="{CA977BF3-CE2F-478E-A68B-3EEFCC3F9B5E}"/>
            </a:ext>
          </a:extLst>
        </xdr:cNvPr>
        <xdr:cNvCxnSpPr>
          <a:stCxn id="24" idx="3"/>
        </xdr:cNvCxnSpPr>
      </xdr:nvCxnSpPr>
      <xdr:spPr>
        <a:xfrm>
          <a:off x="11001375" y="2738438"/>
          <a:ext cx="1714500" cy="714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228600</xdr:colOff>
      <xdr:row>12</xdr:row>
      <xdr:rowOff>9525</xdr:rowOff>
    </xdr:from>
    <xdr:to>
      <xdr:col>13</xdr:col>
      <xdr:colOff>619125</xdr:colOff>
      <xdr:row>13</xdr:row>
      <xdr:rowOff>76200</xdr:rowOff>
    </xdr:to>
    <xdr:sp macro="" textlink="">
      <xdr:nvSpPr>
        <xdr:cNvPr id="28" name="ZoneTexte 27">
          <a:extLst>
            <a:ext uri="{FF2B5EF4-FFF2-40B4-BE49-F238E27FC236}">
              <a16:creationId xmlns:a16="http://schemas.microsoft.com/office/drawing/2014/main" id="{D6C43DC7-B96F-4B30-BCEF-A8B3660D838A}"/>
            </a:ext>
          </a:extLst>
        </xdr:cNvPr>
        <xdr:cNvSpPr txBox="1"/>
      </xdr:nvSpPr>
      <xdr:spPr>
        <a:xfrm>
          <a:off x="17125950" y="22955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7</a:t>
          </a:r>
        </a:p>
      </xdr:txBody>
    </xdr:sp>
    <xdr:clientData/>
  </xdr:twoCellAnchor>
  <xdr:twoCellAnchor>
    <xdr:from>
      <xdr:col>9</xdr:col>
      <xdr:colOff>419100</xdr:colOff>
      <xdr:row>12</xdr:row>
      <xdr:rowOff>138113</xdr:rowOff>
    </xdr:from>
    <xdr:to>
      <xdr:col>13</xdr:col>
      <xdr:colOff>228600</xdr:colOff>
      <xdr:row>13</xdr:row>
      <xdr:rowOff>38100</xdr:rowOff>
    </xdr:to>
    <xdr:cxnSp macro="">
      <xdr:nvCxnSpPr>
        <xdr:cNvPr id="29" name="Connecteur droit avec flèche 28">
          <a:extLst>
            <a:ext uri="{FF2B5EF4-FFF2-40B4-BE49-F238E27FC236}">
              <a16:creationId xmlns:a16="http://schemas.microsoft.com/office/drawing/2014/main" id="{7EF73B04-93BC-4A40-A032-08BD597EDEB2}"/>
            </a:ext>
          </a:extLst>
        </xdr:cNvPr>
        <xdr:cNvCxnSpPr>
          <a:stCxn id="28" idx="1"/>
        </xdr:cNvCxnSpPr>
      </xdr:nvCxnSpPr>
      <xdr:spPr>
        <a:xfrm flipH="1">
          <a:off x="14268450" y="2424113"/>
          <a:ext cx="2857500" cy="904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523875</xdr:colOff>
      <xdr:row>17</xdr:row>
      <xdr:rowOff>1943100</xdr:rowOff>
    </xdr:from>
    <xdr:to>
      <xdr:col>5</xdr:col>
      <xdr:colOff>152400</xdr:colOff>
      <xdr:row>17</xdr:row>
      <xdr:rowOff>2200275</xdr:rowOff>
    </xdr:to>
    <xdr:sp macro="" textlink="">
      <xdr:nvSpPr>
        <xdr:cNvPr id="35" name="ZoneTexte 34">
          <a:extLst>
            <a:ext uri="{FF2B5EF4-FFF2-40B4-BE49-F238E27FC236}">
              <a16:creationId xmlns:a16="http://schemas.microsoft.com/office/drawing/2014/main" id="{6501DCDE-460A-4D6D-8E59-DD8D51A25EB4}"/>
            </a:ext>
          </a:extLst>
        </xdr:cNvPr>
        <xdr:cNvSpPr txBox="1"/>
      </xdr:nvSpPr>
      <xdr:spPr>
        <a:xfrm>
          <a:off x="10563225" y="51816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5</a:t>
          </a:r>
        </a:p>
      </xdr:txBody>
    </xdr:sp>
    <xdr:clientData/>
  </xdr:twoCellAnchor>
  <xdr:twoCellAnchor>
    <xdr:from>
      <xdr:col>5</xdr:col>
      <xdr:colOff>152400</xdr:colOff>
      <xdr:row>17</xdr:row>
      <xdr:rowOff>2071688</xdr:rowOff>
    </xdr:from>
    <xdr:to>
      <xdr:col>8</xdr:col>
      <xdr:colOff>419100</xdr:colOff>
      <xdr:row>17</xdr:row>
      <xdr:rowOff>2400300</xdr:rowOff>
    </xdr:to>
    <xdr:cxnSp macro="">
      <xdr:nvCxnSpPr>
        <xdr:cNvPr id="36" name="Connecteur droit avec flèche 35">
          <a:extLst>
            <a:ext uri="{FF2B5EF4-FFF2-40B4-BE49-F238E27FC236}">
              <a16:creationId xmlns:a16="http://schemas.microsoft.com/office/drawing/2014/main" id="{00250EA2-CF86-4DFA-B2AB-11AE8F4DBD78}"/>
            </a:ext>
          </a:extLst>
        </xdr:cNvPr>
        <xdr:cNvCxnSpPr>
          <a:stCxn id="35" idx="3"/>
        </xdr:cNvCxnSpPr>
      </xdr:nvCxnSpPr>
      <xdr:spPr>
        <a:xfrm>
          <a:off x="10953750" y="5310188"/>
          <a:ext cx="2552700" cy="3286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76200</xdr:colOff>
      <xdr:row>17</xdr:row>
      <xdr:rowOff>1781175</xdr:rowOff>
    </xdr:from>
    <xdr:to>
      <xdr:col>13</xdr:col>
      <xdr:colOff>466725</xdr:colOff>
      <xdr:row>17</xdr:row>
      <xdr:rowOff>2038350</xdr:rowOff>
    </xdr:to>
    <xdr:sp macro="" textlink="">
      <xdr:nvSpPr>
        <xdr:cNvPr id="38" name="ZoneTexte 37">
          <a:extLst>
            <a:ext uri="{FF2B5EF4-FFF2-40B4-BE49-F238E27FC236}">
              <a16:creationId xmlns:a16="http://schemas.microsoft.com/office/drawing/2014/main" id="{B9BCE8EB-C105-475C-A1DC-41322432D538}"/>
            </a:ext>
          </a:extLst>
        </xdr:cNvPr>
        <xdr:cNvSpPr txBox="1"/>
      </xdr:nvSpPr>
      <xdr:spPr>
        <a:xfrm>
          <a:off x="16973550" y="50196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6</a:t>
          </a:r>
        </a:p>
      </xdr:txBody>
    </xdr:sp>
    <xdr:clientData/>
  </xdr:twoCellAnchor>
  <xdr:twoCellAnchor>
    <xdr:from>
      <xdr:col>9</xdr:col>
      <xdr:colOff>638176</xdr:colOff>
      <xdr:row>17</xdr:row>
      <xdr:rowOff>1909763</xdr:rowOff>
    </xdr:from>
    <xdr:to>
      <xdr:col>13</xdr:col>
      <xdr:colOff>76200</xdr:colOff>
      <xdr:row>17</xdr:row>
      <xdr:rowOff>2438401</xdr:rowOff>
    </xdr:to>
    <xdr:cxnSp macro="">
      <xdr:nvCxnSpPr>
        <xdr:cNvPr id="39" name="Connecteur droit avec flèche 38">
          <a:extLst>
            <a:ext uri="{FF2B5EF4-FFF2-40B4-BE49-F238E27FC236}">
              <a16:creationId xmlns:a16="http://schemas.microsoft.com/office/drawing/2014/main" id="{952907B7-2262-48D8-8AF5-81FE2AFD3DC0}"/>
            </a:ext>
          </a:extLst>
        </xdr:cNvPr>
        <xdr:cNvCxnSpPr>
          <a:stCxn id="38" idx="1"/>
        </xdr:cNvCxnSpPr>
      </xdr:nvCxnSpPr>
      <xdr:spPr>
        <a:xfrm flipH="1">
          <a:off x="14487526" y="5148263"/>
          <a:ext cx="2486024" cy="52863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304800</xdr:colOff>
      <xdr:row>17</xdr:row>
      <xdr:rowOff>2343150</xdr:rowOff>
    </xdr:from>
    <xdr:to>
      <xdr:col>4</xdr:col>
      <xdr:colOff>695325</xdr:colOff>
      <xdr:row>17</xdr:row>
      <xdr:rowOff>2600325</xdr:rowOff>
    </xdr:to>
    <xdr:sp macro="" textlink="">
      <xdr:nvSpPr>
        <xdr:cNvPr id="43" name="ZoneTexte 42">
          <a:extLst>
            <a:ext uri="{FF2B5EF4-FFF2-40B4-BE49-F238E27FC236}">
              <a16:creationId xmlns:a16="http://schemas.microsoft.com/office/drawing/2014/main" id="{45CE1FF9-81C9-457A-AACA-8C02048EDD26}"/>
            </a:ext>
          </a:extLst>
        </xdr:cNvPr>
        <xdr:cNvSpPr txBox="1"/>
      </xdr:nvSpPr>
      <xdr:spPr>
        <a:xfrm>
          <a:off x="10344150" y="55816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11</a:t>
          </a:r>
        </a:p>
      </xdr:txBody>
    </xdr:sp>
    <xdr:clientData/>
  </xdr:twoCellAnchor>
  <xdr:twoCellAnchor>
    <xdr:from>
      <xdr:col>4</xdr:col>
      <xdr:colOff>695325</xdr:colOff>
      <xdr:row>17</xdr:row>
      <xdr:rowOff>2471738</xdr:rowOff>
    </xdr:from>
    <xdr:to>
      <xdr:col>5</xdr:col>
      <xdr:colOff>390525</xdr:colOff>
      <xdr:row>17</xdr:row>
      <xdr:rowOff>2647950</xdr:rowOff>
    </xdr:to>
    <xdr:cxnSp macro="">
      <xdr:nvCxnSpPr>
        <xdr:cNvPr id="44" name="Connecteur droit avec flèche 43">
          <a:extLst>
            <a:ext uri="{FF2B5EF4-FFF2-40B4-BE49-F238E27FC236}">
              <a16:creationId xmlns:a16="http://schemas.microsoft.com/office/drawing/2014/main" id="{C974191A-0560-459B-B6C8-D6BE4BA286CF}"/>
            </a:ext>
          </a:extLst>
        </xdr:cNvPr>
        <xdr:cNvCxnSpPr>
          <a:stCxn id="43" idx="3"/>
        </xdr:cNvCxnSpPr>
      </xdr:nvCxnSpPr>
      <xdr:spPr>
        <a:xfrm>
          <a:off x="10734675" y="5710238"/>
          <a:ext cx="457200" cy="1762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104775</xdr:colOff>
      <xdr:row>17</xdr:row>
      <xdr:rowOff>2200275</xdr:rowOff>
    </xdr:from>
    <xdr:to>
      <xdr:col>13</xdr:col>
      <xdr:colOff>495300</xdr:colOff>
      <xdr:row>17</xdr:row>
      <xdr:rowOff>2457450</xdr:rowOff>
    </xdr:to>
    <xdr:sp macro="" textlink="">
      <xdr:nvSpPr>
        <xdr:cNvPr id="45" name="ZoneTexte 44">
          <a:extLst>
            <a:ext uri="{FF2B5EF4-FFF2-40B4-BE49-F238E27FC236}">
              <a16:creationId xmlns:a16="http://schemas.microsoft.com/office/drawing/2014/main" id="{CB338679-C012-4D44-BCE0-4D2CF9BFD768}"/>
            </a:ext>
          </a:extLst>
        </xdr:cNvPr>
        <xdr:cNvSpPr txBox="1"/>
      </xdr:nvSpPr>
      <xdr:spPr>
        <a:xfrm>
          <a:off x="17002125" y="54387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12</a:t>
          </a:r>
        </a:p>
      </xdr:txBody>
    </xdr:sp>
    <xdr:clientData/>
  </xdr:twoCellAnchor>
  <xdr:twoCellAnchor>
    <xdr:from>
      <xdr:col>9</xdr:col>
      <xdr:colOff>304800</xdr:colOff>
      <xdr:row>17</xdr:row>
      <xdr:rowOff>2328863</xdr:rowOff>
    </xdr:from>
    <xdr:to>
      <xdr:col>13</xdr:col>
      <xdr:colOff>104775</xdr:colOff>
      <xdr:row>17</xdr:row>
      <xdr:rowOff>2790825</xdr:rowOff>
    </xdr:to>
    <xdr:cxnSp macro="">
      <xdr:nvCxnSpPr>
        <xdr:cNvPr id="46" name="Connecteur droit avec flèche 45">
          <a:extLst>
            <a:ext uri="{FF2B5EF4-FFF2-40B4-BE49-F238E27FC236}">
              <a16:creationId xmlns:a16="http://schemas.microsoft.com/office/drawing/2014/main" id="{7647D28B-69CF-4279-AF11-1D0D1625ED48}"/>
            </a:ext>
          </a:extLst>
        </xdr:cNvPr>
        <xdr:cNvCxnSpPr>
          <a:stCxn id="45" idx="1"/>
        </xdr:cNvCxnSpPr>
      </xdr:nvCxnSpPr>
      <xdr:spPr>
        <a:xfrm flipH="1">
          <a:off x="14154150" y="5567363"/>
          <a:ext cx="2847975" cy="4619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19050</xdr:colOff>
      <xdr:row>17</xdr:row>
      <xdr:rowOff>2695575</xdr:rowOff>
    </xdr:from>
    <xdr:to>
      <xdr:col>13</xdr:col>
      <xdr:colOff>409575</xdr:colOff>
      <xdr:row>17</xdr:row>
      <xdr:rowOff>2952750</xdr:rowOff>
    </xdr:to>
    <xdr:sp macro="" textlink="">
      <xdr:nvSpPr>
        <xdr:cNvPr id="49" name="ZoneTexte 48">
          <a:extLst>
            <a:ext uri="{FF2B5EF4-FFF2-40B4-BE49-F238E27FC236}">
              <a16:creationId xmlns:a16="http://schemas.microsoft.com/office/drawing/2014/main" id="{9108E426-EB99-4972-8FB9-718C492F950D}"/>
            </a:ext>
          </a:extLst>
        </xdr:cNvPr>
        <xdr:cNvSpPr txBox="1"/>
      </xdr:nvSpPr>
      <xdr:spPr>
        <a:xfrm>
          <a:off x="16916400" y="59340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13</a:t>
          </a:r>
        </a:p>
      </xdr:txBody>
    </xdr:sp>
    <xdr:clientData/>
  </xdr:twoCellAnchor>
  <xdr:twoCellAnchor>
    <xdr:from>
      <xdr:col>12</xdr:col>
      <xdr:colOff>371475</xdr:colOff>
      <xdr:row>17</xdr:row>
      <xdr:rowOff>2824163</xdr:rowOff>
    </xdr:from>
    <xdr:to>
      <xdr:col>13</xdr:col>
      <xdr:colOff>19050</xdr:colOff>
      <xdr:row>17</xdr:row>
      <xdr:rowOff>2828925</xdr:rowOff>
    </xdr:to>
    <xdr:cxnSp macro="">
      <xdr:nvCxnSpPr>
        <xdr:cNvPr id="50" name="Connecteur droit avec flèche 49">
          <a:extLst>
            <a:ext uri="{FF2B5EF4-FFF2-40B4-BE49-F238E27FC236}">
              <a16:creationId xmlns:a16="http://schemas.microsoft.com/office/drawing/2014/main" id="{84F2087B-D00D-4A0B-A7F1-F6BEECD621B1}"/>
            </a:ext>
          </a:extLst>
        </xdr:cNvPr>
        <xdr:cNvCxnSpPr>
          <a:stCxn id="49" idx="1"/>
        </xdr:cNvCxnSpPr>
      </xdr:nvCxnSpPr>
      <xdr:spPr>
        <a:xfrm flipH="1">
          <a:off x="16506825" y="6062663"/>
          <a:ext cx="409575" cy="47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180975</xdr:colOff>
      <xdr:row>17</xdr:row>
      <xdr:rowOff>2676525</xdr:rowOff>
    </xdr:from>
    <xdr:to>
      <xdr:col>4</xdr:col>
      <xdr:colOff>571500</xdr:colOff>
      <xdr:row>17</xdr:row>
      <xdr:rowOff>2933700</xdr:rowOff>
    </xdr:to>
    <xdr:sp macro="" textlink="">
      <xdr:nvSpPr>
        <xdr:cNvPr id="54" name="ZoneTexte 53">
          <a:extLst>
            <a:ext uri="{FF2B5EF4-FFF2-40B4-BE49-F238E27FC236}">
              <a16:creationId xmlns:a16="http://schemas.microsoft.com/office/drawing/2014/main" id="{56CCE42C-096E-4AED-A796-69BD32BC0214}"/>
            </a:ext>
          </a:extLst>
        </xdr:cNvPr>
        <xdr:cNvSpPr txBox="1"/>
      </xdr:nvSpPr>
      <xdr:spPr>
        <a:xfrm>
          <a:off x="10220325" y="59150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14</a:t>
          </a:r>
        </a:p>
      </xdr:txBody>
    </xdr:sp>
    <xdr:clientData/>
  </xdr:twoCellAnchor>
  <xdr:twoCellAnchor>
    <xdr:from>
      <xdr:col>4</xdr:col>
      <xdr:colOff>571500</xdr:colOff>
      <xdr:row>17</xdr:row>
      <xdr:rowOff>2805113</xdr:rowOff>
    </xdr:from>
    <xdr:to>
      <xdr:col>5</xdr:col>
      <xdr:colOff>685800</xdr:colOff>
      <xdr:row>17</xdr:row>
      <xdr:rowOff>2828925</xdr:rowOff>
    </xdr:to>
    <xdr:cxnSp macro="">
      <xdr:nvCxnSpPr>
        <xdr:cNvPr id="55" name="Connecteur droit avec flèche 54">
          <a:extLst>
            <a:ext uri="{FF2B5EF4-FFF2-40B4-BE49-F238E27FC236}">
              <a16:creationId xmlns:a16="http://schemas.microsoft.com/office/drawing/2014/main" id="{6249AF7D-1713-47BA-B25E-CAFDDA24D010}"/>
            </a:ext>
          </a:extLst>
        </xdr:cNvPr>
        <xdr:cNvCxnSpPr>
          <a:stCxn id="54" idx="3"/>
        </xdr:cNvCxnSpPr>
      </xdr:nvCxnSpPr>
      <xdr:spPr>
        <a:xfrm>
          <a:off x="10610850" y="6043613"/>
          <a:ext cx="876300" cy="238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609600</xdr:colOff>
      <xdr:row>5</xdr:row>
      <xdr:rowOff>9525</xdr:rowOff>
    </xdr:from>
    <xdr:to>
      <xdr:col>5</xdr:col>
      <xdr:colOff>238125</xdr:colOff>
      <xdr:row>6</xdr:row>
      <xdr:rowOff>76200</xdr:rowOff>
    </xdr:to>
    <xdr:sp macro="" textlink="">
      <xdr:nvSpPr>
        <xdr:cNvPr id="40" name="ZoneTexte 39">
          <a:extLst>
            <a:ext uri="{FF2B5EF4-FFF2-40B4-BE49-F238E27FC236}">
              <a16:creationId xmlns:a16="http://schemas.microsoft.com/office/drawing/2014/main" id="{90363E94-0D80-4DCB-AFCB-2AB1E58BA848}"/>
            </a:ext>
          </a:extLst>
        </xdr:cNvPr>
        <xdr:cNvSpPr txBox="1"/>
      </xdr:nvSpPr>
      <xdr:spPr>
        <a:xfrm>
          <a:off x="10648950" y="9620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16</a:t>
          </a:r>
        </a:p>
      </xdr:txBody>
    </xdr:sp>
    <xdr:clientData/>
  </xdr:twoCellAnchor>
  <xdr:twoCellAnchor>
    <xdr:from>
      <xdr:col>5</xdr:col>
      <xdr:colOff>238125</xdr:colOff>
      <xdr:row>5</xdr:row>
      <xdr:rowOff>138113</xdr:rowOff>
    </xdr:from>
    <xdr:to>
      <xdr:col>6</xdr:col>
      <xdr:colOff>85725</xdr:colOff>
      <xdr:row>5</xdr:row>
      <xdr:rowOff>180975</xdr:rowOff>
    </xdr:to>
    <xdr:cxnSp macro="">
      <xdr:nvCxnSpPr>
        <xdr:cNvPr id="41" name="Connecteur droit avec flèche 40">
          <a:extLst>
            <a:ext uri="{FF2B5EF4-FFF2-40B4-BE49-F238E27FC236}">
              <a16:creationId xmlns:a16="http://schemas.microsoft.com/office/drawing/2014/main" id="{5677D957-FFED-4E67-A7BD-D700856F64DC}"/>
            </a:ext>
          </a:extLst>
        </xdr:cNvPr>
        <xdr:cNvCxnSpPr>
          <a:cxnSpLocks/>
          <a:stCxn id="40" idx="3"/>
        </xdr:cNvCxnSpPr>
      </xdr:nvCxnSpPr>
      <xdr:spPr>
        <a:xfrm>
          <a:off x="11039475" y="1090613"/>
          <a:ext cx="609600" cy="42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381000</xdr:colOff>
      <xdr:row>9</xdr:row>
      <xdr:rowOff>0</xdr:rowOff>
    </xdr:from>
    <xdr:to>
      <xdr:col>5</xdr:col>
      <xdr:colOff>9525</xdr:colOff>
      <xdr:row>10</xdr:row>
      <xdr:rowOff>66675</xdr:rowOff>
    </xdr:to>
    <xdr:sp macro="" textlink="">
      <xdr:nvSpPr>
        <xdr:cNvPr id="33" name="ZoneTexte 32">
          <a:extLst>
            <a:ext uri="{FF2B5EF4-FFF2-40B4-BE49-F238E27FC236}">
              <a16:creationId xmlns:a16="http://schemas.microsoft.com/office/drawing/2014/main" id="{FC90FCEB-1DCD-4F14-B720-79146F8E0D51}"/>
            </a:ext>
          </a:extLst>
        </xdr:cNvPr>
        <xdr:cNvSpPr txBox="1"/>
      </xdr:nvSpPr>
      <xdr:spPr>
        <a:xfrm>
          <a:off x="10420350" y="17145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a:t>
          </a:r>
        </a:p>
      </xdr:txBody>
    </xdr:sp>
    <xdr:clientData/>
  </xdr:twoCellAnchor>
  <xdr:twoCellAnchor>
    <xdr:from>
      <xdr:col>4</xdr:col>
      <xdr:colOff>752475</xdr:colOff>
      <xdr:row>10</xdr:row>
      <xdr:rowOff>52388</xdr:rowOff>
    </xdr:from>
    <xdr:to>
      <xdr:col>5</xdr:col>
      <xdr:colOff>419100</xdr:colOff>
      <xdr:row>11</xdr:row>
      <xdr:rowOff>19050</xdr:rowOff>
    </xdr:to>
    <xdr:cxnSp macro="">
      <xdr:nvCxnSpPr>
        <xdr:cNvPr id="34" name="Connecteur droit avec flèche 33">
          <a:extLst>
            <a:ext uri="{FF2B5EF4-FFF2-40B4-BE49-F238E27FC236}">
              <a16:creationId xmlns:a16="http://schemas.microsoft.com/office/drawing/2014/main" id="{CC1F744D-8502-480D-B3E3-A4A0330F48D2}"/>
            </a:ext>
          </a:extLst>
        </xdr:cNvPr>
        <xdr:cNvCxnSpPr/>
      </xdr:nvCxnSpPr>
      <xdr:spPr>
        <a:xfrm>
          <a:off x="10791825" y="1957388"/>
          <a:ext cx="428625" cy="157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8B73F6F-6897-453A-A261-1E8F78D02F2C}" name="Tableau1" displayName="Tableau1" ref="A1:D70" totalsRowShown="0" headerRowDxfId="36">
  <autoFilter ref="A1:D70" xr:uid="{5A1C5E6C-13F0-43D6-93E5-7F1D2D7A93ED}"/>
  <tableColumns count="4">
    <tableColumn id="1" xr3:uid="{581AA08F-F8B9-4EB9-9270-F690B4699028}" name="Numero"/>
    <tableColumn id="2" xr3:uid="{86F9FD87-A94B-4F9B-BA16-3BEE622BE071}" name="Code"/>
    <tableColumn id="3" xr3:uid="{B7E1B752-9823-4D4E-A107-2C04B0CCB440}" name="Français"/>
    <tableColumn id="4" xr3:uid="{26E8FA0A-EDFB-44E0-94DC-9971B61096CE}" name="Español"/>
  </tableColumns>
  <tableStyleInfo name="TableStyleMedium17"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A347FBF-A26B-487A-A412-547EF6497194}" name="Tableau12" displayName="Tableau12" ref="A1:D18" totalsRowShown="0">
  <autoFilter ref="A1:D18" xr:uid="{04B52AE7-B780-4885-BCD8-54AD0DB66A93}"/>
  <tableColumns count="4">
    <tableColumn id="1" xr3:uid="{C9AD66C5-730A-4E05-AFB5-869FF83EDC7D}" name="Numero"/>
    <tableColumn id="2" xr3:uid="{265A57EA-61A7-4EAE-8EE4-C0215E687933}" name="Code"/>
    <tableColumn id="3" xr3:uid="{982514BA-E085-40DB-8451-7FF58785E303}" name="Français"/>
    <tableColumn id="4" xr3:uid="{17581B72-9250-4B2B-828F-418AE3AD3A60}" name="Español"/>
  </tableColumns>
  <tableStyleInfo name="TableStyleMedium17"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E338604-E58B-49B8-B464-F4449A1BFFD4}" name="Tableau13" displayName="Tableau13" ref="A1:D25" totalsRowShown="0">
  <autoFilter ref="A1:D25" xr:uid="{73BA26C0-9361-4E0A-AE4F-5F3FBDC1FCF8}"/>
  <tableColumns count="4">
    <tableColumn id="1" xr3:uid="{5C62B6B9-3ED9-4056-BC09-DDCB1A270002}" name="Numero"/>
    <tableColumn id="2" xr3:uid="{CE228E66-FD92-45A8-B56D-61B87B354FB3}" name="Code"/>
    <tableColumn id="3" xr3:uid="{F69B45E6-08E8-4B5D-BB91-796A9B450A5F}" name="Français"/>
    <tableColumn id="4" xr3:uid="{7A82642E-E0A9-44C4-848D-6F27CF0DC497}" name="Español"/>
  </tableColumns>
  <tableStyleInfo name="TableStyleMedium17"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774D53C-E691-4209-A7ED-426FD1A967DD}" name="Tableau15" displayName="Tableau15" ref="A1:D15" totalsRowShown="0">
  <autoFilter ref="A1:D15" xr:uid="{1C0F8CDE-76C5-4629-A51B-1F75FFD867D6}"/>
  <tableColumns count="4">
    <tableColumn id="1" xr3:uid="{C3314770-11A4-497C-A014-F257FDDA8996}" name="Numero"/>
    <tableColumn id="2" xr3:uid="{462A6DA3-98CE-470D-A870-6BF3192BC8C0}" name="Code"/>
    <tableColumn id="3" xr3:uid="{A22F4EF9-A3C9-4214-B028-2B057C35E150}" name="Français"/>
    <tableColumn id="4" xr3:uid="{58C9DD54-4834-427D-9FB1-AA40A0B7DBF4}" name="Español"/>
  </tableColumns>
  <tableStyleInfo name="TableStyleMedium17"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28E31B7-3FC3-4143-B5FF-43FD17AAB26D}" name="Tableau16" displayName="Tableau16" ref="A1:D63" totalsRowShown="0">
  <autoFilter ref="A1:D63" xr:uid="{E7BA9EFA-948C-419C-8E1F-326C4CE3B620}"/>
  <tableColumns count="4">
    <tableColumn id="1" xr3:uid="{EE0F9B50-F787-4253-A164-BB17836F12B4}" name="Numero"/>
    <tableColumn id="2" xr3:uid="{58CBB508-E960-4269-90E7-903193963B86}" name="Code"/>
    <tableColumn id="3" xr3:uid="{49346DD0-BA15-4A2E-A849-256F1D8C7270}" name="Français"/>
    <tableColumn id="4" xr3:uid="{E3A9F98E-F89E-4730-B31C-C7F1BAC7BBAB}" name="Español"/>
  </tableColumns>
  <tableStyleInfo name="TableStyleMedium17"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62CA5DD5-5409-41E0-B4C0-928B281E2936}" name="Tableau1610" displayName="Tableau1610" ref="A1:D13" totalsRowShown="0">
  <autoFilter ref="A1:D13" xr:uid="{E7BA9EFA-948C-419C-8E1F-326C4CE3B620}"/>
  <tableColumns count="4">
    <tableColumn id="1" xr3:uid="{98919DE1-11EE-4CC5-8D60-F5DC69F01A62}" name="Numero"/>
    <tableColumn id="2" xr3:uid="{2BD08D0A-A06E-4823-A29F-229DAC1664B5}" name="Code"/>
    <tableColumn id="3" xr3:uid="{1106E753-C414-43B7-8028-DF7D2546A2D2}" name="Français"/>
    <tableColumn id="4" xr3:uid="{52E87CF4-50EE-426B-94A1-8281489E5B8E}" name="Español"/>
  </tableColumns>
  <tableStyleInfo name="TableStyleMedium17"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54C75DA3-536A-47AA-84F8-D9CAFCFCCBCD}" name="Tableau161011" displayName="Tableau161011" ref="A1:D7" totalsRowShown="0">
  <autoFilter ref="A1:D7" xr:uid="{E7BA9EFA-948C-419C-8E1F-326C4CE3B620}"/>
  <tableColumns count="4">
    <tableColumn id="1" xr3:uid="{2EAF23AA-21BD-4ECF-A89A-1EE1FAB4FA7B}" name="Numero"/>
    <tableColumn id="2" xr3:uid="{23137A6E-4186-404B-8C24-F3653D56A29E}" name="Code"/>
    <tableColumn id="3" xr3:uid="{AD125158-21C5-4047-A063-80C29885C631}" name="Français"/>
    <tableColumn id="4" xr3:uid="{F3A203CF-2262-4BDF-AA75-7DA21118D925}" name="Español"/>
  </tableColumns>
  <tableStyleInfo name="TableStyleMedium17"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ACF16CE4-3CFE-4EE6-9A66-F2E289DD58BC}" name="Tableau161015" displayName="Tableau161015" ref="A1:D21" totalsRowShown="0">
  <autoFilter ref="A1:D21" xr:uid="{E7BA9EFA-948C-419C-8E1F-326C4CE3B620}"/>
  <tableColumns count="4">
    <tableColumn id="1" xr3:uid="{7BE777E6-80D5-4607-B506-C54D0BCAA26D}" name="Numero"/>
    <tableColumn id="2" xr3:uid="{37941F86-4BA1-4EBC-90AD-63A762519C13}" name="Code"/>
    <tableColumn id="3" xr3:uid="{CA488D13-6ECB-4365-A588-0ADAC244988F}" name="Français"/>
    <tableColumn id="4" xr3:uid="{BE1263A3-D3DD-44B0-A9A1-949F5F986210}" name="Español"/>
  </tableColumns>
  <tableStyleInfo name="TableStyleMedium17"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FE38CA9E-C909-4C7C-8353-45B931CAD8B7}" name="Tableau16101518" displayName="Tableau16101518" ref="A1:D21" totalsRowShown="0">
  <autoFilter ref="A1:D21" xr:uid="{E7BA9EFA-948C-419C-8E1F-326C4CE3B620}"/>
  <tableColumns count="4">
    <tableColumn id="1" xr3:uid="{5F1F8B7F-9C98-41C4-84F2-7E61F1D8C8C2}" name="Numero"/>
    <tableColumn id="2" xr3:uid="{51E67173-6CD1-4B99-B896-238936FB03F6}" name="Code"/>
    <tableColumn id="3" xr3:uid="{45BDB7E1-9650-4720-82F1-E397F2878DCD}" name="Français"/>
    <tableColumn id="4" xr3:uid="{50185964-020E-4FD4-B748-2D1E90592778}" name="Español"/>
  </tableColumns>
  <tableStyleInfo name="TableStyleMedium17"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E79B78F6-26D7-40A5-B886-E70E636F62DF}" name="Tableau1610151819" displayName="Tableau1610151819" ref="A1:D21" totalsRowShown="0">
  <autoFilter ref="A1:D21" xr:uid="{E7BA9EFA-948C-419C-8E1F-326C4CE3B620}"/>
  <tableColumns count="4">
    <tableColumn id="1" xr3:uid="{0CF2C7DF-D3C3-43C8-8228-0E3BB4042D72}" name="Numero"/>
    <tableColumn id="2" xr3:uid="{2C49E31E-260D-410C-9B35-30DC774DB1F7}" name="Code"/>
    <tableColumn id="3" xr3:uid="{E6C617D7-CF79-4A76-A064-CB852BCC7498}" name="Français"/>
    <tableColumn id="4" xr3:uid="{D9CA1A11-EFBE-44C9-8E3E-B2C31B6EF7D5}" name="Español"/>
  </tableColumns>
  <tableStyleInfo name="TableStyleMedium17"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3A067453-0998-4B6F-A015-C36FFF350274}" name="Tableau161015181920" displayName="Tableau161015181920" ref="A1:D55" totalsRowShown="0">
  <autoFilter ref="A1:D55" xr:uid="{E7BA9EFA-948C-419C-8E1F-326C4CE3B620}"/>
  <tableColumns count="4">
    <tableColumn id="1" xr3:uid="{93EBCA28-6850-4E5B-95B0-10E875DF804E}" name="Numero"/>
    <tableColumn id="2" xr3:uid="{C2EDFC63-75B8-42C6-A92C-19BA73C907B7}" name="Code"/>
    <tableColumn id="3" xr3:uid="{6F6B82DE-8489-4B2E-AE1B-00AABFE45815}" name="Français"/>
    <tableColumn id="4" xr3:uid="{55961DE2-FCFF-4038-B649-D06B3C7FF340}" name="Español"/>
  </tableColumns>
  <tableStyleInfo name="TableStyleMedium1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69A2519-20F5-4725-B738-85C952ADEFC7}" name="Tableau2" displayName="Tableau2" ref="A1:D27" totalsRowShown="0" headerRowDxfId="35" headerRowBorderDxfId="34" tableBorderDxfId="33">
  <autoFilter ref="A1:D27" xr:uid="{849FCDCD-6CD5-4C74-8BCE-20229F959B34}"/>
  <tableColumns count="4">
    <tableColumn id="1" xr3:uid="{5D46B975-1F69-4858-84DB-7E13C30C8025}" name="Numero"/>
    <tableColumn id="2" xr3:uid="{9BDFB138-7114-4831-825F-D54624C7F460}" name="Code"/>
    <tableColumn id="3" xr3:uid="{A8A9269A-2D09-4950-AAC1-E87ABCA86285}" name="Français"/>
    <tableColumn id="4" xr3:uid="{C2858BDE-B638-467F-B56D-215A0801E235}" name="Español"/>
  </tableColumns>
  <tableStyleInfo name="TableStyleMedium17"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5E3EFBA7-A83B-4AFB-A4F1-504C2C0F7BC6}" name="Tableau1521" displayName="Tableau1521" ref="A1:D20" totalsRowShown="0">
  <autoFilter ref="A1:D20" xr:uid="{1C0F8CDE-76C5-4629-A51B-1F75FFD867D6}"/>
  <tableColumns count="4">
    <tableColumn id="1" xr3:uid="{D9B1F6FA-0CEC-4D3B-8FFF-C0F37712BACD}" name="Numero"/>
    <tableColumn id="2" xr3:uid="{DD450510-7047-489E-B5CF-793CC0E6DC80}" name="Code"/>
    <tableColumn id="3" xr3:uid="{35CED444-26E0-4E22-A1F7-DA654D2AD0B3}" name="Français"/>
    <tableColumn id="4" xr3:uid="{B453CDAF-14D3-46D2-93C7-BAFDE57D3E7A}" name="Español"/>
  </tableColumns>
  <tableStyleInfo name="TableStyleMedium17"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2AFE4382-896C-46EC-B1F3-BDE0F359B30F}" name="Tableau152122" displayName="Tableau152122" ref="A1:D19" totalsRowShown="0">
  <autoFilter ref="A1:D19" xr:uid="{1C0F8CDE-76C5-4629-A51B-1F75FFD867D6}"/>
  <tableColumns count="4">
    <tableColumn id="1" xr3:uid="{C133F70E-E4F0-479A-B56B-1FD60660F6B4}" name="Numero"/>
    <tableColumn id="2" xr3:uid="{CD5F6150-2167-4652-B8D9-683106F96182}" name="Code"/>
    <tableColumn id="3" xr3:uid="{8B21ADC0-C709-43A3-8ECC-B1032B5F9593}" name="Français"/>
    <tableColumn id="4" xr3:uid="{5A519A7F-929E-48E5-B84C-3B0EC5FDCE2C}" name="Español"/>
  </tableColumns>
  <tableStyleInfo name="TableStyleMedium17"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BC346A47-1325-4EF4-B6AC-E727DE3A4CCE}" name="Tableau1521222324" displayName="Tableau1521222324" ref="A1:D17" totalsRowShown="0">
  <autoFilter ref="A1:D17" xr:uid="{1C0F8CDE-76C5-4629-A51B-1F75FFD867D6}"/>
  <tableColumns count="4">
    <tableColumn id="1" xr3:uid="{53A53528-E5B2-4974-A685-3960BA990F80}" name="Numero"/>
    <tableColumn id="2" xr3:uid="{24FA13FB-298C-43A3-9FCD-EEB4D997DF08}" name="Code"/>
    <tableColumn id="3" xr3:uid="{B3C1E2BA-2949-4DE0-9217-05140D5C0215}" name="Français"/>
    <tableColumn id="4" xr3:uid="{738AE493-0D76-42D5-B419-6D8F7864A03A}" name="Español"/>
  </tableColumns>
  <tableStyleInfo name="TableStyleMedium17"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2295D64B-F54C-48BA-BA79-543D9B63C48E}" name="Tableau15212223" displayName="Tableau15212223" ref="A1:D13" totalsRowShown="0">
  <autoFilter ref="A1:D13" xr:uid="{1C0F8CDE-76C5-4629-A51B-1F75FFD867D6}"/>
  <tableColumns count="4">
    <tableColumn id="1" xr3:uid="{0B35AA5C-EFBB-4018-8EFC-66F123551C9E}" name="Numero"/>
    <tableColumn id="2" xr3:uid="{1026E407-A446-4E61-8D6C-E642632F8FD8}" name="Code"/>
    <tableColumn id="3" xr3:uid="{BE54961E-6E2D-4874-93EF-432D9C3BBEB6}" name="Français"/>
    <tableColumn id="4" xr3:uid="{CC39B5BD-52AC-48AC-AFDB-00B23098884D}" name="Español"/>
  </tableColumns>
  <tableStyleInfo name="TableStyleMedium17"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6636D5C0-E425-453E-8B7D-CD5F8D5607E7}" name="Tableau1521222325" displayName="Tableau1521222325" ref="A1:D19" totalsRowShown="0">
  <autoFilter ref="A1:D19" xr:uid="{1C0F8CDE-76C5-4629-A51B-1F75FFD867D6}"/>
  <tableColumns count="4">
    <tableColumn id="1" xr3:uid="{C866E7C0-D6B0-4337-90CC-B4DB140A9105}" name="Numero"/>
    <tableColumn id="2" xr3:uid="{E4CAC2C0-9EFD-4E6F-9EA7-52F5541389BE}" name="Code"/>
    <tableColumn id="3" xr3:uid="{5AEAF681-1A73-4266-9EBF-F2C39C441B3C}" name="Français"/>
    <tableColumn id="4" xr3:uid="{0ACA7C6A-EE41-4952-8C3B-BE70ABDD61AE}" name="Español"/>
  </tableColumns>
  <tableStyleInfo name="TableStyleMedium17"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53B065D3-CCD5-482F-AC7E-53CFE0D28520}" name="Tableau152122232526" displayName="Tableau152122232526" ref="A1:D25" totalsRowShown="0">
  <autoFilter ref="A1:D25" xr:uid="{1C0F8CDE-76C5-4629-A51B-1F75FFD867D6}"/>
  <tableColumns count="4">
    <tableColumn id="1" xr3:uid="{0A24D1D3-CBA6-4924-8E33-9BD9FB1D367D}" name="Numero"/>
    <tableColumn id="2" xr3:uid="{2888A3A1-F14F-4CFD-BE84-762908D1315B}" name="Code"/>
    <tableColumn id="3" xr3:uid="{E2122E35-53CC-447C-B242-B7E356B499C8}" name="Français"/>
    <tableColumn id="4" xr3:uid="{E8473269-218C-45C3-B28C-C37C567F2EF4}" name="Español"/>
  </tableColumns>
  <tableStyleInfo name="TableStyleMedium17"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4CE1A1C8-FF88-4680-BE98-CCE7813CCC24}" name="Tableau15212223252627" displayName="Tableau15212223252627" ref="A1:D25" totalsRowShown="0">
  <autoFilter ref="A1:D25" xr:uid="{1C0F8CDE-76C5-4629-A51B-1F75FFD867D6}"/>
  <tableColumns count="4">
    <tableColumn id="1" xr3:uid="{531C70F4-AA20-4692-981E-2CB62CFC9C8D}" name="Numero"/>
    <tableColumn id="2" xr3:uid="{EC2CF2DF-AD63-4EB8-B556-C89FF21D5C0D}" name="Code"/>
    <tableColumn id="3" xr3:uid="{1CFE3E41-9DC5-46D5-83D1-13021F338E80}" name="Français"/>
    <tableColumn id="4" xr3:uid="{98D0C9D3-B7A7-4B84-8040-64B7913FD4CB}" name="Español"/>
  </tableColumns>
  <tableStyleInfo name="TableStyleMedium17"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FC7F193D-C345-4CF1-8733-637A1DCE1E55}" name="Tableau1521222325262728" displayName="Tableau1521222325262728" ref="A1:D24" totalsRowShown="0">
  <autoFilter ref="A1:D24" xr:uid="{1C0F8CDE-76C5-4629-A51B-1F75FFD867D6}"/>
  <tableColumns count="4">
    <tableColumn id="1" xr3:uid="{D62510A8-9908-417A-937A-AD95ABEB7E96}" name="Numero"/>
    <tableColumn id="2" xr3:uid="{FA86C598-9630-429C-9BD3-E578AA428875}" name="Code"/>
    <tableColumn id="3" xr3:uid="{528B5195-9B6C-48D5-9715-1F7D4E9126C6}" name="Français"/>
    <tableColumn id="4" xr3:uid="{935E8C5F-7B4B-4270-84E0-EA16FB8BF5E7}" name="Español"/>
  </tableColumns>
  <tableStyleInfo name="TableStyleMedium17"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348DEF4C-C8E5-4A0E-BB58-B3DDEAA7CC09}" name="Tableau1521222329" displayName="Tableau1521222329" ref="A1:D13" totalsRowShown="0">
  <autoFilter ref="A1:D13" xr:uid="{1C0F8CDE-76C5-4629-A51B-1F75FFD867D6}"/>
  <tableColumns count="4">
    <tableColumn id="1" xr3:uid="{634E3CB0-6B58-4C11-AD8E-3464A85F509A}" name="Numero"/>
    <tableColumn id="2" xr3:uid="{FF94F442-E37C-43EC-BA03-237510313C00}" name="Code"/>
    <tableColumn id="3" xr3:uid="{DBF841E4-391E-41B7-9C17-48FCD3BEEE23}" name="Français"/>
    <tableColumn id="4" xr3:uid="{ABF396DB-3E2A-46E4-88A3-B8D1FCFBDC4D}" name="Español"/>
  </tableColumns>
  <tableStyleInfo name="TableStyleMedium17"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E9380174-9A29-40E0-A55C-79BD5ADC54F4}" name="Tableau152122232930" displayName="Tableau152122232930" ref="A1:D15" totalsRowShown="0">
  <autoFilter ref="A1:D15" xr:uid="{1C0F8CDE-76C5-4629-A51B-1F75FFD867D6}"/>
  <tableColumns count="4">
    <tableColumn id="1" xr3:uid="{AD2A56CC-769F-441A-95C2-27D1E9B2285E}" name="Numero"/>
    <tableColumn id="2" xr3:uid="{DEA15D33-710E-4907-9F5A-932313D20880}" name="Code"/>
    <tableColumn id="3" xr3:uid="{EA276EC0-0705-4480-8F18-7C72ED15A406}" name="Français"/>
    <tableColumn id="4" xr3:uid="{7D66CCA7-6534-4790-AA33-095C63A65135}" name="Español"/>
  </tableColumns>
  <tableStyleInfo name="TableStyleMedium1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A527987-5451-48A7-ACFD-33D9B89F9100}" name="Tableau24" displayName="Tableau24" ref="A1:D22" totalsRowShown="0" headerRowDxfId="32" headerRowBorderDxfId="31" tableBorderDxfId="30">
  <autoFilter ref="A1:D22" xr:uid="{A671D94F-C6D5-475C-A6B8-C3BE74B935F9}"/>
  <tableColumns count="4">
    <tableColumn id="1" xr3:uid="{607A6290-3C8C-4E9A-A439-9018A804EF80}" name="Numero"/>
    <tableColumn id="2" xr3:uid="{09C55FE4-A7DF-4116-9613-802571E163AA}" name="Code"/>
    <tableColumn id="3" xr3:uid="{D729B613-2E72-406C-89DD-50C979237772}" name="Français"/>
    <tableColumn id="4" xr3:uid="{9291A3B7-55C7-4242-B145-5FEE98899A9A}" name="Español"/>
  </tableColumns>
  <tableStyleInfo name="TableStyleMedium1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DEBEDFE-8B99-4A11-A730-60645233D5C1}" name="Tableau245" displayName="Tableau245" ref="A1:D25" totalsRowShown="0" headerRowDxfId="29" headerRowBorderDxfId="28" tableBorderDxfId="27">
  <autoFilter ref="A1:D25" xr:uid="{64900EF6-8A63-4911-AB00-264B2BB02147}"/>
  <tableColumns count="4">
    <tableColumn id="1" xr3:uid="{DD9AF424-8195-49C8-9A12-C7D937DEB224}" name="Numero"/>
    <tableColumn id="2" xr3:uid="{D022BE15-02D5-4656-B214-6A09832A08E1}" name="Code"/>
    <tableColumn id="3" xr3:uid="{6D3B2F41-0536-4C5D-88B5-23B2E14CAA0F}" name="Français"/>
    <tableColumn id="4" xr3:uid="{BAAFA1D3-0B65-4B3E-AA6B-321CB44C84A8}" name="Español"/>
  </tableColumns>
  <tableStyleInfo name="TableStyleMedium1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EBF64311-7537-42EE-8E54-E84D0BF4D4AE}" name="Tableau5" displayName="Tableau5" ref="A1:D21" totalsRowShown="0" headerRowDxfId="26" dataDxfId="24" headerRowBorderDxfId="25" tableBorderDxfId="23">
  <autoFilter ref="A1:D21" xr:uid="{41D717A8-3858-4753-BC64-5539E3609195}"/>
  <tableColumns count="4">
    <tableColumn id="1" xr3:uid="{D48463A3-F25C-4F92-A0EB-AE7A06E3CCAE}" name="Numero" dataDxfId="22"/>
    <tableColumn id="2" xr3:uid="{7BC87355-4EBC-49E3-918B-5DDC49F9416D}" name="Code" dataDxfId="21"/>
    <tableColumn id="3" xr3:uid="{8E7D4D96-8D4E-481B-9F39-27FCDDA0A5C0}" name="Français" dataDxfId="20"/>
    <tableColumn id="4" xr3:uid="{80F172DD-5DBB-4EA8-8EA5-E7F48F469934}" name="Español" dataDxfId="19"/>
  </tableColumns>
  <tableStyleInfo name="TableStyleMedium1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57AB9E83-C341-4835-9C72-0F8CEF4AC1A5}" name="Tableau6" displayName="Tableau6" ref="A1:D3" totalsRowShown="0" headerRowDxfId="18" headerRowBorderDxfId="17" tableBorderDxfId="16">
  <autoFilter ref="A1:D3" xr:uid="{B7330EDB-96CF-44B8-AB9D-AD7C976235A6}"/>
  <tableColumns count="4">
    <tableColumn id="1" xr3:uid="{46233E07-2CAE-417B-BE8C-0AD399E95D65}" name="Numero"/>
    <tableColumn id="2" xr3:uid="{10003B36-4838-41EB-9CD5-9DD4B562D08B}" name="Code"/>
    <tableColumn id="3" xr3:uid="{6F318FF6-6374-47BC-9255-06CB3312A5C7}" name="Français"/>
    <tableColumn id="4" xr3:uid="{B5C61294-FBD4-4236-BA21-B99B51E6E59C}" name="Español"/>
  </tableColumns>
  <tableStyleInfo name="TableStyleMedium1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B9BFB23-0426-43BA-8EB6-B38908E404BC}" name="Tableau58" displayName="Tableau58" ref="A1:D13" totalsRowShown="0" headerRowDxfId="15" dataDxfId="13" headerRowBorderDxfId="14" tableBorderDxfId="12">
  <autoFilter ref="A1:D13" xr:uid="{EB958266-9614-49A5-88E2-87A325D8E95C}"/>
  <tableColumns count="4">
    <tableColumn id="1" xr3:uid="{2202B8D1-B8DC-4EFC-B868-7210EAB5E62D}" name="Numero" dataDxfId="11"/>
    <tableColumn id="2" xr3:uid="{A3C2ED54-5E8D-44E5-AE4A-4C9E0A24B165}" name="Code" dataDxfId="10"/>
    <tableColumn id="3" xr3:uid="{335D7C6A-CCA4-44BC-9FBA-BC5AE00B2612}" name="Français" dataDxfId="9"/>
    <tableColumn id="4" xr3:uid="{58CE49EB-3744-40CC-A455-AA53D2D15096}" name="Español" dataDxfId="8"/>
  </tableColumns>
  <tableStyleInfo name="TableStyleMedium1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9ADAB8E7-5B69-4BED-91A7-F607829F1589}" name="Tableau589" displayName="Tableau589" ref="A1:D7" totalsRowShown="0" headerRowDxfId="7" dataDxfId="5" headerRowBorderDxfId="6" tableBorderDxfId="4">
  <autoFilter ref="A1:D7" xr:uid="{22FE6908-856C-4075-91D9-B314CE938E88}"/>
  <tableColumns count="4">
    <tableColumn id="1" xr3:uid="{88D9B022-AD26-44DD-B7F0-C16B88310B38}" name="Numero" dataDxfId="3"/>
    <tableColumn id="2" xr3:uid="{DFCD0BDF-264A-4947-BA19-44E32F3A5AE7}" name="Code" dataDxfId="2"/>
    <tableColumn id="3" xr3:uid="{7393D2CF-1389-4D1A-88E4-7D163FB8B929}" name="Français" dataDxfId="1"/>
    <tableColumn id="4" xr3:uid="{BC9C935E-7427-4F7A-B033-BA080F3408AE}" name="Español" dataDxfId="0"/>
  </tableColumns>
  <tableStyleInfo name="TableStyleMedium17"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ADC632C0-C3F9-4CEA-90E7-1570D8A540DA}" name="Tableau11" displayName="Tableau11" ref="A1:D19" totalsRowShown="0">
  <autoFilter ref="A1:D19" xr:uid="{3E01F2F8-5055-4C17-BDCA-00CAEB7B3F3D}"/>
  <tableColumns count="4">
    <tableColumn id="1" xr3:uid="{81DC037B-CCC4-4A6A-BFD4-25877EFAAD65}" name="Numero"/>
    <tableColumn id="2" xr3:uid="{93318EBB-9179-4A93-8B68-FA73084CF7A1}" name="Code"/>
    <tableColumn id="3" xr3:uid="{69BC62CD-029A-49BD-A0CE-82CF5A760192}" name="Français"/>
    <tableColumn id="4" xr3:uid="{189314E3-1F7E-4CC2-9600-A70EFD177DD0}" name="Español"/>
  </tableColumns>
  <tableStyleInfo name="TableStyleMedium17"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2" Type="http://schemas.openxmlformats.org/officeDocument/2006/relationships/table" Target="../tables/table11.xml"/><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printerSettings" Target="../printerSettings/printerSettings5.bin"/></Relationships>
</file>

<file path=xl/worksheets/_rels/sheet14.xml.rels><?xml version="1.0" encoding="UTF-8" standalone="yes"?>
<Relationships xmlns="http://schemas.openxmlformats.org/package/2006/relationships"><Relationship Id="rId3" Type="http://schemas.openxmlformats.org/officeDocument/2006/relationships/table" Target="../tables/table14.xml"/><Relationship Id="rId2" Type="http://schemas.openxmlformats.org/officeDocument/2006/relationships/drawing" Target="../drawings/drawing13.xml"/><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2" Type="http://schemas.openxmlformats.org/officeDocument/2006/relationships/table" Target="../tables/table15.xml"/><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3" Type="http://schemas.openxmlformats.org/officeDocument/2006/relationships/table" Target="../tables/table16.xml"/><Relationship Id="rId2" Type="http://schemas.openxmlformats.org/officeDocument/2006/relationships/drawing" Target="../drawings/drawing14.xml"/><Relationship Id="rId1" Type="http://schemas.openxmlformats.org/officeDocument/2006/relationships/printerSettings" Target="../printerSettings/printerSettings8.bin"/></Relationships>
</file>

<file path=xl/worksheets/_rels/sheet17.xml.rels><?xml version="1.0" encoding="UTF-8" standalone="yes"?>
<Relationships xmlns="http://schemas.openxmlformats.org/package/2006/relationships"><Relationship Id="rId2" Type="http://schemas.openxmlformats.org/officeDocument/2006/relationships/table" Target="../tables/table17.xml"/><Relationship Id="rId1" Type="http://schemas.openxmlformats.org/officeDocument/2006/relationships/printerSettings" Target="../printerSettings/printerSettings9.bin"/></Relationships>
</file>

<file path=xl/worksheets/_rels/sheet18.xml.rels><?xml version="1.0" encoding="UTF-8" standalone="yes"?>
<Relationships xmlns="http://schemas.openxmlformats.org/package/2006/relationships"><Relationship Id="rId2" Type="http://schemas.openxmlformats.org/officeDocument/2006/relationships/table" Target="../tables/table18.xml"/><Relationship Id="rId1" Type="http://schemas.openxmlformats.org/officeDocument/2006/relationships/printerSettings" Target="../printerSettings/printerSettings10.bin"/></Relationships>
</file>

<file path=xl/worksheets/_rels/sheet19.xml.rels><?xml version="1.0" encoding="UTF-8" standalone="yes"?>
<Relationships xmlns="http://schemas.openxmlformats.org/package/2006/relationships"><Relationship Id="rId2" Type="http://schemas.openxmlformats.org/officeDocument/2006/relationships/table" Target="../tables/table19.x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1.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2.xml.rels><?xml version="1.0" encoding="UTF-8" standalone="yes"?>
<Relationships xmlns="http://schemas.openxmlformats.org/package/2006/relationships"><Relationship Id="rId2" Type="http://schemas.openxmlformats.org/officeDocument/2006/relationships/table" Target="../tables/table22.xml"/><Relationship Id="rId1" Type="http://schemas.openxmlformats.org/officeDocument/2006/relationships/printerSettings" Target="../printerSettings/printerSettings12.bin"/></Relationships>
</file>

<file path=xl/worksheets/_rels/sheet23.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26.xml.rels><?xml version="1.0" encoding="UTF-8" standalone="yes"?>
<Relationships xmlns="http://schemas.openxmlformats.org/package/2006/relationships"><Relationship Id="rId2" Type="http://schemas.openxmlformats.org/officeDocument/2006/relationships/table" Target="../tables/table26.xml"/><Relationship Id="rId1" Type="http://schemas.openxmlformats.org/officeDocument/2006/relationships/printerSettings" Target="../printerSettings/printerSettings13.bin"/></Relationships>
</file>

<file path=xl/worksheets/_rels/sheet27.xml.rels><?xml version="1.0" encoding="UTF-8" standalone="yes"?>
<Relationships xmlns="http://schemas.openxmlformats.org/package/2006/relationships"><Relationship Id="rId2" Type="http://schemas.openxmlformats.org/officeDocument/2006/relationships/table" Target="../tables/table27.xml"/><Relationship Id="rId1" Type="http://schemas.openxmlformats.org/officeDocument/2006/relationships/printerSettings" Target="../printerSettings/printerSettings14.bin"/></Relationships>
</file>

<file path=xl/worksheets/_rels/sheet28.xml.rels><?xml version="1.0" encoding="UTF-8" standalone="yes"?>
<Relationships xmlns="http://schemas.openxmlformats.org/package/2006/relationships"><Relationship Id="rId1" Type="http://schemas.openxmlformats.org/officeDocument/2006/relationships/table" Target="../tables/table28.xml"/></Relationships>
</file>

<file path=xl/worksheets/_rels/sheet29.xml.rels><?xml version="1.0" encoding="UTF-8" standalone="yes"?>
<Relationships xmlns="http://schemas.openxmlformats.org/package/2006/relationships"><Relationship Id="rId2" Type="http://schemas.openxmlformats.org/officeDocument/2006/relationships/table" Target="../tables/table29.xml"/><Relationship Id="rId1" Type="http://schemas.openxmlformats.org/officeDocument/2006/relationships/printerSettings" Target="../printerSettings/printerSettings15.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3.xml"/></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4.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59B93E-40E9-44D6-98FA-7D0A802C1DCE}">
  <dimension ref="A1:D60"/>
  <sheetViews>
    <sheetView topLeftCell="A46" workbookViewId="0">
      <selection activeCell="D61" sqref="D61"/>
    </sheetView>
  </sheetViews>
  <sheetFormatPr baseColWidth="10" defaultRowHeight="15" x14ac:dyDescent="0.25"/>
  <cols>
    <col min="1" max="1" width="10.42578125" customWidth="1"/>
    <col min="2" max="2" width="58.85546875" customWidth="1"/>
    <col min="3" max="3" width="43.7109375" customWidth="1"/>
    <col min="4" max="4" width="42.7109375" customWidth="1"/>
  </cols>
  <sheetData>
    <row r="1" spans="1:4" x14ac:dyDescent="0.25">
      <c r="A1" s="2" t="s">
        <v>60</v>
      </c>
      <c r="B1" s="2" t="s">
        <v>57</v>
      </c>
      <c r="C1" s="2" t="s">
        <v>58</v>
      </c>
      <c r="D1" s="2" t="s">
        <v>59</v>
      </c>
    </row>
    <row r="2" spans="1:4" x14ac:dyDescent="0.25">
      <c r="C2" t="s">
        <v>0</v>
      </c>
      <c r="D2" t="s">
        <v>1</v>
      </c>
    </row>
    <row r="4" spans="1:4" x14ac:dyDescent="0.25">
      <c r="A4" s="6"/>
      <c r="C4" t="s">
        <v>2</v>
      </c>
      <c r="D4" s="1" t="s">
        <v>5</v>
      </c>
    </row>
    <row r="5" spans="1:4" x14ac:dyDescent="0.25">
      <c r="A5" s="6">
        <v>1</v>
      </c>
      <c r="B5" t="s">
        <v>3</v>
      </c>
      <c r="C5" t="s">
        <v>4</v>
      </c>
      <c r="D5" t="s">
        <v>4</v>
      </c>
    </row>
    <row r="6" spans="1:4" x14ac:dyDescent="0.25">
      <c r="A6" s="6"/>
    </row>
    <row r="7" spans="1:4" x14ac:dyDescent="0.25">
      <c r="A7" s="6"/>
      <c r="C7" t="s">
        <v>9</v>
      </c>
      <c r="D7" t="s">
        <v>10</v>
      </c>
    </row>
    <row r="8" spans="1:4" x14ac:dyDescent="0.25">
      <c r="A8" s="6">
        <v>2</v>
      </c>
      <c r="B8" t="s">
        <v>354</v>
      </c>
      <c r="C8" t="s">
        <v>6</v>
      </c>
      <c r="D8" t="s">
        <v>43</v>
      </c>
    </row>
    <row r="9" spans="1:4" x14ac:dyDescent="0.25">
      <c r="A9" s="6">
        <v>3</v>
      </c>
      <c r="B9" t="s">
        <v>355</v>
      </c>
      <c r="C9" t="s">
        <v>830</v>
      </c>
      <c r="D9" t="s">
        <v>831</v>
      </c>
    </row>
    <row r="10" spans="1:4" x14ac:dyDescent="0.25">
      <c r="A10" s="6">
        <v>4</v>
      </c>
      <c r="B10" t="s">
        <v>356</v>
      </c>
      <c r="C10" t="s">
        <v>460</v>
      </c>
      <c r="D10" t="s">
        <v>459</v>
      </c>
    </row>
    <row r="11" spans="1:4" x14ac:dyDescent="0.25">
      <c r="A11" s="6">
        <v>5</v>
      </c>
      <c r="B11" t="s">
        <v>357</v>
      </c>
      <c r="C11" t="s">
        <v>461</v>
      </c>
      <c r="D11" t="s">
        <v>458</v>
      </c>
    </row>
    <row r="12" spans="1:4" x14ac:dyDescent="0.25">
      <c r="A12" s="6">
        <v>6</v>
      </c>
      <c r="B12" t="s">
        <v>358</v>
      </c>
      <c r="C12" t="s">
        <v>7</v>
      </c>
      <c r="D12" t="s">
        <v>44</v>
      </c>
    </row>
    <row r="13" spans="1:4" x14ac:dyDescent="0.25">
      <c r="A13" s="6">
        <v>7</v>
      </c>
      <c r="B13" t="s">
        <v>359</v>
      </c>
      <c r="C13" t="s">
        <v>8</v>
      </c>
      <c r="D13" t="s">
        <v>45</v>
      </c>
    </row>
    <row r="14" spans="1:4" x14ac:dyDescent="0.25">
      <c r="A14" s="6">
        <v>8</v>
      </c>
      <c r="B14" t="s">
        <v>360</v>
      </c>
      <c r="C14" t="s">
        <v>413</v>
      </c>
      <c r="D14" t="s">
        <v>414</v>
      </c>
    </row>
    <row r="15" spans="1:4" x14ac:dyDescent="0.25">
      <c r="A15" s="6">
        <v>9</v>
      </c>
      <c r="B15" t="s">
        <v>361</v>
      </c>
      <c r="C15" t="s">
        <v>543</v>
      </c>
      <c r="D15" t="s">
        <v>542</v>
      </c>
    </row>
    <row r="16" spans="1:4" x14ac:dyDescent="0.25">
      <c r="A16" s="6">
        <v>10</v>
      </c>
      <c r="B16" t="s">
        <v>362</v>
      </c>
      <c r="C16" t="s">
        <v>738</v>
      </c>
      <c r="D16" t="s">
        <v>739</v>
      </c>
    </row>
    <row r="17" spans="1:4" x14ac:dyDescent="0.25">
      <c r="A17" s="6">
        <v>11</v>
      </c>
      <c r="B17" t="s">
        <v>363</v>
      </c>
      <c r="C17" t="s">
        <v>457</v>
      </c>
      <c r="D17" t="s">
        <v>456</v>
      </c>
    </row>
    <row r="18" spans="1:4" x14ac:dyDescent="0.25">
      <c r="A18" s="6">
        <v>12</v>
      </c>
      <c r="B18" t="s">
        <v>364</v>
      </c>
      <c r="C18" t="s">
        <v>541</v>
      </c>
      <c r="D18" t="s">
        <v>443</v>
      </c>
    </row>
    <row r="19" spans="1:4" x14ac:dyDescent="0.25">
      <c r="A19" s="6">
        <v>13</v>
      </c>
      <c r="B19" t="s">
        <v>365</v>
      </c>
      <c r="C19" t="s">
        <v>748</v>
      </c>
      <c r="D19" t="s">
        <v>747</v>
      </c>
    </row>
    <row r="20" spans="1:4" x14ac:dyDescent="0.25">
      <c r="A20" s="6"/>
    </row>
    <row r="21" spans="1:4" x14ac:dyDescent="0.25">
      <c r="A21" s="6"/>
      <c r="C21" t="s">
        <v>11</v>
      </c>
    </row>
    <row r="22" spans="1:4" x14ac:dyDescent="0.25">
      <c r="A22" s="5">
        <v>14</v>
      </c>
      <c r="B22" t="s">
        <v>12</v>
      </c>
      <c r="C22" t="s">
        <v>537</v>
      </c>
      <c r="D22" t="s">
        <v>538</v>
      </c>
    </row>
    <row r="23" spans="1:4" x14ac:dyDescent="0.25">
      <c r="A23" s="5">
        <v>15</v>
      </c>
      <c r="B23" t="s">
        <v>13</v>
      </c>
      <c r="C23" t="s">
        <v>14</v>
      </c>
      <c r="D23" t="s">
        <v>46</v>
      </c>
    </row>
    <row r="24" spans="1:4" x14ac:dyDescent="0.25">
      <c r="A24" s="5">
        <v>16</v>
      </c>
      <c r="B24" t="s">
        <v>15</v>
      </c>
      <c r="C24" t="s">
        <v>40</v>
      </c>
      <c r="D24" t="s">
        <v>47</v>
      </c>
    </row>
    <row r="25" spans="1:4" x14ac:dyDescent="0.25">
      <c r="A25" s="5">
        <v>17</v>
      </c>
      <c r="B25" t="s">
        <v>16</v>
      </c>
      <c r="C25" t="s">
        <v>17</v>
      </c>
      <c r="D25" t="s">
        <v>48</v>
      </c>
    </row>
    <row r="26" spans="1:4" x14ac:dyDescent="0.25">
      <c r="A26" s="5">
        <v>18</v>
      </c>
      <c r="B26" t="s">
        <v>18</v>
      </c>
      <c r="C26" t="s">
        <v>19</v>
      </c>
      <c r="D26" t="s">
        <v>49</v>
      </c>
    </row>
    <row r="27" spans="1:4" x14ac:dyDescent="0.25">
      <c r="A27" s="5">
        <v>19</v>
      </c>
      <c r="B27" t="s">
        <v>20</v>
      </c>
      <c r="C27" t="s">
        <v>41</v>
      </c>
      <c r="D27" t="s">
        <v>420</v>
      </c>
    </row>
    <row r="28" spans="1:4" x14ac:dyDescent="0.25">
      <c r="A28" s="5">
        <v>20</v>
      </c>
      <c r="B28" t="s">
        <v>21</v>
      </c>
      <c r="C28" t="s">
        <v>22</v>
      </c>
      <c r="D28" t="s">
        <v>50</v>
      </c>
    </row>
    <row r="29" spans="1:4" x14ac:dyDescent="0.25">
      <c r="A29" s="5">
        <v>21</v>
      </c>
      <c r="B29" t="s">
        <v>23</v>
      </c>
      <c r="C29" t="s">
        <v>415</v>
      </c>
      <c r="D29" t="s">
        <v>416</v>
      </c>
    </row>
    <row r="30" spans="1:4" x14ac:dyDescent="0.25">
      <c r="A30" s="5">
        <v>22</v>
      </c>
      <c r="B30" t="s">
        <v>24</v>
      </c>
      <c r="C30" t="s">
        <v>42</v>
      </c>
      <c r="D30" t="s">
        <v>51</v>
      </c>
    </row>
    <row r="31" spans="1:4" x14ac:dyDescent="0.25">
      <c r="A31" s="5">
        <v>23</v>
      </c>
      <c r="B31" t="s">
        <v>25</v>
      </c>
      <c r="C31" t="s">
        <v>26</v>
      </c>
      <c r="D31" t="s">
        <v>52</v>
      </c>
    </row>
    <row r="32" spans="1:4" x14ac:dyDescent="0.25">
      <c r="A32" s="5">
        <v>24</v>
      </c>
      <c r="B32" t="s">
        <v>27</v>
      </c>
      <c r="C32" t="s">
        <v>28</v>
      </c>
      <c r="D32" t="s">
        <v>53</v>
      </c>
    </row>
    <row r="33" spans="1:4" x14ac:dyDescent="0.25">
      <c r="A33" s="5">
        <v>25</v>
      </c>
      <c r="B33" t="s">
        <v>29</v>
      </c>
      <c r="C33" t="s">
        <v>30</v>
      </c>
      <c r="D33" t="s">
        <v>54</v>
      </c>
    </row>
    <row r="34" spans="1:4" x14ac:dyDescent="0.25">
      <c r="A34" s="5">
        <v>26</v>
      </c>
      <c r="B34" t="s">
        <v>31</v>
      </c>
      <c r="C34" t="s">
        <v>32</v>
      </c>
      <c r="D34" t="s">
        <v>55</v>
      </c>
    </row>
    <row r="35" spans="1:4" x14ac:dyDescent="0.25">
      <c r="A35" s="5">
        <v>27</v>
      </c>
      <c r="B35" t="s">
        <v>33</v>
      </c>
      <c r="C35" t="s">
        <v>34</v>
      </c>
      <c r="D35" t="s">
        <v>61</v>
      </c>
    </row>
    <row r="36" spans="1:4" x14ac:dyDescent="0.25">
      <c r="A36" s="5">
        <v>28</v>
      </c>
      <c r="B36" t="s">
        <v>35</v>
      </c>
      <c r="C36" t="s">
        <v>36</v>
      </c>
      <c r="D36" t="s">
        <v>56</v>
      </c>
    </row>
    <row r="37" spans="1:4" x14ac:dyDescent="0.25">
      <c r="A37" s="5">
        <v>29</v>
      </c>
      <c r="B37" t="s">
        <v>37</v>
      </c>
      <c r="C37" t="s">
        <v>462</v>
      </c>
      <c r="D37" t="s">
        <v>463</v>
      </c>
    </row>
    <row r="38" spans="1:4" x14ac:dyDescent="0.25">
      <c r="A38" s="5">
        <v>30</v>
      </c>
      <c r="B38" t="s">
        <v>38</v>
      </c>
      <c r="C38" t="s">
        <v>455</v>
      </c>
      <c r="D38" t="s">
        <v>454</v>
      </c>
    </row>
    <row r="39" spans="1:4" x14ac:dyDescent="0.25">
      <c r="A39" s="5">
        <v>31</v>
      </c>
      <c r="B39" t="s">
        <v>39</v>
      </c>
      <c r="C39" t="s">
        <v>549</v>
      </c>
      <c r="D39" t="s">
        <v>548</v>
      </c>
    </row>
    <row r="40" spans="1:4" x14ac:dyDescent="0.25">
      <c r="A40" s="5">
        <v>32</v>
      </c>
      <c r="B40" t="s">
        <v>62</v>
      </c>
      <c r="C40" t="s">
        <v>544</v>
      </c>
      <c r="D40" t="s">
        <v>545</v>
      </c>
    </row>
    <row r="41" spans="1:4" x14ac:dyDescent="0.25">
      <c r="A41" s="5">
        <v>33</v>
      </c>
      <c r="B41" t="s">
        <v>63</v>
      </c>
      <c r="C41" t="s">
        <v>546</v>
      </c>
      <c r="D41" t="s">
        <v>547</v>
      </c>
    </row>
    <row r="42" spans="1:4" x14ac:dyDescent="0.25">
      <c r="A42" s="5">
        <v>34</v>
      </c>
      <c r="B42" t="s">
        <v>64</v>
      </c>
      <c r="C42" t="s">
        <v>68</v>
      </c>
      <c r="D42" t="s">
        <v>65</v>
      </c>
    </row>
    <row r="43" spans="1:4" x14ac:dyDescent="0.25">
      <c r="A43" s="5">
        <v>35</v>
      </c>
      <c r="B43" t="s">
        <v>66</v>
      </c>
      <c r="C43" t="s">
        <v>69</v>
      </c>
      <c r="D43" t="s">
        <v>67</v>
      </c>
    </row>
    <row r="44" spans="1:4" x14ac:dyDescent="0.25">
      <c r="A44" s="5">
        <v>36</v>
      </c>
      <c r="B44" t="s">
        <v>70</v>
      </c>
      <c r="C44" t="s">
        <v>430</v>
      </c>
      <c r="D44" t="s">
        <v>431</v>
      </c>
    </row>
    <row r="45" spans="1:4" x14ac:dyDescent="0.25">
      <c r="A45" s="5">
        <v>37</v>
      </c>
      <c r="B45" t="s">
        <v>71</v>
      </c>
      <c r="C45" t="s">
        <v>540</v>
      </c>
      <c r="D45" t="s">
        <v>539</v>
      </c>
    </row>
    <row r="46" spans="1:4" x14ac:dyDescent="0.25">
      <c r="A46">
        <v>38</v>
      </c>
      <c r="B46" t="s">
        <v>417</v>
      </c>
      <c r="C46" t="s">
        <v>418</v>
      </c>
      <c r="D46" t="s">
        <v>419</v>
      </c>
    </row>
    <row r="47" spans="1:4" x14ac:dyDescent="0.25">
      <c r="A47">
        <v>39</v>
      </c>
      <c r="B47" t="s">
        <v>425</v>
      </c>
      <c r="C47" t="s">
        <v>421</v>
      </c>
      <c r="D47" t="s">
        <v>429</v>
      </c>
    </row>
    <row r="48" spans="1:4" x14ac:dyDescent="0.25">
      <c r="A48">
        <v>40</v>
      </c>
      <c r="B48" t="s">
        <v>426</v>
      </c>
      <c r="C48" t="s">
        <v>427</v>
      </c>
      <c r="D48" t="s">
        <v>428</v>
      </c>
    </row>
    <row r="49" spans="1:4" x14ac:dyDescent="0.25">
      <c r="A49">
        <v>41</v>
      </c>
      <c r="B49" t="s">
        <v>684</v>
      </c>
      <c r="C49" t="s">
        <v>692</v>
      </c>
      <c r="D49" t="s">
        <v>693</v>
      </c>
    </row>
    <row r="50" spans="1:4" x14ac:dyDescent="0.25">
      <c r="A50">
        <v>42</v>
      </c>
      <c r="B50" t="s">
        <v>720</v>
      </c>
      <c r="C50" t="s">
        <v>718</v>
      </c>
      <c r="D50" t="s">
        <v>719</v>
      </c>
    </row>
    <row r="51" spans="1:4" x14ac:dyDescent="0.25">
      <c r="A51">
        <v>43</v>
      </c>
      <c r="B51" t="s">
        <v>721</v>
      </c>
      <c r="C51" t="s">
        <v>722</v>
      </c>
      <c r="D51" t="s">
        <v>723</v>
      </c>
    </row>
    <row r="52" spans="1:4" x14ac:dyDescent="0.25">
      <c r="A52">
        <v>44</v>
      </c>
      <c r="B52" t="s">
        <v>757</v>
      </c>
      <c r="C52" t="s">
        <v>758</v>
      </c>
      <c r="D52" t="s">
        <v>759</v>
      </c>
    </row>
    <row r="53" spans="1:4" x14ac:dyDescent="0.25">
      <c r="A53">
        <v>45</v>
      </c>
      <c r="B53" t="s">
        <v>760</v>
      </c>
      <c r="C53" t="s">
        <v>761</v>
      </c>
      <c r="D53" t="s">
        <v>762</v>
      </c>
    </row>
    <row r="54" spans="1:4" x14ac:dyDescent="0.25">
      <c r="A54">
        <v>46</v>
      </c>
      <c r="B54" t="s">
        <v>763</v>
      </c>
      <c r="C54" t="s">
        <v>764</v>
      </c>
      <c r="D54" t="s">
        <v>765</v>
      </c>
    </row>
    <row r="55" spans="1:4" x14ac:dyDescent="0.25">
      <c r="A55" s="6">
        <v>47</v>
      </c>
      <c r="B55" t="s">
        <v>832</v>
      </c>
      <c r="C55" t="s">
        <v>833</v>
      </c>
      <c r="D55" t="s">
        <v>834</v>
      </c>
    </row>
    <row r="56" spans="1:4" x14ac:dyDescent="0.25">
      <c r="A56">
        <v>48</v>
      </c>
      <c r="B56" t="s">
        <v>903</v>
      </c>
      <c r="C56" t="s">
        <v>904</v>
      </c>
      <c r="D56" t="s">
        <v>909</v>
      </c>
    </row>
    <row r="57" spans="1:4" x14ac:dyDescent="0.25">
      <c r="A57">
        <v>49</v>
      </c>
      <c r="B57" t="s">
        <v>905</v>
      </c>
      <c r="C57" t="s">
        <v>906</v>
      </c>
      <c r="D57" t="s">
        <v>906</v>
      </c>
    </row>
    <row r="58" spans="1:4" x14ac:dyDescent="0.25">
      <c r="A58">
        <v>50</v>
      </c>
      <c r="B58" t="s">
        <v>907</v>
      </c>
      <c r="C58" t="s">
        <v>989</v>
      </c>
      <c r="D58" t="s">
        <v>999</v>
      </c>
    </row>
    <row r="59" spans="1:4" x14ac:dyDescent="0.25">
      <c r="A59">
        <v>51</v>
      </c>
      <c r="B59" t="s">
        <v>908</v>
      </c>
      <c r="C59" t="s">
        <v>1010</v>
      </c>
      <c r="D59" t="s">
        <v>1014</v>
      </c>
    </row>
    <row r="60" spans="1:4" x14ac:dyDescent="0.25">
      <c r="A60">
        <v>51</v>
      </c>
      <c r="B60" t="s">
        <v>1143</v>
      </c>
      <c r="C60" t="s">
        <v>1130</v>
      </c>
      <c r="D60" t="s">
        <v>1144</v>
      </c>
    </row>
  </sheetData>
  <pageMargins left="0.7" right="0.7" top="0.75" bottom="0.75" header="0.3" footer="0.3"/>
  <pageSetup paperSize="9" orientation="landscape" r:id="rId1"/>
  <drawing r:id="rId2"/>
  <tableParts count="1">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0B81E7-C827-40EF-A3A3-030244BFE705}">
  <dimension ref="A1:D15"/>
  <sheetViews>
    <sheetView topLeftCell="B1" workbookViewId="0">
      <selection activeCell="C4" sqref="C4"/>
    </sheetView>
  </sheetViews>
  <sheetFormatPr baseColWidth="10" defaultRowHeight="15" x14ac:dyDescent="0.25"/>
  <cols>
    <col min="1" max="1" width="11.5703125" customWidth="1"/>
    <col min="2" max="4" width="50.7109375" customWidth="1"/>
  </cols>
  <sheetData>
    <row r="1" spans="1:4" x14ac:dyDescent="0.25">
      <c r="A1" t="s">
        <v>60</v>
      </c>
      <c r="B1" t="s">
        <v>57</v>
      </c>
      <c r="C1" t="s">
        <v>58</v>
      </c>
      <c r="D1" t="s">
        <v>59</v>
      </c>
    </row>
    <row r="2" spans="1:4" x14ac:dyDescent="0.25">
      <c r="C2" t="s">
        <v>237</v>
      </c>
      <c r="D2" t="s">
        <v>385</v>
      </c>
    </row>
    <row r="3" spans="1:4" x14ac:dyDescent="0.25">
      <c r="A3">
        <v>1</v>
      </c>
      <c r="B3" t="s">
        <v>238</v>
      </c>
      <c r="C3" t="s">
        <v>506</v>
      </c>
      <c r="D3" t="s">
        <v>507</v>
      </c>
    </row>
    <row r="4" spans="1:4" x14ac:dyDescent="0.25">
      <c r="A4">
        <v>2</v>
      </c>
      <c r="B4" t="s">
        <v>239</v>
      </c>
      <c r="C4" t="s">
        <v>536</v>
      </c>
      <c r="D4" t="s">
        <v>535</v>
      </c>
    </row>
    <row r="5" spans="1:4" x14ac:dyDescent="0.25">
      <c r="A5">
        <v>3</v>
      </c>
      <c r="B5" t="s">
        <v>240</v>
      </c>
      <c r="C5" t="s">
        <v>533</v>
      </c>
      <c r="D5" t="s">
        <v>534</v>
      </c>
    </row>
    <row r="6" spans="1:4" x14ac:dyDescent="0.25">
      <c r="A6">
        <v>4</v>
      </c>
      <c r="B6" t="s">
        <v>241</v>
      </c>
      <c r="C6" t="s">
        <v>499</v>
      </c>
      <c r="D6" t="s">
        <v>500</v>
      </c>
    </row>
    <row r="7" spans="1:4" x14ac:dyDescent="0.25">
      <c r="A7">
        <v>5</v>
      </c>
      <c r="B7" t="s">
        <v>242</v>
      </c>
      <c r="C7" t="s">
        <v>523</v>
      </c>
      <c r="D7" t="s">
        <v>503</v>
      </c>
    </row>
    <row r="8" spans="1:4" x14ac:dyDescent="0.25">
      <c r="A8">
        <v>6</v>
      </c>
      <c r="B8" t="s">
        <v>243</v>
      </c>
      <c r="C8" t="s">
        <v>504</v>
      </c>
      <c r="D8" t="s">
        <v>505</v>
      </c>
    </row>
    <row r="9" spans="1:4" x14ac:dyDescent="0.25">
      <c r="A9">
        <v>7</v>
      </c>
      <c r="B9" t="s">
        <v>244</v>
      </c>
      <c r="C9" t="s">
        <v>245</v>
      </c>
      <c r="D9" t="s">
        <v>255</v>
      </c>
    </row>
    <row r="10" spans="1:4" x14ac:dyDescent="0.25">
      <c r="A10">
        <v>8</v>
      </c>
      <c r="B10" t="s">
        <v>246</v>
      </c>
      <c r="C10" t="s">
        <v>490</v>
      </c>
      <c r="D10" t="s">
        <v>485</v>
      </c>
    </row>
    <row r="11" spans="1:4" x14ac:dyDescent="0.25">
      <c r="A11">
        <v>9</v>
      </c>
      <c r="B11" t="s">
        <v>247</v>
      </c>
      <c r="C11" t="s">
        <v>492</v>
      </c>
      <c r="D11" t="s">
        <v>491</v>
      </c>
    </row>
    <row r="12" spans="1:4" x14ac:dyDescent="0.25">
      <c r="A12">
        <v>10</v>
      </c>
      <c r="B12" t="s">
        <v>248</v>
      </c>
      <c r="C12" t="s">
        <v>249</v>
      </c>
      <c r="D12" t="s">
        <v>257</v>
      </c>
    </row>
    <row r="13" spans="1:4" x14ac:dyDescent="0.25">
      <c r="A13">
        <v>11</v>
      </c>
      <c r="B13" t="s">
        <v>250</v>
      </c>
      <c r="C13" t="s">
        <v>251</v>
      </c>
      <c r="D13" t="s">
        <v>258</v>
      </c>
    </row>
    <row r="14" spans="1:4" x14ac:dyDescent="0.25">
      <c r="A14">
        <v>12</v>
      </c>
      <c r="B14" t="s">
        <v>252</v>
      </c>
      <c r="C14" t="s">
        <v>502</v>
      </c>
      <c r="D14" t="s">
        <v>501</v>
      </c>
    </row>
    <row r="15" spans="1:4" x14ac:dyDescent="0.25">
      <c r="A15">
        <v>13</v>
      </c>
      <c r="B15" t="s">
        <v>253</v>
      </c>
      <c r="C15" t="s">
        <v>254</v>
      </c>
      <c r="D15" t="s">
        <v>256</v>
      </c>
    </row>
  </sheetData>
  <pageMargins left="0.7" right="0.7" top="0.75" bottom="0.75" header="0.3" footer="0.3"/>
  <drawing r:id="rId1"/>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B401BD-099E-4C78-A6FA-A69F5838BCFF}">
  <dimension ref="A1:D24"/>
  <sheetViews>
    <sheetView workbookViewId="0">
      <selection activeCell="D21" sqref="D21"/>
    </sheetView>
  </sheetViews>
  <sheetFormatPr baseColWidth="10" defaultRowHeight="15" x14ac:dyDescent="0.25"/>
  <cols>
    <col min="2" max="2" width="55" customWidth="1"/>
    <col min="3" max="3" width="42.7109375" customWidth="1"/>
    <col min="4" max="4" width="41.85546875" customWidth="1"/>
  </cols>
  <sheetData>
    <row r="1" spans="1:4" x14ac:dyDescent="0.25">
      <c r="A1" t="s">
        <v>60</v>
      </c>
      <c r="B1" t="s">
        <v>57</v>
      </c>
      <c r="C1" t="s">
        <v>58</v>
      </c>
      <c r="D1" t="s">
        <v>59</v>
      </c>
    </row>
    <row r="2" spans="1:4" x14ac:dyDescent="0.25">
      <c r="C2" t="s">
        <v>259</v>
      </c>
      <c r="D2" t="s">
        <v>386</v>
      </c>
    </row>
    <row r="3" spans="1:4" x14ac:dyDescent="0.25">
      <c r="A3">
        <v>1</v>
      </c>
      <c r="B3" t="s">
        <v>276</v>
      </c>
      <c r="C3" t="s">
        <v>514</v>
      </c>
      <c r="D3" t="s">
        <v>515</v>
      </c>
    </row>
    <row r="4" spans="1:4" x14ac:dyDescent="0.25">
      <c r="A4">
        <v>2</v>
      </c>
      <c r="B4" t="s">
        <v>260</v>
      </c>
      <c r="C4" t="s">
        <v>261</v>
      </c>
      <c r="D4" t="s">
        <v>277</v>
      </c>
    </row>
    <row r="5" spans="1:4" x14ac:dyDescent="0.25">
      <c r="A5">
        <v>3</v>
      </c>
      <c r="B5" t="s">
        <v>262</v>
      </c>
      <c r="C5" t="s">
        <v>263</v>
      </c>
      <c r="D5" t="s">
        <v>278</v>
      </c>
    </row>
    <row r="6" spans="1:4" ht="45" x14ac:dyDescent="0.25">
      <c r="A6">
        <v>4</v>
      </c>
      <c r="B6" t="s">
        <v>264</v>
      </c>
      <c r="C6" s="1" t="s">
        <v>516</v>
      </c>
      <c r="D6" s="1" t="s">
        <v>517</v>
      </c>
    </row>
    <row r="7" spans="1:4" ht="30" x14ac:dyDescent="0.25">
      <c r="A7">
        <v>5</v>
      </c>
      <c r="B7" t="s">
        <v>265</v>
      </c>
      <c r="C7" s="1" t="str">
        <f>"&lt;html&gt;&lt;p&gt;Les fichiers suivants vont être générés : &lt;br/&gt;&lt;br/&gt;%s&lt;/p&gt;&lt;/html&gt;"</f>
        <v>&lt;html&gt;&lt;p&gt;Les fichiers suivants vont être générés : &lt;br/&gt;&lt;br/&gt;%s&lt;/p&gt;&lt;/html&gt;</v>
      </c>
      <c r="D7" s="1" t="str">
        <f>"&lt;html&gt;&lt;p&gt;Se generarán los siguientes archivos: &lt;br/&gt;&lt;br/&gt;%s&lt;/p&gt;&lt;/html&gt;"</f>
        <v>&lt;html&gt;&lt;p&gt;Se generarán los siguientes archivos: &lt;br/&gt;&lt;br/&gt;%s&lt;/p&gt;&lt;/html&gt;</v>
      </c>
    </row>
    <row r="8" spans="1:4" x14ac:dyDescent="0.25">
      <c r="A8">
        <v>6</v>
      </c>
      <c r="B8" t="s">
        <v>266</v>
      </c>
      <c r="C8" t="s">
        <v>267</v>
      </c>
      <c r="D8" t="s">
        <v>279</v>
      </c>
    </row>
    <row r="9" spans="1:4" x14ac:dyDescent="0.25">
      <c r="A9">
        <v>7</v>
      </c>
      <c r="B9" t="s">
        <v>268</v>
      </c>
      <c r="C9" t="s">
        <v>521</v>
      </c>
      <c r="D9" t="s">
        <v>520</v>
      </c>
    </row>
    <row r="11" spans="1:4" x14ac:dyDescent="0.25">
      <c r="C11" t="s">
        <v>271</v>
      </c>
      <c r="D11" t="s">
        <v>387</v>
      </c>
    </row>
    <row r="12" spans="1:4" x14ac:dyDescent="0.25">
      <c r="A12">
        <v>8</v>
      </c>
      <c r="B12" t="s">
        <v>269</v>
      </c>
      <c r="C12" t="s">
        <v>511</v>
      </c>
      <c r="D12" t="s">
        <v>510</v>
      </c>
    </row>
    <row r="13" spans="1:4" x14ac:dyDescent="0.25">
      <c r="A13">
        <v>9</v>
      </c>
      <c r="B13" t="s">
        <v>270</v>
      </c>
      <c r="C13" t="s">
        <v>509</v>
      </c>
      <c r="D13" t="s">
        <v>508</v>
      </c>
    </row>
    <row r="15" spans="1:4" x14ac:dyDescent="0.25">
      <c r="C15" t="s">
        <v>275</v>
      </c>
      <c r="D15" t="s">
        <v>388</v>
      </c>
    </row>
    <row r="16" spans="1:4" x14ac:dyDescent="0.25">
      <c r="A16">
        <v>10</v>
      </c>
      <c r="B16" t="s">
        <v>272</v>
      </c>
      <c r="C16" t="s">
        <v>519</v>
      </c>
      <c r="D16" t="s">
        <v>518</v>
      </c>
    </row>
    <row r="17" spans="1:4" x14ac:dyDescent="0.25">
      <c r="A17">
        <v>11</v>
      </c>
      <c r="B17" t="s">
        <v>273</v>
      </c>
      <c r="C17" t="s">
        <v>274</v>
      </c>
      <c r="D17" t="s">
        <v>280</v>
      </c>
    </row>
    <row r="19" spans="1:4" x14ac:dyDescent="0.25">
      <c r="C19" t="s">
        <v>284</v>
      </c>
      <c r="D19" t="s">
        <v>389</v>
      </c>
    </row>
    <row r="20" spans="1:4" x14ac:dyDescent="0.25">
      <c r="A20">
        <v>12</v>
      </c>
      <c r="B20" t="s">
        <v>281</v>
      </c>
      <c r="C20" s="1" t="s">
        <v>512</v>
      </c>
      <c r="D20" s="1" t="s">
        <v>513</v>
      </c>
    </row>
    <row r="21" spans="1:4" x14ac:dyDescent="0.25">
      <c r="A21">
        <v>13</v>
      </c>
      <c r="B21" t="s">
        <v>282</v>
      </c>
      <c r="C21" t="s">
        <v>835</v>
      </c>
      <c r="D21" t="s">
        <v>801</v>
      </c>
    </row>
    <row r="23" spans="1:4" x14ac:dyDescent="0.25">
      <c r="A23">
        <v>14</v>
      </c>
      <c r="B23" t="s">
        <v>778</v>
      </c>
      <c r="C23" t="s">
        <v>780</v>
      </c>
      <c r="D23" t="s">
        <v>782</v>
      </c>
    </row>
    <row r="24" spans="1:4" x14ac:dyDescent="0.25">
      <c r="A24">
        <v>15</v>
      </c>
      <c r="B24" t="s">
        <v>779</v>
      </c>
      <c r="C24" t="s">
        <v>781</v>
      </c>
      <c r="D24" t="s">
        <v>783</v>
      </c>
    </row>
  </sheetData>
  <pageMargins left="0.7" right="0.7" top="0.75" bottom="0.75" header="0.3" footer="0.3"/>
  <drawing r:id="rId1"/>
  <tableParts count="1">
    <tablePart r:id="rId2"/>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44A7C0-84CE-428C-95CD-A59151D79341}">
  <dimension ref="A1:D15"/>
  <sheetViews>
    <sheetView topLeftCell="B1" workbookViewId="0">
      <selection activeCell="D11" sqref="D11"/>
    </sheetView>
  </sheetViews>
  <sheetFormatPr baseColWidth="10" defaultRowHeight="15" x14ac:dyDescent="0.25"/>
  <cols>
    <col min="2" max="4" width="50.7109375" customWidth="1"/>
  </cols>
  <sheetData>
    <row r="1" spans="1:4" x14ac:dyDescent="0.25">
      <c r="A1" t="s">
        <v>60</v>
      </c>
      <c r="B1" t="s">
        <v>57</v>
      </c>
      <c r="C1" t="s">
        <v>58</v>
      </c>
      <c r="D1" t="s">
        <v>59</v>
      </c>
    </row>
    <row r="2" spans="1:4" x14ac:dyDescent="0.25">
      <c r="C2" t="s">
        <v>285</v>
      </c>
      <c r="D2" t="s">
        <v>390</v>
      </c>
    </row>
    <row r="3" spans="1:4" x14ac:dyDescent="0.25">
      <c r="A3">
        <v>1</v>
      </c>
      <c r="B3" t="s">
        <v>286</v>
      </c>
      <c r="C3" t="s">
        <v>287</v>
      </c>
      <c r="D3" t="s">
        <v>311</v>
      </c>
    </row>
    <row r="4" spans="1:4" x14ac:dyDescent="0.25">
      <c r="A4">
        <v>2</v>
      </c>
      <c r="B4" t="s">
        <v>288</v>
      </c>
      <c r="C4" t="s">
        <v>289</v>
      </c>
      <c r="D4" t="s">
        <v>312</v>
      </c>
    </row>
    <row r="5" spans="1:4" x14ac:dyDescent="0.25">
      <c r="A5">
        <v>3</v>
      </c>
      <c r="B5" t="s">
        <v>290</v>
      </c>
      <c r="C5" t="s">
        <v>291</v>
      </c>
      <c r="D5" t="s">
        <v>313</v>
      </c>
    </row>
    <row r="6" spans="1:4" ht="30" x14ac:dyDescent="0.25">
      <c r="A6">
        <v>4</v>
      </c>
      <c r="B6" t="s">
        <v>292</v>
      </c>
      <c r="C6" s="1" t="s">
        <v>293</v>
      </c>
      <c r="D6" s="1" t="s">
        <v>314</v>
      </c>
    </row>
    <row r="7" spans="1:4" ht="30" x14ac:dyDescent="0.25">
      <c r="A7">
        <v>5</v>
      </c>
      <c r="B7" t="s">
        <v>310</v>
      </c>
      <c r="C7" s="1" t="str">
        <f>"&lt;html&gt;&lt;p&gt;Le fichier suivant va être généré : &lt;br/&gt;&lt;br/&gt;%s&lt;/p&gt;&lt;/html&gt;"</f>
        <v>&lt;html&gt;&lt;p&gt;Le fichier suivant va être généré : &lt;br/&gt;&lt;br/&gt;%s&lt;/p&gt;&lt;/html&gt;</v>
      </c>
      <c r="D7" s="1" t="str">
        <f>"&lt;html&gt;&lt;p&gt;Se generará el siguiente archivo: &lt;br/&gt;&lt;br/&gt;%s&lt;/p&gt;&lt;/html&gt;"</f>
        <v>&lt;html&gt;&lt;p&gt;Se generará el siguiente archivo: &lt;br/&gt;&lt;br/&gt;%s&lt;/p&gt;&lt;/html&gt;</v>
      </c>
    </row>
    <row r="8" spans="1:4" x14ac:dyDescent="0.25">
      <c r="A8">
        <v>6</v>
      </c>
      <c r="B8" t="s">
        <v>294</v>
      </c>
      <c r="C8" t="s">
        <v>295</v>
      </c>
      <c r="D8" t="s">
        <v>315</v>
      </c>
    </row>
    <row r="9" spans="1:4" x14ac:dyDescent="0.25">
      <c r="A9">
        <v>7</v>
      </c>
      <c r="B9" t="s">
        <v>296</v>
      </c>
      <c r="C9" t="s">
        <v>297</v>
      </c>
      <c r="D9" t="s">
        <v>316</v>
      </c>
    </row>
    <row r="10" spans="1:4" x14ac:dyDescent="0.25">
      <c r="A10">
        <v>8</v>
      </c>
      <c r="B10" t="s">
        <v>298</v>
      </c>
      <c r="C10" t="s">
        <v>299</v>
      </c>
      <c r="D10" t="s">
        <v>317</v>
      </c>
    </row>
    <row r="11" spans="1:4" x14ac:dyDescent="0.25">
      <c r="A11">
        <v>9</v>
      </c>
      <c r="B11" t="s">
        <v>300</v>
      </c>
      <c r="C11" t="s">
        <v>301</v>
      </c>
      <c r="D11" t="s">
        <v>522</v>
      </c>
    </row>
    <row r="12" spans="1:4" x14ac:dyDescent="0.25">
      <c r="A12">
        <v>10</v>
      </c>
      <c r="B12" t="s">
        <v>302</v>
      </c>
      <c r="C12" t="s">
        <v>303</v>
      </c>
      <c r="D12" t="s">
        <v>318</v>
      </c>
    </row>
    <row r="13" spans="1:4" x14ac:dyDescent="0.25">
      <c r="A13">
        <v>11</v>
      </c>
      <c r="B13" t="s">
        <v>304</v>
      </c>
      <c r="C13" t="s">
        <v>305</v>
      </c>
      <c r="D13" t="s">
        <v>319</v>
      </c>
    </row>
    <row r="14" spans="1:4" x14ac:dyDescent="0.25">
      <c r="A14">
        <v>12</v>
      </c>
      <c r="B14" t="s">
        <v>306</v>
      </c>
      <c r="C14" t="s">
        <v>307</v>
      </c>
      <c r="D14" t="s">
        <v>320</v>
      </c>
    </row>
    <row r="15" spans="1:4" x14ac:dyDescent="0.25">
      <c r="A15">
        <v>13</v>
      </c>
      <c r="B15" t="s">
        <v>308</v>
      </c>
      <c r="C15" t="s">
        <v>309</v>
      </c>
      <c r="D15" t="s">
        <v>321</v>
      </c>
    </row>
  </sheetData>
  <phoneticPr fontId="4" type="noConversion"/>
  <pageMargins left="0.7" right="0.7" top="0.75" bottom="0.75" header="0.3" footer="0.3"/>
  <drawing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861A8A-1131-4099-83D4-ECA745EBF0ED}">
  <dimension ref="A1:D57"/>
  <sheetViews>
    <sheetView topLeftCell="A34" workbookViewId="0">
      <selection activeCell="D59" sqref="D59"/>
    </sheetView>
  </sheetViews>
  <sheetFormatPr baseColWidth="10" defaultRowHeight="15" x14ac:dyDescent="0.25"/>
  <cols>
    <col min="2" max="4" width="50.7109375" customWidth="1"/>
  </cols>
  <sheetData>
    <row r="1" spans="1:4" x14ac:dyDescent="0.25">
      <c r="A1" t="s">
        <v>60</v>
      </c>
      <c r="B1" t="s">
        <v>57</v>
      </c>
      <c r="C1" t="s">
        <v>58</v>
      </c>
      <c r="D1" t="s">
        <v>59</v>
      </c>
    </row>
    <row r="2" spans="1:4" x14ac:dyDescent="0.25">
      <c r="C2" t="s">
        <v>322</v>
      </c>
      <c r="D2" t="s">
        <v>391</v>
      </c>
    </row>
    <row r="3" spans="1:4" ht="45" x14ac:dyDescent="0.25">
      <c r="A3">
        <v>1</v>
      </c>
      <c r="B3" t="s">
        <v>323</v>
      </c>
      <c r="C3" s="1" t="s">
        <v>324</v>
      </c>
      <c r="D3" s="1" t="s">
        <v>469</v>
      </c>
    </row>
    <row r="4" spans="1:4" x14ac:dyDescent="0.25">
      <c r="A4">
        <v>2</v>
      </c>
      <c r="B4" t="s">
        <v>325</v>
      </c>
      <c r="C4" t="s">
        <v>326</v>
      </c>
      <c r="D4" t="s">
        <v>347</v>
      </c>
    </row>
    <row r="6" spans="1:4" x14ac:dyDescent="0.25">
      <c r="C6" t="s">
        <v>334</v>
      </c>
      <c r="D6" t="s">
        <v>392</v>
      </c>
    </row>
    <row r="7" spans="1:4" x14ac:dyDescent="0.25">
      <c r="A7">
        <v>3</v>
      </c>
      <c r="B7" t="s">
        <v>327</v>
      </c>
      <c r="C7" t="s">
        <v>328</v>
      </c>
      <c r="D7" t="s">
        <v>348</v>
      </c>
    </row>
    <row r="8" spans="1:4" x14ac:dyDescent="0.25">
      <c r="A8">
        <v>4</v>
      </c>
      <c r="B8" t="s">
        <v>329</v>
      </c>
      <c r="C8" t="s">
        <v>330</v>
      </c>
      <c r="D8" t="s">
        <v>349</v>
      </c>
    </row>
    <row r="9" spans="1:4" x14ac:dyDescent="0.25">
      <c r="A9">
        <v>5</v>
      </c>
      <c r="B9" t="s">
        <v>331</v>
      </c>
      <c r="C9" t="s">
        <v>332</v>
      </c>
      <c r="D9" t="s">
        <v>350</v>
      </c>
    </row>
    <row r="10" spans="1:4" x14ac:dyDescent="0.25">
      <c r="A10">
        <v>6</v>
      </c>
      <c r="B10" t="s">
        <v>333</v>
      </c>
      <c r="C10" t="s">
        <v>128</v>
      </c>
      <c r="D10" t="s">
        <v>132</v>
      </c>
    </row>
    <row r="12" spans="1:4" x14ac:dyDescent="0.25">
      <c r="C12" t="s">
        <v>336</v>
      </c>
      <c r="D12" t="s">
        <v>393</v>
      </c>
    </row>
    <row r="13" spans="1:4" ht="45" x14ac:dyDescent="0.25">
      <c r="A13">
        <v>7</v>
      </c>
      <c r="B13" t="s">
        <v>335</v>
      </c>
      <c r="C13" s="1" t="str">
        <f>"&lt;html&gt;&lt;p&gt;Les fichiers suivants n'ont pas pu être déplacé, car ils y sont déjà dans la bibliothéque : &lt;br /&gt;&lt;br /&gt;%s&lt;/p&gt;&lt;/html&gt;"</f>
        <v>&lt;html&gt;&lt;p&gt;Les fichiers suivants n'ont pas pu être déplacé, car ils y sont déjà dans la bibliothéque : &lt;br /&gt;&lt;br /&gt;%s&lt;/p&gt;&lt;/html&gt;</v>
      </c>
      <c r="D13" s="1" t="str">
        <f>"&lt;html&gt;&lt;p&gt;Los siguientes archivos no se pudieron mover porque ya están en la biblioteca : &lt;br /&gt;&lt;br /&gt;%s&lt;/p&gt;&lt;/html&gt;"</f>
        <v>&lt;html&gt;&lt;p&gt;Los siguientes archivos no se pudieron mover porque ya están en la biblioteca : &lt;br /&gt;&lt;br /&gt;%s&lt;/p&gt;&lt;/html&gt;</v>
      </c>
    </row>
    <row r="14" spans="1:4" ht="30" x14ac:dyDescent="0.25">
      <c r="A14">
        <v>8</v>
      </c>
      <c r="B14" t="s">
        <v>337</v>
      </c>
      <c r="C14" s="1" t="str">
        <f>"&lt;html&gt;&lt;p&gt;Les fichiers suivants ont été déplacé : &lt;br /&gt;&lt;br /&gt;%s&lt;/p&gt;&lt;/html&gt;"</f>
        <v>&lt;html&gt;&lt;p&gt;Les fichiers suivants ont été déplacé : &lt;br /&gt;&lt;br /&gt;%s&lt;/p&gt;&lt;/html&gt;</v>
      </c>
      <c r="D14" s="1" t="str">
        <f>"&lt;html&gt;&lt;p&gt;Se han movido los siguientes archivos : &lt;br /&gt;&lt;br /&gt;%s&lt;/p&gt;&lt;/html&gt;"</f>
        <v>&lt;html&gt;&lt;p&gt;Se han movido los siguientes archivos : &lt;br /&gt;&lt;br /&gt;%s&lt;/p&gt;&lt;/html&gt;</v>
      </c>
    </row>
    <row r="15" spans="1:4" ht="30" x14ac:dyDescent="0.25">
      <c r="A15">
        <v>9</v>
      </c>
      <c r="B15" t="s">
        <v>338</v>
      </c>
      <c r="C15" s="1" t="str">
        <f>"&lt;html&gt;&lt;p&gt;Une erreur inconnu s'est produite : &lt;br /&gt;&lt;br /&gt;%s&lt;/p&gt;&lt;/html&gt;"</f>
        <v>&lt;html&gt;&lt;p&gt;Une erreur inconnu s'est produite : &lt;br /&gt;&lt;br /&gt;%s&lt;/p&gt;&lt;/html&gt;</v>
      </c>
      <c r="D15" s="1" t="str">
        <f>"&lt;html&gt;&lt;p&gt;Ha ocurrido un error desconocido: &lt;br /&gt;&lt;br /&gt;%s&lt;/p&gt;&lt;/html&gt;"</f>
        <v>&lt;html&gt;&lt;p&gt;Ha ocurrido un error desconocido: &lt;br /&gt;&lt;br /&gt;%s&lt;/p&gt;&lt;/html&gt;</v>
      </c>
    </row>
    <row r="16" spans="1:4" x14ac:dyDescent="0.25">
      <c r="A16">
        <v>10</v>
      </c>
      <c r="B16" t="s">
        <v>339</v>
      </c>
      <c r="C16" t="s">
        <v>340</v>
      </c>
      <c r="D16" t="s">
        <v>351</v>
      </c>
    </row>
    <row r="17" spans="1:4" x14ac:dyDescent="0.25">
      <c r="A17">
        <v>11</v>
      </c>
      <c r="B17" t="s">
        <v>341</v>
      </c>
      <c r="C17" t="s">
        <v>342</v>
      </c>
      <c r="D17" t="s">
        <v>352</v>
      </c>
    </row>
    <row r="19" spans="1:4" x14ac:dyDescent="0.25">
      <c r="C19" t="s">
        <v>346</v>
      </c>
      <c r="D19" t="s">
        <v>394</v>
      </c>
    </row>
    <row r="20" spans="1:4" x14ac:dyDescent="0.25">
      <c r="A20">
        <v>12</v>
      </c>
      <c r="B20" t="s">
        <v>343</v>
      </c>
      <c r="C20" t="s">
        <v>344</v>
      </c>
      <c r="D20" t="s">
        <v>353</v>
      </c>
    </row>
    <row r="21" spans="1:4" ht="30" x14ac:dyDescent="0.25">
      <c r="A21">
        <v>13</v>
      </c>
      <c r="B21" t="s">
        <v>345</v>
      </c>
      <c r="C21" s="1" t="s">
        <v>525</v>
      </c>
      <c r="D21" s="1" t="s">
        <v>524</v>
      </c>
    </row>
    <row r="23" spans="1:4" x14ac:dyDescent="0.25">
      <c r="C23" t="s">
        <v>580</v>
      </c>
      <c r="D23" t="s">
        <v>584</v>
      </c>
    </row>
    <row r="24" spans="1:4" x14ac:dyDescent="0.25">
      <c r="A24">
        <v>14</v>
      </c>
      <c r="B24" t="s">
        <v>581</v>
      </c>
      <c r="C24" t="s">
        <v>585</v>
      </c>
      <c r="D24" t="s">
        <v>586</v>
      </c>
    </row>
    <row r="25" spans="1:4" x14ac:dyDescent="0.25">
      <c r="A25">
        <v>15</v>
      </c>
      <c r="B25" t="s">
        <v>583</v>
      </c>
      <c r="C25" t="s">
        <v>143</v>
      </c>
      <c r="D25" t="s">
        <v>155</v>
      </c>
    </row>
    <row r="26" spans="1:4" x14ac:dyDescent="0.25">
      <c r="A26">
        <v>16</v>
      </c>
      <c r="B26" t="s">
        <v>582</v>
      </c>
      <c r="C26" t="s">
        <v>145</v>
      </c>
      <c r="D26" t="s">
        <v>156</v>
      </c>
    </row>
    <row r="28" spans="1:4" x14ac:dyDescent="0.25">
      <c r="C28" t="s">
        <v>729</v>
      </c>
      <c r="D28" t="s">
        <v>730</v>
      </c>
    </row>
    <row r="29" spans="1:4" ht="30" x14ac:dyDescent="0.25">
      <c r="A29">
        <v>17</v>
      </c>
      <c r="B29" t="s">
        <v>735</v>
      </c>
      <c r="C29" s="1" t="str">
        <f>"&lt;html&gt;&lt;p&gt;Les informations ont été enregistrés&lt;/p&gt;&lt;/html&gt;"</f>
        <v>&lt;html&gt;&lt;p&gt;Les informations ont été enregistrés&lt;/p&gt;&lt;/html&gt;</v>
      </c>
      <c r="D29" s="1" t="str">
        <f>"&lt;html&gt;&lt;p&gt;La información ha sido registrada&lt;/p&gt;&lt;/html&gt;"</f>
        <v>&lt;html&gt;&lt;p&gt;La información ha sido registrada&lt;/p&gt;&lt;/html&gt;</v>
      </c>
    </row>
    <row r="31" spans="1:4" x14ac:dyDescent="0.25">
      <c r="C31" t="s">
        <v>731</v>
      </c>
      <c r="D31" t="s">
        <v>732</v>
      </c>
    </row>
    <row r="32" spans="1:4" x14ac:dyDescent="0.25">
      <c r="A32">
        <v>18</v>
      </c>
      <c r="B32" t="s">
        <v>736</v>
      </c>
      <c r="C32" t="s">
        <v>733</v>
      </c>
      <c r="D32" t="s">
        <v>734</v>
      </c>
    </row>
    <row r="34" spans="1:4" x14ac:dyDescent="0.25">
      <c r="C34" t="s">
        <v>740</v>
      </c>
      <c r="D34" t="s">
        <v>746</v>
      </c>
    </row>
    <row r="35" spans="1:4" x14ac:dyDescent="0.25">
      <c r="A35">
        <v>19</v>
      </c>
      <c r="B35" t="s">
        <v>742</v>
      </c>
      <c r="C35" t="s">
        <v>741</v>
      </c>
      <c r="D35" t="s">
        <v>745</v>
      </c>
    </row>
    <row r="36" spans="1:4" x14ac:dyDescent="0.25">
      <c r="A36">
        <v>20</v>
      </c>
      <c r="B36" t="s">
        <v>743</v>
      </c>
      <c r="C36" t="s">
        <v>777</v>
      </c>
      <c r="D36" t="s">
        <v>775</v>
      </c>
    </row>
    <row r="37" spans="1:4" x14ac:dyDescent="0.25">
      <c r="A37">
        <v>21</v>
      </c>
      <c r="B37" t="s">
        <v>744</v>
      </c>
      <c r="C37" t="s">
        <v>776</v>
      </c>
      <c r="D37" t="s">
        <v>774</v>
      </c>
    </row>
    <row r="38" spans="1:4" x14ac:dyDescent="0.25">
      <c r="A38">
        <v>22</v>
      </c>
      <c r="B38" t="s">
        <v>821</v>
      </c>
      <c r="C38" t="s">
        <v>822</v>
      </c>
      <c r="D38" t="s">
        <v>823</v>
      </c>
    </row>
    <row r="40" spans="1:4" x14ac:dyDescent="0.25">
      <c r="C40" t="s">
        <v>749</v>
      </c>
      <c r="D40" t="s">
        <v>753</v>
      </c>
    </row>
    <row r="41" spans="1:4" x14ac:dyDescent="0.25">
      <c r="A41">
        <v>23</v>
      </c>
      <c r="B41" t="s">
        <v>750</v>
      </c>
      <c r="C41" t="s">
        <v>752</v>
      </c>
      <c r="D41" t="s">
        <v>754</v>
      </c>
    </row>
    <row r="42" spans="1:4" ht="45" x14ac:dyDescent="0.25">
      <c r="A42">
        <v>24</v>
      </c>
      <c r="B42" t="s">
        <v>751</v>
      </c>
      <c r="C42" s="1" t="s">
        <v>755</v>
      </c>
      <c r="D42" s="1" t="s">
        <v>756</v>
      </c>
    </row>
    <row r="43" spans="1:4" x14ac:dyDescent="0.25">
      <c r="A43">
        <v>25</v>
      </c>
      <c r="B43" t="s">
        <v>798</v>
      </c>
      <c r="C43" t="s">
        <v>799</v>
      </c>
      <c r="D43" t="s">
        <v>800</v>
      </c>
    </row>
    <row r="44" spans="1:4" x14ac:dyDescent="0.25">
      <c r="A44">
        <v>26</v>
      </c>
      <c r="B44" t="s">
        <v>836</v>
      </c>
      <c r="C44" t="s">
        <v>838</v>
      </c>
      <c r="D44" t="s">
        <v>839</v>
      </c>
    </row>
    <row r="45" spans="1:4" x14ac:dyDescent="0.25">
      <c r="A45">
        <v>27</v>
      </c>
      <c r="B45" t="s">
        <v>837</v>
      </c>
      <c r="C45" t="s">
        <v>283</v>
      </c>
      <c r="D45" t="s">
        <v>801</v>
      </c>
    </row>
    <row r="46" spans="1:4" x14ac:dyDescent="0.25">
      <c r="A46">
        <v>28</v>
      </c>
      <c r="B46" t="s">
        <v>840</v>
      </c>
      <c r="C46" t="s">
        <v>841</v>
      </c>
      <c r="D46" t="s">
        <v>842</v>
      </c>
    </row>
    <row r="47" spans="1:4" x14ac:dyDescent="0.25">
      <c r="A47">
        <v>29</v>
      </c>
      <c r="B47" t="s">
        <v>843</v>
      </c>
      <c r="C47" t="s">
        <v>844</v>
      </c>
      <c r="D47" t="s">
        <v>845</v>
      </c>
    </row>
    <row r="48" spans="1:4" x14ac:dyDescent="0.25">
      <c r="A48">
        <v>30</v>
      </c>
      <c r="B48" t="s">
        <v>846</v>
      </c>
      <c r="C48" t="s">
        <v>847</v>
      </c>
      <c r="D48" t="s">
        <v>848</v>
      </c>
    </row>
    <row r="49" spans="1:4" x14ac:dyDescent="0.25">
      <c r="A49">
        <v>31</v>
      </c>
      <c r="B49" t="s">
        <v>849</v>
      </c>
      <c r="C49" t="s">
        <v>851</v>
      </c>
      <c r="D49" t="s">
        <v>853</v>
      </c>
    </row>
    <row r="50" spans="1:4" x14ac:dyDescent="0.25">
      <c r="A50">
        <v>32</v>
      </c>
      <c r="B50" t="s">
        <v>850</v>
      </c>
      <c r="C50" t="s">
        <v>852</v>
      </c>
      <c r="D50" t="s">
        <v>854</v>
      </c>
    </row>
    <row r="51" spans="1:4" x14ac:dyDescent="0.25">
      <c r="A51">
        <v>33</v>
      </c>
      <c r="B51" t="s">
        <v>883</v>
      </c>
      <c r="C51" t="s">
        <v>884</v>
      </c>
      <c r="D51" t="s">
        <v>885</v>
      </c>
    </row>
    <row r="52" spans="1:4" x14ac:dyDescent="0.25">
      <c r="A52">
        <v>34</v>
      </c>
      <c r="B52" t="s">
        <v>886</v>
      </c>
      <c r="C52" t="s">
        <v>887</v>
      </c>
      <c r="D52" t="s">
        <v>888</v>
      </c>
    </row>
    <row r="53" spans="1:4" x14ac:dyDescent="0.25">
      <c r="A53">
        <v>35</v>
      </c>
      <c r="B53" t="s">
        <v>889</v>
      </c>
      <c r="C53" t="s">
        <v>890</v>
      </c>
      <c r="D53" t="s">
        <v>891</v>
      </c>
    </row>
    <row r="54" spans="1:4" x14ac:dyDescent="0.25">
      <c r="A54">
        <v>36</v>
      </c>
      <c r="B54" t="s">
        <v>1109</v>
      </c>
      <c r="C54" t="s">
        <v>1114</v>
      </c>
      <c r="D54" t="s">
        <v>1116</v>
      </c>
    </row>
    <row r="55" spans="1:4" x14ac:dyDescent="0.25">
      <c r="A55">
        <v>37</v>
      </c>
      <c r="B55" t="s">
        <v>1110</v>
      </c>
      <c r="C55" t="s">
        <v>1115</v>
      </c>
      <c r="D55" t="s">
        <v>1117</v>
      </c>
    </row>
    <row r="56" spans="1:4" x14ac:dyDescent="0.25">
      <c r="A56">
        <v>38</v>
      </c>
      <c r="B56" t="s">
        <v>1111</v>
      </c>
      <c r="C56" t="s">
        <v>1112</v>
      </c>
      <c r="D56" t="s">
        <v>1113</v>
      </c>
    </row>
    <row r="57" spans="1:4" x14ac:dyDescent="0.25">
      <c r="A57">
        <v>39</v>
      </c>
      <c r="B57" t="s">
        <v>1188</v>
      </c>
      <c r="C57" t="s">
        <v>1189</v>
      </c>
      <c r="D57" t="s">
        <v>1190</v>
      </c>
    </row>
  </sheetData>
  <pageMargins left="0.7" right="0.7" top="0.75" bottom="0.75" header="0.3" footer="0.3"/>
  <pageSetup paperSize="9" orientation="portrait" r:id="rId1"/>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053BBD-C301-47A2-9ED9-87C64F89D349}">
  <dimension ref="A1:D21"/>
  <sheetViews>
    <sheetView workbookViewId="0">
      <selection activeCell="B14" sqref="B14"/>
    </sheetView>
  </sheetViews>
  <sheetFormatPr baseColWidth="10" defaultRowHeight="15" x14ac:dyDescent="0.25"/>
  <cols>
    <col min="2" max="2" width="53.85546875" customWidth="1"/>
    <col min="3" max="4" width="50.7109375" customWidth="1"/>
  </cols>
  <sheetData>
    <row r="1" spans="1:4" x14ac:dyDescent="0.25">
      <c r="A1" t="s">
        <v>60</v>
      </c>
      <c r="B1" t="s">
        <v>57</v>
      </c>
      <c r="C1" t="s">
        <v>58</v>
      </c>
      <c r="D1" t="s">
        <v>59</v>
      </c>
    </row>
    <row r="2" spans="1:4" x14ac:dyDescent="0.25">
      <c r="C2" t="s">
        <v>395</v>
      </c>
      <c r="D2" t="s">
        <v>403</v>
      </c>
    </row>
    <row r="3" spans="1:4" x14ac:dyDescent="0.25">
      <c r="A3">
        <v>1</v>
      </c>
      <c r="B3" t="s">
        <v>397</v>
      </c>
      <c r="C3" s="1" t="s">
        <v>402</v>
      </c>
      <c r="D3" s="1" t="s">
        <v>401</v>
      </c>
    </row>
    <row r="4" spans="1:4" x14ac:dyDescent="0.25">
      <c r="A4">
        <v>2</v>
      </c>
      <c r="B4" t="s">
        <v>396</v>
      </c>
      <c r="C4" t="s">
        <v>398</v>
      </c>
      <c r="D4" t="s">
        <v>404</v>
      </c>
    </row>
    <row r="5" spans="1:4" x14ac:dyDescent="0.25">
      <c r="A5">
        <v>3</v>
      </c>
      <c r="B5" t="s">
        <v>407</v>
      </c>
      <c r="C5" t="s">
        <v>399</v>
      </c>
      <c r="D5" t="s">
        <v>405</v>
      </c>
    </row>
    <row r="6" spans="1:4" x14ac:dyDescent="0.25">
      <c r="A6">
        <v>4</v>
      </c>
      <c r="B6" t="s">
        <v>408</v>
      </c>
      <c r="C6" t="s">
        <v>328</v>
      </c>
      <c r="D6" t="s">
        <v>348</v>
      </c>
    </row>
    <row r="7" spans="1:4" ht="150" x14ac:dyDescent="0.25">
      <c r="A7">
        <v>5</v>
      </c>
      <c r="B7" t="s">
        <v>409</v>
      </c>
      <c r="C7" s="1" t="str">
        <f>CONCATENATE("&lt;html&gt;&lt;p&gt;La configuration de l’application Caerus est basée sur un fichier qui vous permet de configurer complètement l’interface en fonction des matériels textuels créés.&lt;br/&gt;","Vous pouvez modifier la configuration des matériels et les utiliser avec l'interface de Caerus, vous pouvez également ajouter , modifier ou supprimer les paramètres en agissant dans le répertoire '%s'&lt;br/&gt;","Des fenêtres graphiques seront bientôt ajoutées à l’application pour faciliter vos modifications&lt;/p&gt;&lt;/html&gt;")</f>
        <v>&lt;html&gt;&lt;p&gt;La configuration de l’application Caerus est basée sur un fichier qui vous permet de configurer complètement l’interface en fonction des matériels textuels créés.&lt;br/&gt;Vous pouvez modifier la configuration des matériels et les utiliser avec l'interface de Caerus, vous pouvez également ajouter , modifier ou supprimer les paramètres en agissant dans le répertoire '%s'&lt;br/&gt;Des fenêtres graphiques seront bientôt ajoutées à l’application pour faciliter vos modifications&lt;/p&gt;&lt;/html&gt;</v>
      </c>
      <c r="D7" s="1" t="str">
        <f>CONCATENATE("&lt;html&gt;&lt;p&gt;La configuración de la aplicación Caerus se basa en un archivo que le permite configurar completamente el  interfaz en función de los materiales textuales creados.&lt;br/&gt;","Puede modificar la configuración de los materiales y usarlos con el interfaz de Caerus, también puede agregar , modificar o eliminar configuraciones actuando en el directorio '%s'&lt;br/&gt;","Pronto se agregarán ventanas gráficas a la aplicación para facilitar sus cambios&lt;/p&gt;&lt;/html&gt;")</f>
        <v>&lt;html&gt;&lt;p&gt;La configuración de la aplicación Caerus se basa en un archivo que le permite configurar completamente el  interfaz en función de los materiales textuales creados.&lt;br/&gt;Puede modificar la configuración de los materiales y usarlos con el interfaz de Caerus, también puede agregar , modificar o eliminar configuraciones actuando en el directorio '%s'&lt;br/&gt;Pronto se agregarán ventanas gráficas a la aplicación para facilitar sus cambios&lt;/p&gt;&lt;/html&gt;</v>
      </c>
    </row>
    <row r="8" spans="1:4" x14ac:dyDescent="0.25">
      <c r="A8">
        <v>6</v>
      </c>
      <c r="B8" t="s">
        <v>412</v>
      </c>
      <c r="C8" t="s">
        <v>400</v>
      </c>
      <c r="D8" t="s">
        <v>406</v>
      </c>
    </row>
    <row r="9" spans="1:4" x14ac:dyDescent="0.25">
      <c r="A9">
        <v>7</v>
      </c>
      <c r="B9" t="s">
        <v>410</v>
      </c>
      <c r="C9" t="s">
        <v>128</v>
      </c>
      <c r="D9" t="s">
        <v>132</v>
      </c>
    </row>
    <row r="10" spans="1:4" x14ac:dyDescent="0.25">
      <c r="A10">
        <v>8</v>
      </c>
      <c r="B10" t="s">
        <v>411</v>
      </c>
      <c r="C10" t="s">
        <v>86</v>
      </c>
      <c r="D10" t="s">
        <v>80</v>
      </c>
    </row>
    <row r="13" spans="1:4" x14ac:dyDescent="0.25">
      <c r="C13" s="1"/>
      <c r="D13" s="1"/>
    </row>
    <row r="14" spans="1:4" x14ac:dyDescent="0.25">
      <c r="C14" s="1"/>
      <c r="D14" s="1"/>
    </row>
    <row r="15" spans="1:4" x14ac:dyDescent="0.25">
      <c r="C15" s="1"/>
      <c r="D15" s="1"/>
    </row>
    <row r="21" spans="3:4" x14ac:dyDescent="0.25">
      <c r="C21" s="1"/>
      <c r="D21" s="1"/>
    </row>
  </sheetData>
  <pageMargins left="0.7" right="0.7" top="0.75" bottom="0.75" header="0.3" footer="0.3"/>
  <pageSetup paperSize="9" orientation="portrait" horizontalDpi="360" verticalDpi="360" r:id="rId1"/>
  <drawing r:id="rId2"/>
  <tableParts count="1">
    <tablePart r:id="rId3"/>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7A141E-D5BD-46DF-8EEC-B92516C123B1}">
  <dimension ref="A1:D15"/>
  <sheetViews>
    <sheetView workbookViewId="0">
      <selection activeCell="C18" sqref="C18"/>
    </sheetView>
  </sheetViews>
  <sheetFormatPr baseColWidth="10" defaultRowHeight="15" x14ac:dyDescent="0.25"/>
  <cols>
    <col min="2" max="2" width="53.85546875" customWidth="1"/>
    <col min="3" max="4" width="50.7109375" customWidth="1"/>
  </cols>
  <sheetData>
    <row r="1" spans="1:4" x14ac:dyDescent="0.25">
      <c r="A1" t="s">
        <v>60</v>
      </c>
      <c r="B1" t="s">
        <v>57</v>
      </c>
      <c r="C1" t="s">
        <v>58</v>
      </c>
      <c r="D1" t="s">
        <v>59</v>
      </c>
    </row>
    <row r="2" spans="1:4" x14ac:dyDescent="0.25">
      <c r="C2" t="s">
        <v>422</v>
      </c>
      <c r="D2" t="s">
        <v>403</v>
      </c>
    </row>
    <row r="3" spans="1:4" x14ac:dyDescent="0.25">
      <c r="A3">
        <v>1</v>
      </c>
      <c r="B3" t="s">
        <v>423</v>
      </c>
      <c r="C3" s="1" t="s">
        <v>421</v>
      </c>
      <c r="D3" s="1" t="s">
        <v>429</v>
      </c>
    </row>
    <row r="4" spans="1:4" ht="81.75" customHeight="1" x14ac:dyDescent="0.25">
      <c r="A4">
        <v>2</v>
      </c>
      <c r="B4" t="s">
        <v>424</v>
      </c>
      <c r="C4" s="1" t="s">
        <v>674</v>
      </c>
      <c r="D4" s="1" t="s">
        <v>675</v>
      </c>
    </row>
    <row r="7" spans="1:4" x14ac:dyDescent="0.25">
      <c r="C7" s="1"/>
      <c r="D7" s="1"/>
    </row>
    <row r="8" spans="1:4" x14ac:dyDescent="0.25">
      <c r="C8" s="1"/>
      <c r="D8" s="1"/>
    </row>
    <row r="9" spans="1:4" x14ac:dyDescent="0.25">
      <c r="C9" s="1"/>
      <c r="D9" s="1"/>
    </row>
    <row r="15" spans="1:4" x14ac:dyDescent="0.25">
      <c r="C15" s="1"/>
      <c r="D15" s="1"/>
    </row>
  </sheetData>
  <pageMargins left="0.7" right="0.7" top="0.75" bottom="0.75" header="0.3" footer="0.3"/>
  <pageSetup paperSize="9" orientation="portrait" horizontalDpi="360" verticalDpi="360" r:id="rId1"/>
  <tableParts count="1">
    <tablePart r:id="rId2"/>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2BF44D-1BCC-419E-8C75-D4A062A89580}">
  <dimension ref="A1:D21"/>
  <sheetViews>
    <sheetView workbookViewId="0">
      <selection activeCell="D4" sqref="D4"/>
    </sheetView>
  </sheetViews>
  <sheetFormatPr baseColWidth="10" defaultRowHeight="15" x14ac:dyDescent="0.25"/>
  <cols>
    <col min="2" max="2" width="53.85546875" customWidth="1"/>
    <col min="3" max="4" width="50.7109375" customWidth="1"/>
  </cols>
  <sheetData>
    <row r="1" spans="1:4" x14ac:dyDescent="0.25">
      <c r="A1" t="s">
        <v>60</v>
      </c>
      <c r="B1" t="s">
        <v>57</v>
      </c>
      <c r="C1" t="s">
        <v>58</v>
      </c>
      <c r="D1" t="s">
        <v>59</v>
      </c>
    </row>
    <row r="2" spans="1:4" x14ac:dyDescent="0.25">
      <c r="C2" t="s">
        <v>623</v>
      </c>
      <c r="D2" t="s">
        <v>403</v>
      </c>
    </row>
    <row r="3" spans="1:4" x14ac:dyDescent="0.25">
      <c r="A3">
        <v>1</v>
      </c>
      <c r="B3" t="s">
        <v>624</v>
      </c>
      <c r="C3" s="1" t="s">
        <v>627</v>
      </c>
      <c r="D3" s="1" t="s">
        <v>649</v>
      </c>
    </row>
    <row r="4" spans="1:4" x14ac:dyDescent="0.25">
      <c r="A4">
        <v>2</v>
      </c>
      <c r="B4" t="s">
        <v>625</v>
      </c>
      <c r="C4" t="s">
        <v>629</v>
      </c>
      <c r="D4" t="s">
        <v>650</v>
      </c>
    </row>
    <row r="5" spans="1:4" x14ac:dyDescent="0.25">
      <c r="A5">
        <v>3</v>
      </c>
      <c r="B5" t="s">
        <v>626</v>
      </c>
      <c r="C5" t="s">
        <v>628</v>
      </c>
      <c r="D5" t="s">
        <v>651</v>
      </c>
    </row>
    <row r="6" spans="1:4" x14ac:dyDescent="0.25">
      <c r="A6">
        <v>4</v>
      </c>
      <c r="B6" t="s">
        <v>630</v>
      </c>
      <c r="C6" t="s">
        <v>631</v>
      </c>
      <c r="D6" t="s">
        <v>652</v>
      </c>
    </row>
    <row r="7" spans="1:4" x14ac:dyDescent="0.25">
      <c r="A7">
        <v>5</v>
      </c>
      <c r="B7" t="s">
        <v>632</v>
      </c>
      <c r="C7" s="1" t="s">
        <v>633</v>
      </c>
      <c r="D7" s="1" t="s">
        <v>653</v>
      </c>
    </row>
    <row r="8" spans="1:4" x14ac:dyDescent="0.25">
      <c r="A8">
        <v>6</v>
      </c>
      <c r="B8" t="s">
        <v>634</v>
      </c>
      <c r="C8" t="s">
        <v>635</v>
      </c>
      <c r="D8" t="s">
        <v>654</v>
      </c>
    </row>
    <row r="9" spans="1:4" x14ac:dyDescent="0.25">
      <c r="A9">
        <v>7</v>
      </c>
      <c r="B9" t="s">
        <v>636</v>
      </c>
      <c r="C9" t="s">
        <v>637</v>
      </c>
      <c r="D9" t="s">
        <v>655</v>
      </c>
    </row>
    <row r="10" spans="1:4" x14ac:dyDescent="0.25">
      <c r="A10">
        <v>8</v>
      </c>
      <c r="B10" t="s">
        <v>638</v>
      </c>
      <c r="C10" t="s">
        <v>640</v>
      </c>
      <c r="D10" t="s">
        <v>656</v>
      </c>
    </row>
    <row r="11" spans="1:4" x14ac:dyDescent="0.25">
      <c r="A11">
        <v>9</v>
      </c>
      <c r="B11" t="s">
        <v>639</v>
      </c>
      <c r="C11" t="s">
        <v>641</v>
      </c>
      <c r="D11" t="s">
        <v>657</v>
      </c>
    </row>
    <row r="12" spans="1:4" x14ac:dyDescent="0.25">
      <c r="A12">
        <v>10</v>
      </c>
      <c r="B12" t="s">
        <v>642</v>
      </c>
      <c r="C12" t="s">
        <v>643</v>
      </c>
      <c r="D12" t="s">
        <v>658</v>
      </c>
    </row>
    <row r="13" spans="1:4" ht="30" x14ac:dyDescent="0.25">
      <c r="A13">
        <v>11</v>
      </c>
      <c r="B13" t="s">
        <v>644</v>
      </c>
      <c r="C13" s="1" t="s">
        <v>662</v>
      </c>
      <c r="D13" s="1" t="s">
        <v>663</v>
      </c>
    </row>
    <row r="14" spans="1:4" x14ac:dyDescent="0.25">
      <c r="A14">
        <v>12</v>
      </c>
      <c r="B14" t="s">
        <v>645</v>
      </c>
      <c r="C14" s="1" t="s">
        <v>86</v>
      </c>
      <c r="D14" t="s">
        <v>80</v>
      </c>
    </row>
    <row r="15" spans="1:4" x14ac:dyDescent="0.25">
      <c r="A15">
        <v>13</v>
      </c>
      <c r="B15" t="s">
        <v>659</v>
      </c>
      <c r="C15" s="1" t="s">
        <v>669</v>
      </c>
      <c r="D15" s="1" t="s">
        <v>670</v>
      </c>
    </row>
    <row r="16" spans="1:4" x14ac:dyDescent="0.25">
      <c r="A16">
        <v>14</v>
      </c>
      <c r="B16" t="s">
        <v>647</v>
      </c>
      <c r="C16" t="s">
        <v>646</v>
      </c>
      <c r="D16" t="s">
        <v>661</v>
      </c>
    </row>
    <row r="17" spans="1:4" ht="30" x14ac:dyDescent="0.25">
      <c r="A17">
        <v>15</v>
      </c>
      <c r="B17" t="s">
        <v>648</v>
      </c>
      <c r="C17" s="1" t="s">
        <v>667</v>
      </c>
      <c r="D17" s="1" t="s">
        <v>668</v>
      </c>
    </row>
    <row r="18" spans="1:4" x14ac:dyDescent="0.25">
      <c r="A18">
        <v>16</v>
      </c>
      <c r="B18" t="s">
        <v>660</v>
      </c>
      <c r="C18" t="s">
        <v>128</v>
      </c>
      <c r="D18" t="s">
        <v>132</v>
      </c>
    </row>
    <row r="19" spans="1:4" x14ac:dyDescent="0.25">
      <c r="A19">
        <v>17</v>
      </c>
      <c r="B19" t="s">
        <v>664</v>
      </c>
      <c r="C19" t="s">
        <v>665</v>
      </c>
      <c r="D19" t="s">
        <v>666</v>
      </c>
    </row>
    <row r="20" spans="1:4" ht="45" x14ac:dyDescent="0.25">
      <c r="A20">
        <v>15</v>
      </c>
      <c r="B20" t="s">
        <v>671</v>
      </c>
      <c r="C20" s="1" t="s">
        <v>672</v>
      </c>
      <c r="D20" s="1" t="s">
        <v>673</v>
      </c>
    </row>
    <row r="21" spans="1:4" x14ac:dyDescent="0.25">
      <c r="C21" s="1"/>
      <c r="D21" s="1"/>
    </row>
  </sheetData>
  <pageMargins left="0.7" right="0.7" top="0.75" bottom="0.75" header="0.3" footer="0.3"/>
  <pageSetup paperSize="9" orientation="portrait" horizontalDpi="360" verticalDpi="360" r:id="rId1"/>
  <drawing r:id="rId2"/>
  <tableParts count="1">
    <tablePart r:id="rId3"/>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032655-58F9-4FEF-8B6C-67D258FE3726}">
  <dimension ref="A1:D21"/>
  <sheetViews>
    <sheetView workbookViewId="0">
      <selection activeCell="B8" sqref="B8"/>
    </sheetView>
  </sheetViews>
  <sheetFormatPr baseColWidth="10" defaultRowHeight="15" x14ac:dyDescent="0.25"/>
  <cols>
    <col min="2" max="2" width="53.85546875" customWidth="1"/>
    <col min="3" max="4" width="50.7109375" customWidth="1"/>
  </cols>
  <sheetData>
    <row r="1" spans="1:4" x14ac:dyDescent="0.25">
      <c r="A1" t="s">
        <v>60</v>
      </c>
      <c r="B1" t="s">
        <v>57</v>
      </c>
      <c r="C1" t="s">
        <v>58</v>
      </c>
      <c r="D1" t="s">
        <v>59</v>
      </c>
    </row>
    <row r="2" spans="1:4" x14ac:dyDescent="0.25">
      <c r="C2" t="s">
        <v>676</v>
      </c>
      <c r="D2" t="s">
        <v>403</v>
      </c>
    </row>
    <row r="3" spans="1:4" x14ac:dyDescent="0.25">
      <c r="A3">
        <v>1</v>
      </c>
      <c r="B3" t="s">
        <v>677</v>
      </c>
      <c r="C3" s="1" t="s">
        <v>715</v>
      </c>
      <c r="D3" s="1" t="s">
        <v>714</v>
      </c>
    </row>
    <row r="4" spans="1:4" x14ac:dyDescent="0.25">
      <c r="A4">
        <v>2</v>
      </c>
      <c r="B4" t="s">
        <v>678</v>
      </c>
      <c r="C4" t="s">
        <v>682</v>
      </c>
      <c r="D4" t="s">
        <v>694</v>
      </c>
    </row>
    <row r="5" spans="1:4" x14ac:dyDescent="0.25">
      <c r="A5">
        <v>3</v>
      </c>
      <c r="B5" t="s">
        <v>691</v>
      </c>
      <c r="C5" t="s">
        <v>689</v>
      </c>
      <c r="D5" t="s">
        <v>690</v>
      </c>
    </row>
    <row r="6" spans="1:4" x14ac:dyDescent="0.25">
      <c r="A6">
        <v>4</v>
      </c>
      <c r="B6" t="s">
        <v>679</v>
      </c>
      <c r="C6" s="1" t="s">
        <v>91</v>
      </c>
      <c r="D6" s="1" t="s">
        <v>683</v>
      </c>
    </row>
    <row r="7" spans="1:4" x14ac:dyDescent="0.25">
      <c r="B7" t="s">
        <v>708</v>
      </c>
      <c r="C7" s="1" t="s">
        <v>706</v>
      </c>
      <c r="D7" s="1" t="s">
        <v>707</v>
      </c>
    </row>
    <row r="8" spans="1:4" x14ac:dyDescent="0.25">
      <c r="A8">
        <v>5</v>
      </c>
      <c r="B8" t="s">
        <v>680</v>
      </c>
      <c r="C8" t="s">
        <v>328</v>
      </c>
      <c r="D8" t="s">
        <v>348</v>
      </c>
    </row>
    <row r="9" spans="1:4" ht="105.75" customHeight="1" x14ac:dyDescent="0.25">
      <c r="A9">
        <v>6</v>
      </c>
      <c r="B9" t="s">
        <v>681</v>
      </c>
      <c r="C9" s="1" t="s">
        <v>695</v>
      </c>
      <c r="D9" s="1" t="s">
        <v>696</v>
      </c>
    </row>
    <row r="10" spans="1:4" x14ac:dyDescent="0.25">
      <c r="A10">
        <v>7</v>
      </c>
      <c r="B10" t="s">
        <v>685</v>
      </c>
      <c r="C10" t="s">
        <v>86</v>
      </c>
      <c r="D10" t="s">
        <v>80</v>
      </c>
    </row>
    <row r="11" spans="1:4" x14ac:dyDescent="0.25">
      <c r="A11">
        <v>8</v>
      </c>
      <c r="B11" t="s">
        <v>686</v>
      </c>
      <c r="C11" t="s">
        <v>716</v>
      </c>
      <c r="D11" t="s">
        <v>717</v>
      </c>
    </row>
    <row r="13" spans="1:4" x14ac:dyDescent="0.25">
      <c r="C13" s="1"/>
      <c r="D13" s="1"/>
    </row>
    <row r="14" spans="1:4" x14ac:dyDescent="0.25">
      <c r="C14" s="1"/>
    </row>
    <row r="15" spans="1:4" x14ac:dyDescent="0.25">
      <c r="C15" s="1"/>
      <c r="D15" s="1"/>
    </row>
    <row r="17" spans="3:4" x14ac:dyDescent="0.25">
      <c r="C17" s="1"/>
      <c r="D17" s="1"/>
    </row>
    <row r="20" spans="3:4" x14ac:dyDescent="0.25">
      <c r="C20" s="1"/>
      <c r="D20" s="1"/>
    </row>
    <row r="21" spans="3:4" x14ac:dyDescent="0.25">
      <c r="C21" s="1"/>
      <c r="D21" s="1"/>
    </row>
  </sheetData>
  <phoneticPr fontId="4" type="noConversion"/>
  <pageMargins left="0.7" right="0.7" top="0.75" bottom="0.75" header="0.3" footer="0.3"/>
  <pageSetup paperSize="9" orientation="portrait" horizontalDpi="360" verticalDpi="360" r:id="rId1"/>
  <tableParts count="1">
    <tablePart r:id="rId2"/>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456695-7373-4E8A-AF4E-C0451A2DC736}">
  <dimension ref="A1:D21"/>
  <sheetViews>
    <sheetView workbookViewId="0">
      <selection activeCell="H19" sqref="H19"/>
    </sheetView>
  </sheetViews>
  <sheetFormatPr baseColWidth="10" defaultRowHeight="15" x14ac:dyDescent="0.25"/>
  <cols>
    <col min="2" max="2" width="65" customWidth="1"/>
    <col min="3" max="4" width="50.7109375" customWidth="1"/>
  </cols>
  <sheetData>
    <row r="1" spans="1:4" x14ac:dyDescent="0.25">
      <c r="A1" t="s">
        <v>60</v>
      </c>
      <c r="B1" t="s">
        <v>57</v>
      </c>
      <c r="C1" t="s">
        <v>58</v>
      </c>
      <c r="D1" t="s">
        <v>59</v>
      </c>
    </row>
    <row r="2" spans="1:4" x14ac:dyDescent="0.25">
      <c r="C2" t="s">
        <v>709</v>
      </c>
      <c r="D2" t="s">
        <v>713</v>
      </c>
    </row>
    <row r="3" spans="1:4" x14ac:dyDescent="0.25">
      <c r="A3">
        <v>1</v>
      </c>
      <c r="B3" t="s">
        <v>697</v>
      </c>
      <c r="C3" s="1" t="s">
        <v>711</v>
      </c>
      <c r="D3" s="1" t="s">
        <v>725</v>
      </c>
    </row>
    <row r="4" spans="1:4" x14ac:dyDescent="0.25">
      <c r="A4">
        <v>2</v>
      </c>
      <c r="B4" t="s">
        <v>698</v>
      </c>
      <c r="C4" t="s">
        <v>710</v>
      </c>
      <c r="D4" t="s">
        <v>712</v>
      </c>
    </row>
    <row r="5" spans="1:4" x14ac:dyDescent="0.25">
      <c r="A5">
        <v>3</v>
      </c>
      <c r="B5" t="s">
        <v>699</v>
      </c>
      <c r="C5" t="s">
        <v>689</v>
      </c>
      <c r="D5" t="s">
        <v>690</v>
      </c>
    </row>
    <row r="6" spans="1:4" x14ac:dyDescent="0.25">
      <c r="A6">
        <v>4</v>
      </c>
      <c r="B6" t="s">
        <v>700</v>
      </c>
      <c r="C6" s="1" t="s">
        <v>91</v>
      </c>
      <c r="D6" s="1" t="s">
        <v>683</v>
      </c>
    </row>
    <row r="7" spans="1:4" x14ac:dyDescent="0.25">
      <c r="B7" t="s">
        <v>705</v>
      </c>
      <c r="C7" s="1" t="s">
        <v>706</v>
      </c>
      <c r="D7" s="1" t="s">
        <v>707</v>
      </c>
    </row>
    <row r="8" spans="1:4" x14ac:dyDescent="0.25">
      <c r="A8">
        <v>5</v>
      </c>
      <c r="B8" t="s">
        <v>701</v>
      </c>
      <c r="C8" t="s">
        <v>328</v>
      </c>
      <c r="D8" t="s">
        <v>348</v>
      </c>
    </row>
    <row r="9" spans="1:4" ht="80.25" customHeight="1" x14ac:dyDescent="0.25">
      <c r="A9">
        <v>6</v>
      </c>
      <c r="B9" t="s">
        <v>702</v>
      </c>
      <c r="C9" s="1" t="s">
        <v>726</v>
      </c>
      <c r="D9" s="1" t="s">
        <v>724</v>
      </c>
    </row>
    <row r="10" spans="1:4" x14ac:dyDescent="0.25">
      <c r="A10">
        <v>7</v>
      </c>
      <c r="B10" t="s">
        <v>703</v>
      </c>
      <c r="C10" t="s">
        <v>86</v>
      </c>
      <c r="D10" t="s">
        <v>80</v>
      </c>
    </row>
    <row r="11" spans="1:4" x14ac:dyDescent="0.25">
      <c r="A11">
        <v>8</v>
      </c>
      <c r="B11" t="s">
        <v>704</v>
      </c>
      <c r="C11" t="s">
        <v>716</v>
      </c>
      <c r="D11" t="s">
        <v>717</v>
      </c>
    </row>
    <row r="13" spans="1:4" x14ac:dyDescent="0.25">
      <c r="C13" s="1"/>
      <c r="D13" s="1"/>
    </row>
    <row r="14" spans="1:4" x14ac:dyDescent="0.25">
      <c r="C14" s="1"/>
    </row>
    <row r="15" spans="1:4" x14ac:dyDescent="0.25">
      <c r="C15" s="1"/>
      <c r="D15" s="1"/>
    </row>
    <row r="17" spans="3:4" x14ac:dyDescent="0.25">
      <c r="C17" s="1"/>
      <c r="D17" s="1"/>
    </row>
    <row r="20" spans="3:4" x14ac:dyDescent="0.25">
      <c r="C20" s="1"/>
      <c r="D20" s="1"/>
    </row>
    <row r="21" spans="3:4" x14ac:dyDescent="0.25">
      <c r="C21" s="1"/>
      <c r="D21" s="1"/>
    </row>
  </sheetData>
  <pageMargins left="0.7" right="0.7" top="0.75" bottom="0.75" header="0.3" footer="0.3"/>
  <pageSetup paperSize="9" orientation="portrait" horizontalDpi="360" verticalDpi="360" r:id="rId1"/>
  <tableParts count="1">
    <tablePart r:id="rId2"/>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7EF7E0-E814-48B2-A4AF-487C809E6C10}">
  <dimension ref="A1:D28"/>
  <sheetViews>
    <sheetView topLeftCell="A15" workbookViewId="0">
      <selection activeCell="D29" sqref="D29"/>
    </sheetView>
  </sheetViews>
  <sheetFormatPr baseColWidth="10" defaultRowHeight="15" x14ac:dyDescent="0.25"/>
  <cols>
    <col min="2" max="2" width="65" customWidth="1"/>
    <col min="3" max="4" width="50.7109375" customWidth="1"/>
  </cols>
  <sheetData>
    <row r="1" spans="1:4" x14ac:dyDescent="0.25">
      <c r="A1" t="s">
        <v>60</v>
      </c>
      <c r="B1" t="s">
        <v>57</v>
      </c>
      <c r="C1" t="s">
        <v>58</v>
      </c>
      <c r="D1" t="s">
        <v>59</v>
      </c>
    </row>
    <row r="2" spans="1:4" x14ac:dyDescent="0.25">
      <c r="C2" t="s">
        <v>766</v>
      </c>
      <c r="D2" t="s">
        <v>767</v>
      </c>
    </row>
    <row r="3" spans="1:4" x14ac:dyDescent="0.25">
      <c r="A3">
        <v>1</v>
      </c>
      <c r="B3" t="s">
        <v>770</v>
      </c>
      <c r="C3" s="1" t="s">
        <v>758</v>
      </c>
      <c r="D3" s="1" t="s">
        <v>759</v>
      </c>
    </row>
    <row r="4" spans="1:4" x14ac:dyDescent="0.25">
      <c r="A4">
        <v>2</v>
      </c>
      <c r="B4" t="s">
        <v>771</v>
      </c>
      <c r="C4" t="s">
        <v>555</v>
      </c>
      <c r="D4" t="s">
        <v>569</v>
      </c>
    </row>
    <row r="5" spans="1:4" ht="92.25" customHeight="1" x14ac:dyDescent="0.25">
      <c r="A5">
        <v>3</v>
      </c>
      <c r="B5" t="s">
        <v>772</v>
      </c>
      <c r="C5" s="1" t="str">
        <f>CONCATENATE("&lt;HTML&gt;&lt;P&gt;Bienvenue sur l'assistant d'analyse lexicométrique.&lt;BR/&gt;",
"Vous allez pouvoir configurer l'analyse que vous souhaitez effectuer.&lt;BR/&gt;",
"Cliquez sur suivant pour commencer l'analyse&lt;BR/&gt;",
"NB : A tout moment vous pouvez revenir en arriére avec le bouton précédent.&lt;/P&gt;&lt;/HTML&gt;")</f>
        <v>&lt;HTML&gt;&lt;P&gt;Bienvenue sur l'assistant d'analyse lexicométrique.&lt;BR/&gt;Vous allez pouvoir configurer l'analyse que vous souhaitez effectuer.&lt;BR/&gt;Cliquez sur suivant pour commencer l'analyse&lt;BR/&gt;NB : A tout moment vous pouvez revenir en arriére avec le bouton précédent.&lt;/P&gt;&lt;/HTML&gt;</v>
      </c>
      <c r="D5" s="1" t="str">
        <f>CONCATENATE("&lt;HTML&gt;&lt;P&gt;Bienvenido al asistente de análisis lexicométrico.&lt;BR/&gt;",
"Podrás configurar el análisis que quieras realizar.&lt;BR/&gt;",
"Haga clic en siguiente para iniciar el análisis.&lt;BR/&gt;",
"NB: En cualquier momento usted puede volver atrás con el botón anterior.&lt;/P&gt;&lt;/HTML&gt;")</f>
        <v>&lt;HTML&gt;&lt;P&gt;Bienvenido al asistente de análisis lexicométrico.&lt;BR/&gt;Podrás configurar el análisis que quieras realizar.&lt;BR/&gt;Haga clic en siguiente para iniciar el análisis.&lt;BR/&gt;NB: En cualquier momento usted puede volver atrás con el botón anterior.&lt;/P&gt;&lt;/HTML&gt;</v>
      </c>
    </row>
    <row r="6" spans="1:4" x14ac:dyDescent="0.25">
      <c r="A6">
        <v>4</v>
      </c>
      <c r="B6" t="s">
        <v>773</v>
      </c>
      <c r="C6" s="1" t="s">
        <v>768</v>
      </c>
      <c r="D6" s="1" t="s">
        <v>769</v>
      </c>
    </row>
    <row r="7" spans="1:4" ht="76.5" customHeight="1" x14ac:dyDescent="0.25">
      <c r="A7">
        <v>5</v>
      </c>
      <c r="B7" t="s">
        <v>1022</v>
      </c>
      <c r="C7" s="1" t="str">
        <f>CONCATENATE("&lt;HTML&gt;&lt;P&gt;Cette étape vous permet de sélectionner les matériaux sur lesquels vous souhaitez effectuer l'analyse.&lt;BR/&gt;",
"NB : A tout moment vous pouvez revenir en arriére avec le bouton précédent.&lt;/P&gt;&lt;/HTML&gt;")</f>
        <v>&lt;HTML&gt;&lt;P&gt;Cette étape vous permet de sélectionner les matériaux sur lesquels vous souhaitez effectuer l'analyse.&lt;BR/&gt;NB : A tout moment vous pouvez revenir en arriére avec le bouton précédent.&lt;/P&gt;&lt;/HTML&gt;</v>
      </c>
      <c r="D7" s="1" t="str">
        <f>CONCATENATE("&lt;HTML&gt;&lt;P&gt;Este paso le permite seleccionar los materiales en los que desea realizar el análisis.&lt;BR/&gt;",
"NB: En cualquier momento usted puede volver atrás con el botón anterior.&lt;/P&gt;&lt;/HTML&gt;")</f>
        <v>&lt;HTML&gt;&lt;P&gt;Este paso le permite seleccionar los materiales en los que desea realizar el análisis.&lt;BR/&gt;NB: En cualquier momento usted puede volver atrás con el botón anterior.&lt;/P&gt;&lt;/HTML&gt;</v>
      </c>
    </row>
    <row r="8" spans="1:4" x14ac:dyDescent="0.25">
      <c r="A8">
        <v>6</v>
      </c>
      <c r="B8" t="s">
        <v>1023</v>
      </c>
      <c r="C8" t="s">
        <v>1024</v>
      </c>
      <c r="D8" t="s">
        <v>1025</v>
      </c>
    </row>
    <row r="9" spans="1:4" ht="75" x14ac:dyDescent="0.25">
      <c r="A9">
        <v>7</v>
      </c>
      <c r="B9" t="s">
        <v>1026</v>
      </c>
      <c r="C9" s="1" t="str">
        <f>CONCATENATE("&lt;HTML&gt;&lt;P&gt;Cette étape vous permet de sélectionner les champs correspondant aux matériaux sur lesquels vous souhaitez effectuer l'analyse.&lt;BR/&gt;",
"NB : A tout moment vous pouvez revenir en arriére avec le bouton précédent.&lt;/P&gt;&lt;/HTML&gt;")</f>
        <v>&lt;HTML&gt;&lt;P&gt;Cette étape vous permet de sélectionner les champs correspondant aux matériaux sur lesquels vous souhaitez effectuer l'analyse.&lt;BR/&gt;NB : A tout moment vous pouvez revenir en arriére avec le bouton précédent.&lt;/P&gt;&lt;/HTML&gt;</v>
      </c>
      <c r="D9" s="1" t="str">
        <f>CONCATENATE("&lt;HTML&gt;&lt;P&gt;Este paso le permite seleccionar los campos correspondientes a los materiales sobre los que desea realizar el análisis.&lt;BR/&gt;",
"NB: En cualquier momento usted puede volver atrás con el botón anterior.&lt;/P&gt;&lt;/HTML&gt;")</f>
        <v>&lt;HTML&gt;&lt;P&gt;Este paso le permite seleccionar los campos correspondientes a los materiales sobre los que desea realizar el análisis.&lt;BR/&gt;NB: En cualquier momento usted puede volver atrás con el botón anterior.&lt;/P&gt;&lt;/HTML&gt;</v>
      </c>
    </row>
    <row r="10" spans="1:4" x14ac:dyDescent="0.25">
      <c r="A10">
        <v>8</v>
      </c>
      <c r="B10" t="s">
        <v>1027</v>
      </c>
      <c r="C10" t="s">
        <v>1028</v>
      </c>
      <c r="D10" t="s">
        <v>1028</v>
      </c>
    </row>
    <row r="11" spans="1:4" ht="75" x14ac:dyDescent="0.25">
      <c r="A11">
        <v>9</v>
      </c>
      <c r="B11" t="s">
        <v>1029</v>
      </c>
      <c r="C11" s="1" t="str">
        <f>CONCATENATE("&lt;HTML&gt;&lt;P&gt;Cette étape vous permet de sélectionner le type d'analyse que vous souhaitez effectuer.&lt;BR/&gt;","Puis de consulter les résultats.&lt;BR/&gt;",
"NB : A tout moment vous pouvez revenir en arriére avec le bouton précédent.&lt;/P&gt;&lt;/HTML&gt;")</f>
        <v>&lt;HTML&gt;&lt;P&gt;Cette étape vous permet de sélectionner le type d'analyse que vous souhaitez effectuer.&lt;BR/&gt;Puis de consulter les résultats.&lt;BR/&gt;NB : A tout moment vous pouvez revenir en arriére avec le bouton précédent.&lt;/P&gt;&lt;/HTML&gt;</v>
      </c>
      <c r="D11" s="1" t="str">
        <f xml:space="preserve"> CONCATENATE("&lt;HTML&gt;&lt;P&gt;Este paso le permite seleccionar el tipo de análisis que desea realizar.&lt;BR/&gt;", "Luego consulte los resultados.&lt;BR/&gt;",
"NB: En cualquier momento puede volver con el botón anterior.&lt;/P&gt;&lt;/HTML&gt;")</f>
        <v>&lt;HTML&gt;&lt;P&gt;Este paso le permite seleccionar el tipo de análisis que desea realizar.&lt;BR/&gt;Luego consulte los resultados.&lt;BR/&gt;NB: En cualquier momento puede volver con el botón anterior.&lt;/P&gt;&lt;/HTML&gt;</v>
      </c>
    </row>
    <row r="12" spans="1:4" ht="17.25" customHeight="1" x14ac:dyDescent="0.25">
      <c r="A12">
        <v>10</v>
      </c>
      <c r="B12" t="s">
        <v>1030</v>
      </c>
      <c r="C12" s="1" t="s">
        <v>1031</v>
      </c>
      <c r="D12" t="s">
        <v>1025</v>
      </c>
    </row>
    <row r="13" spans="1:4" x14ac:dyDescent="0.25">
      <c r="A13">
        <v>11</v>
      </c>
      <c r="B13" t="s">
        <v>1032</v>
      </c>
      <c r="C13" s="1" t="s">
        <v>1033</v>
      </c>
      <c r="D13" s="1" t="s">
        <v>1034</v>
      </c>
    </row>
    <row r="14" spans="1:4" x14ac:dyDescent="0.25">
      <c r="A14">
        <v>12</v>
      </c>
      <c r="B14" t="s">
        <v>1035</v>
      </c>
      <c r="C14" t="s">
        <v>1179</v>
      </c>
      <c r="D14" t="s">
        <v>1180</v>
      </c>
    </row>
    <row r="15" spans="1:4" x14ac:dyDescent="0.25">
      <c r="A15">
        <v>13</v>
      </c>
      <c r="B15" t="s">
        <v>1036</v>
      </c>
      <c r="C15" s="1" t="s">
        <v>1037</v>
      </c>
      <c r="D15" s="1" t="s">
        <v>1038</v>
      </c>
    </row>
    <row r="16" spans="1:4" ht="16.5" customHeight="1" x14ac:dyDescent="0.25">
      <c r="A16">
        <v>14</v>
      </c>
      <c r="B16" t="s">
        <v>1039</v>
      </c>
      <c r="C16" t="s">
        <v>1040</v>
      </c>
      <c r="D16" t="s">
        <v>1041</v>
      </c>
    </row>
    <row r="17" spans="1:4" x14ac:dyDescent="0.25">
      <c r="A17">
        <v>15</v>
      </c>
      <c r="B17" t="s">
        <v>1042</v>
      </c>
      <c r="C17" t="s">
        <v>1043</v>
      </c>
      <c r="D17" t="s">
        <v>1044</v>
      </c>
    </row>
    <row r="18" spans="1:4" x14ac:dyDescent="0.25">
      <c r="A18">
        <v>16</v>
      </c>
      <c r="B18" t="s">
        <v>1050</v>
      </c>
      <c r="C18" t="s">
        <v>1045</v>
      </c>
      <c r="D18" t="s">
        <v>1051</v>
      </c>
    </row>
    <row r="19" spans="1:4" x14ac:dyDescent="0.25">
      <c r="A19">
        <v>17</v>
      </c>
      <c r="B19" t="s">
        <v>1049</v>
      </c>
      <c r="C19" t="s">
        <v>1046</v>
      </c>
      <c r="D19" t="s">
        <v>1052</v>
      </c>
    </row>
    <row r="20" spans="1:4" x14ac:dyDescent="0.25">
      <c r="A20">
        <v>18</v>
      </c>
      <c r="B20" t="s">
        <v>1048</v>
      </c>
      <c r="C20" t="s">
        <v>1047</v>
      </c>
      <c r="D20" t="s">
        <v>1053</v>
      </c>
    </row>
    <row r="21" spans="1:4" x14ac:dyDescent="0.25">
      <c r="A21">
        <v>19</v>
      </c>
      <c r="B21" t="s">
        <v>1054</v>
      </c>
      <c r="C21" t="s">
        <v>1059</v>
      </c>
      <c r="D21" t="s">
        <v>1061</v>
      </c>
    </row>
    <row r="22" spans="1:4" x14ac:dyDescent="0.25">
      <c r="A22">
        <v>20</v>
      </c>
      <c r="B22" t="s">
        <v>1056</v>
      </c>
      <c r="C22" t="s">
        <v>1060</v>
      </c>
      <c r="D22" t="s">
        <v>1062</v>
      </c>
    </row>
    <row r="23" spans="1:4" x14ac:dyDescent="0.25">
      <c r="A23">
        <v>21</v>
      </c>
      <c r="B23" t="s">
        <v>1063</v>
      </c>
      <c r="C23" t="s">
        <v>1064</v>
      </c>
      <c r="D23" t="s">
        <v>1065</v>
      </c>
    </row>
    <row r="24" spans="1:4" x14ac:dyDescent="0.25">
      <c r="A24">
        <v>22</v>
      </c>
      <c r="B24" t="s">
        <v>1058</v>
      </c>
      <c r="C24" t="s">
        <v>1055</v>
      </c>
      <c r="D24" t="s">
        <v>1057</v>
      </c>
    </row>
    <row r="25" spans="1:4" x14ac:dyDescent="0.25">
      <c r="A25">
        <v>23</v>
      </c>
      <c r="B25" t="s">
        <v>1066</v>
      </c>
      <c r="C25" t="s">
        <v>1067</v>
      </c>
      <c r="D25" t="s">
        <v>1068</v>
      </c>
    </row>
    <row r="26" spans="1:4" ht="13.5" customHeight="1" x14ac:dyDescent="0.25">
      <c r="A26">
        <v>24</v>
      </c>
      <c r="B26" t="s">
        <v>1176</v>
      </c>
      <c r="C26" t="s">
        <v>1177</v>
      </c>
      <c r="D26" s="1" t="s">
        <v>1178</v>
      </c>
    </row>
    <row r="27" spans="1:4" ht="135" x14ac:dyDescent="0.25">
      <c r="A27">
        <v>25</v>
      </c>
      <c r="B27" t="s">
        <v>1181</v>
      </c>
      <c r="C27" s="1" t="str">
        <f>CONCATENATE("&lt;HTML&gt;&lt;P&gt;Pour lancer l'analyse vous devez sélectionner les listes à utiliser.&lt;BR/&gt;",
"Ces listes sont utilisé pour prétraiter les données (exemple : supprimer les stopwords)&lt;BR/&gt;",
"Pour cela 2 choix s'offre à vous&lt;BR/&gt;&lt;UL&gt;",
"&lt;LI&gt;Créer une liste vierge à partir du menu Analyse - Gestion des listes et la compléter suite à l'analyse&lt;/LI&gt;",
"&lt;LI&gt;Choisir une liste existante et la compléter au besoin suite à l'analyse&lt;/LI&gt;&lt;/UL&gt;&lt;/P&gt;&lt;/HTML&gt;")</f>
        <v>&lt;HTML&gt;&lt;P&gt;Pour lancer l'analyse vous devez sélectionner les listes à utiliser.&lt;BR/&gt;Ces listes sont utilisé pour prétraiter les données (exemple : supprimer les stopwords)&lt;BR/&gt;Pour cela 2 choix s'offre à vous&lt;BR/&gt;&lt;UL&gt;&lt;LI&gt;Créer une liste vierge à partir du menu Analyse - Gestion des listes et la compléter suite à l'analyse&lt;/LI&gt;&lt;LI&gt;Choisir une liste existante et la compléter au besoin suite à l'analyse&lt;/LI&gt;&lt;/UL&gt;&lt;/P&gt;&lt;/HTML&gt;</v>
      </c>
      <c r="D27" s="1" t="str">
        <f>CONCATENATE("&lt;HTML&gt;&lt;P&gt;Para iniciar el análisis debe seleccionar las listas a utilizar.&lt;BR/&gt;",
"Estas listas se utilizan para preprocesar datos (ejemplo: eliminar stopwords)&lt;BR/&gt;",
"Para eso se le ofrecen 2 opciones &lt;BR/&gt;&lt;UL&gt;",
"&lt;LI&gt;Cree una lista en blanco desde el menú Análisis - Gestión de listas y complétela después del análisis&lt;/LI&gt;",
"&lt;LI&gt;Elija una lista existente y complétela si es necesario después del análisis &lt;/LI&gt;&lt;/UL&gt;&lt;/P&gt;&lt;/HTML&gt;")</f>
        <v>&lt;HTML&gt;&lt;P&gt;Para iniciar el análisis debe seleccionar las listas a utilizar.&lt;BR/&gt;Estas listas se utilizan para preprocesar datos (ejemplo: eliminar stopwords)&lt;BR/&gt;Para eso se le ofrecen 2 opciones &lt;BR/&gt;&lt;UL&gt;&lt;LI&gt;Cree una lista en blanco desde el menú Análisis - Gestión de listas y complétela después del análisis&lt;/LI&gt;&lt;LI&gt;Elija una lista existente y complétela si es necesario después del análisis &lt;/LI&gt;&lt;/UL&gt;&lt;/P&gt;&lt;/HTML&gt;</v>
      </c>
    </row>
    <row r="28" spans="1:4" x14ac:dyDescent="0.25">
      <c r="A28">
        <v>26</v>
      </c>
      <c r="B28" t="s">
        <v>1185</v>
      </c>
      <c r="C28" t="s">
        <v>1186</v>
      </c>
      <c r="D28" t="s">
        <v>1187</v>
      </c>
    </row>
  </sheetData>
  <pageMargins left="0.7" right="0.7" top="0.75" bottom="0.75" header="0.3" footer="0.3"/>
  <pageSetup paperSize="9" orientation="portrait" horizontalDpi="360" verticalDpi="36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7FE015-45ED-4C89-B5D1-EDB5C6B1F7DA}">
  <dimension ref="A1:D27"/>
  <sheetViews>
    <sheetView workbookViewId="0">
      <selection activeCell="D7" sqref="B7:D7"/>
    </sheetView>
  </sheetViews>
  <sheetFormatPr baseColWidth="10" defaultRowHeight="15" x14ac:dyDescent="0.25"/>
  <cols>
    <col min="2" max="2" width="58.140625" customWidth="1"/>
    <col min="3" max="4" width="50.7109375" customWidth="1"/>
  </cols>
  <sheetData>
    <row r="1" spans="1:4" ht="15.75" thickBot="1" x14ac:dyDescent="0.3">
      <c r="A1" s="7" t="s">
        <v>60</v>
      </c>
      <c r="B1" s="7" t="s">
        <v>57</v>
      </c>
      <c r="C1" s="7" t="s">
        <v>58</v>
      </c>
      <c r="D1" s="7" t="s">
        <v>59</v>
      </c>
    </row>
    <row r="2" spans="1:4" x14ac:dyDescent="0.25">
      <c r="A2" s="3"/>
      <c r="B2" s="3"/>
      <c r="C2" s="3" t="s">
        <v>72</v>
      </c>
      <c r="D2" s="3" t="s">
        <v>73</v>
      </c>
    </row>
    <row r="3" spans="1:4" x14ac:dyDescent="0.25">
      <c r="A3" s="4">
        <v>1</v>
      </c>
      <c r="B3" s="4" t="s">
        <v>74</v>
      </c>
      <c r="C3" t="s">
        <v>464</v>
      </c>
      <c r="D3" s="4" t="s">
        <v>465</v>
      </c>
    </row>
    <row r="4" spans="1:4" x14ac:dyDescent="0.25">
      <c r="A4" s="4">
        <v>2</v>
      </c>
      <c r="B4" t="s">
        <v>75</v>
      </c>
      <c r="C4" t="s">
        <v>84</v>
      </c>
      <c r="D4" t="s">
        <v>76</v>
      </c>
    </row>
    <row r="5" spans="1:4" x14ac:dyDescent="0.25">
      <c r="A5" s="4">
        <v>3</v>
      </c>
      <c r="B5" t="s">
        <v>77</v>
      </c>
      <c r="C5" t="s">
        <v>85</v>
      </c>
      <c r="D5" t="s">
        <v>532</v>
      </c>
    </row>
    <row r="6" spans="1:4" x14ac:dyDescent="0.25">
      <c r="A6" s="4">
        <v>4</v>
      </c>
      <c r="B6" t="s">
        <v>78</v>
      </c>
      <c r="C6" t="s">
        <v>572</v>
      </c>
      <c r="D6" t="s">
        <v>573</v>
      </c>
    </row>
    <row r="7" spans="1:4" x14ac:dyDescent="0.25">
      <c r="A7" s="4">
        <v>5</v>
      </c>
      <c r="B7" t="s">
        <v>79</v>
      </c>
      <c r="C7" t="s">
        <v>86</v>
      </c>
      <c r="D7" t="s">
        <v>80</v>
      </c>
    </row>
    <row r="8" spans="1:4" x14ac:dyDescent="0.25">
      <c r="A8" s="4">
        <v>6</v>
      </c>
      <c r="B8" t="s">
        <v>81</v>
      </c>
      <c r="C8" t="s">
        <v>87</v>
      </c>
      <c r="D8" t="s">
        <v>82</v>
      </c>
    </row>
    <row r="9" spans="1:4" x14ac:dyDescent="0.25">
      <c r="A9" s="4">
        <v>7</v>
      </c>
      <c r="B9" t="s">
        <v>83</v>
      </c>
      <c r="C9" t="s">
        <v>466</v>
      </c>
      <c r="D9" t="s">
        <v>467</v>
      </c>
    </row>
    <row r="10" spans="1:4" x14ac:dyDescent="0.25">
      <c r="A10" s="4">
        <v>8</v>
      </c>
      <c r="B10" t="s">
        <v>88</v>
      </c>
      <c r="C10" t="s">
        <v>91</v>
      </c>
      <c r="D10" t="s">
        <v>89</v>
      </c>
    </row>
    <row r="11" spans="1:4" x14ac:dyDescent="0.25">
      <c r="A11" s="4">
        <v>9</v>
      </c>
      <c r="B11" t="s">
        <v>90</v>
      </c>
      <c r="C11" t="s">
        <v>468</v>
      </c>
      <c r="D11" t="s">
        <v>531</v>
      </c>
    </row>
    <row r="12" spans="1:4" x14ac:dyDescent="0.25">
      <c r="A12" s="4">
        <v>10</v>
      </c>
      <c r="B12" t="s">
        <v>566</v>
      </c>
      <c r="C12" t="s">
        <v>555</v>
      </c>
      <c r="D12" t="s">
        <v>569</v>
      </c>
    </row>
    <row r="13" spans="1:4" x14ac:dyDescent="0.25">
      <c r="A13" s="4">
        <v>11</v>
      </c>
      <c r="B13" t="s">
        <v>567</v>
      </c>
      <c r="C13" t="s">
        <v>570</v>
      </c>
      <c r="D13" t="s">
        <v>571</v>
      </c>
    </row>
    <row r="14" spans="1:4" x14ac:dyDescent="0.25">
      <c r="A14" s="4">
        <v>12</v>
      </c>
      <c r="B14" t="s">
        <v>568</v>
      </c>
      <c r="C14" t="s">
        <v>587</v>
      </c>
      <c r="D14" t="s">
        <v>608</v>
      </c>
    </row>
    <row r="15" spans="1:4" ht="60" x14ac:dyDescent="0.25">
      <c r="A15" s="4">
        <v>13</v>
      </c>
      <c r="B15" t="s">
        <v>589</v>
      </c>
      <c r="C15" s="1" t="str">
        <f>CONCATENATE("&lt;HTML&gt;&lt;P&gt;Quelle est la balise correspondante à cette ligne ?&lt;BR/&gt;",
"Utilisez la liste, pour sélectionner la balise adéquate.&lt;BR/&gt;",
"Puis cliquez sur suivant.&lt;/P&gt;&lt;/HTML&gt;")</f>
        <v>&lt;HTML&gt;&lt;P&gt;Quelle est la balise correspondante à cette ligne ?&lt;BR/&gt;Utilisez la liste, pour sélectionner la balise adéquate.&lt;BR/&gt;Puis cliquez sur suivant.&lt;/P&gt;&lt;/HTML&gt;</v>
      </c>
      <c r="D15" s="1" t="str">
        <f>CONCATENATE("&lt;HTML&gt;&lt;P&gt;¿Cuál es la etiqueta correspondiente a esta línea?&lt;BR/&gt;",
"Utilice la lista para seleccionar la etiqueta adecuada.&lt;BR/&gt;",
"Luego haga clic en siguiente.&lt;/P&gt;&lt;/HTML&gt;")</f>
        <v>&lt;HTML&gt;&lt;P&gt;¿Cuál es la etiqueta correspondiente a esta línea?&lt;BR/&gt;Utilice la lista para seleccionar la etiqueta adecuada.&lt;BR/&gt;Luego haga clic en siguiente.&lt;/P&gt;&lt;/HTML&gt;</v>
      </c>
    </row>
    <row r="16" spans="1:4" ht="165" x14ac:dyDescent="0.25">
      <c r="A16" s="4">
        <v>14</v>
      </c>
      <c r="B16" t="s">
        <v>590</v>
      </c>
      <c r="C16" s="1" t="str">
        <f>CONCATENATE("&lt;HTML&gt;&lt;P&gt;Quel est le contenu de la balise ?&lt;BR/&gt;",
"Pour sélectionner les données textuelles de la balise, utilisez la souris,&lt;BR/&gt;",
"sélectionnez la partie correspondante aux données textuelles&lt;BR/&gt;",
"dans la zone à gauche du bouton 'identifier' et cliquez dessus ce bouton.&lt;BR/&gt;",
"La zone de texte en dessous a été mise à jour avec le contenu que vous&lt;BR/&gt;",
"avez sélectionné, ci cela vous convient cliquez sur suivant sinon, recommencez.&lt;BR/&gt;",
"NB : Si le texte n'est pas complet ou erroné, vous pourrez le modifier&lt;BR/&gt;",
"à l'étape suivante.&lt;/P&gt;&lt;/HTML&gt;")</f>
        <v>&lt;HTML&gt;&lt;P&gt;Quel est le contenu de la balise ?&lt;BR/&gt;Pour sélectionner les données textuelles de la balise, utilisez la souris,&lt;BR/&gt;sélectionnez la partie correspondante aux données textuelles&lt;BR/&gt;dans la zone à gauche du bouton 'identifier' et cliquez dessus ce bouton.&lt;BR/&gt;La zone de texte en dessous a été mise à jour avec le contenu que vous&lt;BR/&gt;avez sélectionné, ci cela vous convient cliquez sur suivant sinon, recommencez.&lt;BR/&gt;NB : Si le texte n'est pas complet ou erroné, vous pourrez le modifier&lt;BR/&gt;à l'étape suivante.&lt;/P&gt;&lt;/HTML&gt;</v>
      </c>
      <c r="D16" s="1" t="str">
        <f>CONCATENATE("&lt;HTML&gt;&lt;P&gt;¿Cuál es el contenido de la etiqueta?&lt;BR/&gt;",
"Para seleccionar los datos de texto de la etiqueta, utilice el ratón,&lt;BR/&gt;",
"seleccione la parte correspondiente a los datos de texto&lt;BR/&gt;",
"en el área a la izquierda del botón 'identificar ' y haga clic en él.&lt;BR/&gt;",
"El cuadro de texto de abajo se ha actualizado con el contenido que usted&lt;BR/&gt;",
"ha seleccionado, esto le conviene haga clic en siguiente si no, reinicie.&lt;BR/&gt;",
"Nota: Si el texto no es completo o erróneo, podrá editarlo&lt;BR/&gt;",
"en el siguiente paso.&lt;/P&gt;&lt;/HTML&gt;")</f>
        <v>&lt;HTML&gt;&lt;P&gt;¿Cuál es el contenido de la etiqueta?&lt;BR/&gt;Para seleccionar los datos de texto de la etiqueta, utilice el ratón,&lt;BR/&gt;seleccione la parte correspondiente a los datos de texto&lt;BR/&gt;en el área a la izquierda del botón 'identificar ' y haga clic en él.&lt;BR/&gt;El cuadro de texto de abajo se ha actualizado con el contenido que usted&lt;BR/&gt;ha seleccionado, esto le conviene haga clic en siguiente si no, reinicie.&lt;BR/&gt;Nota: Si el texto no es completo o erróneo, podrá editarlo&lt;BR/&gt;en el siguiente paso.&lt;/P&gt;&lt;/HTML&gt;</v>
      </c>
    </row>
    <row r="17" spans="1:4" ht="120" x14ac:dyDescent="0.25">
      <c r="A17" s="4">
        <v>15</v>
      </c>
      <c r="B17" t="s">
        <v>591</v>
      </c>
      <c r="C17" s="1" t="str">
        <f>CONCATENATE("&lt;HTML&gt;&lt;P&gt;Tout est bon ?&lt;BR/&gt;",
"Nous avons affiché la ligne corrigé dans l'encadré ci-dessus.&lt;BR/&gt;",
"Si le contenu de la balise ne vous convient pas, vous pouvez faire&lt;BR/&gt;",
"précédent et effectuer des modifications,&lt;BR/&gt;",
"la ligne sera alors mise à jour en conséquences.&lt;BR/&gt;",
"Une fois que tout est bon, cliquez sur le bouton de correction de&lt;BR/&gt;",
"la ligne tout en bas de la fenêtre&lt;/P&gt;&lt;/HTML&gt;")</f>
        <v>&lt;HTML&gt;&lt;P&gt;Tout est bon ?&lt;BR/&gt;Nous avons affiché la ligne corrigé dans l'encadré ci-dessus.&lt;BR/&gt;Si le contenu de la balise ne vous convient pas, vous pouvez faire&lt;BR/&gt;précédent et effectuer des modifications,&lt;BR/&gt;la ligne sera alors mise à jour en conséquences.&lt;BR/&gt;Une fois que tout est bon, cliquez sur le bouton de correction de&lt;BR/&gt;la ligne tout en bas de la fenêtre&lt;/P&gt;&lt;/HTML&gt;</v>
      </c>
      <c r="D17" s="1" t="str">
        <f>CONCATENATE("&lt;HTML&gt;&lt;P&gt;¿Está todo bien aquí?&lt;BR/&gt;",
"Hemos publicado la línea corregida en el recuadro anterior.&lt;BR/&gt;",
"Si el contenido de la etiqueta no es adecuado para usted, puede hacer&lt;BR/&gt;",
"anterior y realizar modificaciones,&lt;BR/&gt;",
"la línea se actualizará en consecuencia.&lt;BR/&gt;",
"Una vez que todo está bien, haga clic en el botón de corrección de&lt;BR/&gt;",
"la línea en la parte inferior de la pantalla&lt;/P&gt;&lt;/HTML&gt;")</f>
        <v>&lt;HTML&gt;&lt;P&gt;¿Está todo bien aquí?&lt;BR/&gt;Hemos publicado la línea corregida en el recuadro anterior.&lt;BR/&gt;Si el contenido de la etiqueta no es adecuado para usted, puede hacer&lt;BR/&gt;anterior y realizar modificaciones,&lt;BR/&gt;la línea se actualizará en consecuencia.&lt;BR/&gt;Una vez que todo está bien, haga clic en el botón de corrección de&lt;BR/&gt;la línea en la parte inferior de la pantalla&lt;/P&gt;&lt;/HTML&gt;</v>
      </c>
    </row>
    <row r="18" spans="1:4" x14ac:dyDescent="0.25">
      <c r="A18" s="4">
        <v>16</v>
      </c>
      <c r="B18" t="s">
        <v>592</v>
      </c>
      <c r="C18" t="s">
        <v>610</v>
      </c>
      <c r="D18" t="s">
        <v>609</v>
      </c>
    </row>
    <row r="19" spans="1:4" x14ac:dyDescent="0.25">
      <c r="A19" s="4">
        <v>17</v>
      </c>
      <c r="B19" t="s">
        <v>593</v>
      </c>
      <c r="C19" t="s">
        <v>598</v>
      </c>
      <c r="D19" t="s">
        <v>611</v>
      </c>
    </row>
    <row r="20" spans="1:4" x14ac:dyDescent="0.25">
      <c r="A20" s="4">
        <v>18</v>
      </c>
      <c r="B20" t="s">
        <v>594</v>
      </c>
      <c r="C20" t="s">
        <v>597</v>
      </c>
      <c r="D20" t="s">
        <v>612</v>
      </c>
    </row>
    <row r="21" spans="1:4" x14ac:dyDescent="0.25">
      <c r="A21" s="4">
        <v>19</v>
      </c>
      <c r="B21" t="s">
        <v>595</v>
      </c>
      <c r="C21" t="s">
        <v>596</v>
      </c>
      <c r="D21" t="s">
        <v>613</v>
      </c>
    </row>
    <row r="22" spans="1:4" x14ac:dyDescent="0.25">
      <c r="A22" s="4">
        <v>20</v>
      </c>
      <c r="B22" t="s">
        <v>599</v>
      </c>
      <c r="C22" t="s">
        <v>600</v>
      </c>
      <c r="D22" t="s">
        <v>614</v>
      </c>
    </row>
    <row r="23" spans="1:4" x14ac:dyDescent="0.25">
      <c r="A23" s="4">
        <v>21</v>
      </c>
      <c r="B23" t="s">
        <v>601</v>
      </c>
      <c r="C23" t="s">
        <v>602</v>
      </c>
      <c r="D23" t="s">
        <v>615</v>
      </c>
    </row>
    <row r="24" spans="1:4" x14ac:dyDescent="0.25">
      <c r="A24" s="4">
        <v>22</v>
      </c>
      <c r="B24" t="s">
        <v>603</v>
      </c>
      <c r="C24" t="s">
        <v>604</v>
      </c>
      <c r="D24" t="s">
        <v>616</v>
      </c>
    </row>
    <row r="25" spans="1:4" x14ac:dyDescent="0.25">
      <c r="A25" s="4">
        <v>23</v>
      </c>
      <c r="B25" t="s">
        <v>605</v>
      </c>
      <c r="C25" t="s">
        <v>606</v>
      </c>
      <c r="D25" t="s">
        <v>617</v>
      </c>
    </row>
    <row r="26" spans="1:4" ht="60" x14ac:dyDescent="0.25">
      <c r="A26" s="4">
        <v>24</v>
      </c>
      <c r="B26" t="s">
        <v>607</v>
      </c>
      <c r="C26" s="1" t="s">
        <v>618</v>
      </c>
      <c r="D26" s="1" t="s">
        <v>619</v>
      </c>
    </row>
    <row r="27" spans="1:4" ht="120" x14ac:dyDescent="0.25">
      <c r="A27" s="4">
        <v>25</v>
      </c>
      <c r="B27" t="s">
        <v>588</v>
      </c>
      <c r="C27" s="1" t="str">
        <f>CONCATENATE("&lt;HTML&gt;&lt;P&gt;Bienvenue sur l'assistant de correction des lignes.&lt;BR/&gt;",
"Suite à l'analyse, des lignes n'ont pas pu être interprété par le système.&lt;BR/&gt;",
"Dans l'encadré ci-dessus, vous pouvez voir les informations en question.&lt;BR/&gt;",
"Cliquez sur suivant pour commencer la correction.&lt;BR/&gt;",
"NB : A tout moment vous pouvez revenir en arriére avec le bouton précédent.&lt;/P&gt;&lt;/HTML&gt;")</f>
        <v>&lt;HTML&gt;&lt;P&gt;Bienvenue sur l'assistant de correction des lignes.&lt;BR/&gt;Suite à l'analyse, des lignes n'ont pas pu être interprété par le système.&lt;BR/&gt;Dans l'encadré ci-dessus, vous pouvez voir les informations en question.&lt;BR/&gt;Cliquez sur suivant pour commencer la correction.&lt;BR/&gt;NB : A tout moment vous pouvez revenir en arriére avec le bouton précédent.&lt;/P&gt;&lt;/HTML&gt;</v>
      </c>
      <c r="D27" s="1" t="str">
        <f>CONCATENATE("&lt;HTML&gt;&lt;P&gt;Bienvenido al asistente de corrección de líneas.&lt;BR/&gt;",
"Como resultado del análisis, las líneas no pudieron ser interpretadas por el sistema.&lt;BR/&gt;",
"En el recuadro anterior se puede ver la información en cuestión.&lt;BR/&gt;",
"Haga clic en siguiente para comenzar la corrección.&lt;BR/&gt;",
"NB: En cualquier momento usted puede volver atrás con el botón anterior.&lt;/P&gt;&lt;/HTML&gt;")</f>
        <v>&lt;HTML&gt;&lt;P&gt;Bienvenido al asistente de corrección de líneas.&lt;BR/&gt;Como resultado del análisis, las líneas no pudieron ser interpretadas por el sistema.&lt;BR/&gt;En el recuadro anterior se puede ver la información en cuestión.&lt;BR/&gt;Haga clic en siguiente para comenzar la corrección.&lt;BR/&gt;NB: En cualquier momento usted puede volver atrás con el botón anterior.&lt;/P&gt;&lt;/HTML&gt;</v>
      </c>
    </row>
  </sheetData>
  <pageMargins left="0.7" right="0.7" top="0.75" bottom="0.75" header="0.3" footer="0.3"/>
  <pageSetup paperSize="9" orientation="portrait" horizontalDpi="360" verticalDpi="360" r:id="rId1"/>
  <drawing r:id="rId2"/>
  <tableParts count="1">
    <tablePart r:id="rId3"/>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2CDC9D-0D12-4C7C-A239-756DE53AD0FD}">
  <dimension ref="A1:D20"/>
  <sheetViews>
    <sheetView workbookViewId="0">
      <selection activeCell="C7" sqref="C7"/>
    </sheetView>
  </sheetViews>
  <sheetFormatPr baseColWidth="10" defaultRowHeight="15" x14ac:dyDescent="0.25"/>
  <cols>
    <col min="2" max="4" width="50.7109375" customWidth="1"/>
  </cols>
  <sheetData>
    <row r="1" spans="1:4" x14ac:dyDescent="0.25">
      <c r="A1" t="s">
        <v>60</v>
      </c>
      <c r="B1" t="s">
        <v>57</v>
      </c>
      <c r="C1" t="s">
        <v>58</v>
      </c>
      <c r="D1" t="s">
        <v>59</v>
      </c>
    </row>
    <row r="2" spans="1:4" x14ac:dyDescent="0.25">
      <c r="C2" t="s">
        <v>784</v>
      </c>
      <c r="D2" t="s">
        <v>785</v>
      </c>
    </row>
    <row r="3" spans="1:4" x14ac:dyDescent="0.25">
      <c r="A3">
        <v>1</v>
      </c>
      <c r="B3" t="s">
        <v>803</v>
      </c>
      <c r="C3" t="s">
        <v>786</v>
      </c>
      <c r="D3" t="s">
        <v>787</v>
      </c>
    </row>
    <row r="4" spans="1:4" x14ac:dyDescent="0.25">
      <c r="A4">
        <v>2</v>
      </c>
      <c r="B4" t="s">
        <v>802</v>
      </c>
      <c r="C4" t="s">
        <v>788</v>
      </c>
      <c r="D4" t="s">
        <v>789</v>
      </c>
    </row>
    <row r="5" spans="1:4" x14ac:dyDescent="0.25">
      <c r="A5">
        <v>3</v>
      </c>
      <c r="B5" t="s">
        <v>804</v>
      </c>
      <c r="C5" t="s">
        <v>790</v>
      </c>
      <c r="D5" t="s">
        <v>791</v>
      </c>
    </row>
    <row r="6" spans="1:4" ht="30" x14ac:dyDescent="0.25">
      <c r="A6">
        <v>4</v>
      </c>
      <c r="B6" t="s">
        <v>805</v>
      </c>
      <c r="C6" s="1" t="s">
        <v>793</v>
      </c>
      <c r="D6" s="1" t="s">
        <v>792</v>
      </c>
    </row>
    <row r="7" spans="1:4" ht="30" x14ac:dyDescent="0.25">
      <c r="A7">
        <v>5</v>
      </c>
      <c r="B7" t="s">
        <v>806</v>
      </c>
      <c r="C7" s="1" t="str">
        <f>"&lt;html&gt;&lt;p&gt;Le fichier suivant va être importé : &lt;br/&gt;&lt;br/&gt;%s&lt;/p&gt;&lt;/html&gt;"</f>
        <v>&lt;html&gt;&lt;p&gt;Le fichier suivant va être importé : &lt;br/&gt;&lt;br/&gt;%s&lt;/p&gt;&lt;/html&gt;</v>
      </c>
      <c r="D7" s="1" t="str">
        <f>"&lt;html&gt;&lt;p&gt;Se importará el siguiente archivo: &lt;br/&gt;&lt;br/&gt;%s&lt;/p&gt;&lt;/html&gt;"</f>
        <v>&lt;html&gt;&lt;p&gt;Se importará el siguiente archivo: &lt;br/&gt;&lt;br/&gt;%s&lt;/p&gt;&lt;/html&gt;</v>
      </c>
    </row>
    <row r="8" spans="1:4" x14ac:dyDescent="0.25">
      <c r="A8">
        <v>6</v>
      </c>
      <c r="B8" t="s">
        <v>807</v>
      </c>
      <c r="C8" t="s">
        <v>794</v>
      </c>
      <c r="D8" t="s">
        <v>795</v>
      </c>
    </row>
    <row r="9" spans="1:4" x14ac:dyDescent="0.25">
      <c r="A9">
        <v>7</v>
      </c>
      <c r="B9" t="s">
        <v>808</v>
      </c>
      <c r="C9" t="s">
        <v>297</v>
      </c>
      <c r="D9" t="s">
        <v>316</v>
      </c>
    </row>
    <row r="10" spans="1:4" x14ac:dyDescent="0.25">
      <c r="A10">
        <v>8</v>
      </c>
      <c r="B10" t="s">
        <v>809</v>
      </c>
      <c r="C10" t="s">
        <v>299</v>
      </c>
      <c r="D10" t="s">
        <v>317</v>
      </c>
    </row>
    <row r="11" spans="1:4" x14ac:dyDescent="0.25">
      <c r="A11">
        <v>9</v>
      </c>
      <c r="B11" t="s">
        <v>824</v>
      </c>
      <c r="C11" t="s">
        <v>825</v>
      </c>
      <c r="D11" t="s">
        <v>826</v>
      </c>
    </row>
    <row r="12" spans="1:4" x14ac:dyDescent="0.25">
      <c r="A12">
        <v>10</v>
      </c>
      <c r="B12" t="s">
        <v>810</v>
      </c>
      <c r="C12" t="s">
        <v>301</v>
      </c>
      <c r="D12" t="s">
        <v>522</v>
      </c>
    </row>
    <row r="13" spans="1:4" x14ac:dyDescent="0.25">
      <c r="A13">
        <v>11</v>
      </c>
      <c r="B13" t="s">
        <v>811</v>
      </c>
      <c r="C13" t="s">
        <v>797</v>
      </c>
      <c r="D13" t="s">
        <v>796</v>
      </c>
    </row>
    <row r="14" spans="1:4" x14ac:dyDescent="0.25">
      <c r="A14">
        <v>12</v>
      </c>
      <c r="B14" t="s">
        <v>812</v>
      </c>
      <c r="C14" t="s">
        <v>305</v>
      </c>
      <c r="D14" t="s">
        <v>319</v>
      </c>
    </row>
    <row r="15" spans="1:4" x14ac:dyDescent="0.25">
      <c r="A15">
        <v>13</v>
      </c>
      <c r="B15" t="s">
        <v>813</v>
      </c>
      <c r="C15" t="s">
        <v>307</v>
      </c>
      <c r="D15" t="s">
        <v>320</v>
      </c>
    </row>
    <row r="16" spans="1:4" x14ac:dyDescent="0.25">
      <c r="A16">
        <v>14</v>
      </c>
      <c r="B16" t="s">
        <v>814</v>
      </c>
      <c r="C16" t="s">
        <v>309</v>
      </c>
      <c r="D16" t="s">
        <v>321</v>
      </c>
    </row>
    <row r="17" spans="1:4" x14ac:dyDescent="0.25">
      <c r="A17">
        <v>15</v>
      </c>
      <c r="B17" t="s">
        <v>819</v>
      </c>
      <c r="C17" t="s">
        <v>815</v>
      </c>
      <c r="D17" t="s">
        <v>817</v>
      </c>
    </row>
    <row r="18" spans="1:4" x14ac:dyDescent="0.25">
      <c r="A18">
        <v>16</v>
      </c>
      <c r="B18" t="s">
        <v>820</v>
      </c>
      <c r="C18" t="s">
        <v>816</v>
      </c>
      <c r="D18" t="s">
        <v>818</v>
      </c>
    </row>
    <row r="19" spans="1:4" x14ac:dyDescent="0.25">
      <c r="A19">
        <v>17</v>
      </c>
      <c r="B19" t="s">
        <v>827</v>
      </c>
      <c r="C19" t="s">
        <v>828</v>
      </c>
      <c r="D19" t="s">
        <v>829</v>
      </c>
    </row>
    <row r="20" spans="1:4" x14ac:dyDescent="0.25">
      <c r="C20" s="1"/>
      <c r="D20" s="1"/>
    </row>
  </sheetData>
  <pageMargins left="0.7" right="0.7" top="0.75" bottom="0.75" header="0.3" footer="0.3"/>
  <tableParts count="1">
    <tablePart r:id="rId1"/>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31F70A-F934-4E15-ACEB-A430E2D8A684}">
  <dimension ref="A1:D19"/>
  <sheetViews>
    <sheetView topLeftCell="C1" workbookViewId="0">
      <selection activeCell="C13" sqref="C13"/>
    </sheetView>
  </sheetViews>
  <sheetFormatPr baseColWidth="10" defaultRowHeight="15" x14ac:dyDescent="0.25"/>
  <cols>
    <col min="2" max="2" width="55.42578125" customWidth="1"/>
    <col min="3" max="3" width="77.85546875" customWidth="1"/>
    <col min="4" max="4" width="88.5703125" customWidth="1"/>
  </cols>
  <sheetData>
    <row r="1" spans="1:4" x14ac:dyDescent="0.25">
      <c r="A1" t="s">
        <v>60</v>
      </c>
      <c r="B1" t="s">
        <v>57</v>
      </c>
      <c r="C1" t="s">
        <v>58</v>
      </c>
      <c r="D1" t="s">
        <v>59</v>
      </c>
    </row>
    <row r="3" spans="1:4" x14ac:dyDescent="0.25">
      <c r="A3">
        <v>1</v>
      </c>
      <c r="B3" t="s">
        <v>856</v>
      </c>
      <c r="C3" t="s">
        <v>857</v>
      </c>
      <c r="D3" t="s">
        <v>862</v>
      </c>
    </row>
    <row r="4" spans="1:4" x14ac:dyDescent="0.25">
      <c r="A4">
        <v>2</v>
      </c>
      <c r="B4" t="s">
        <v>858</v>
      </c>
      <c r="C4" t="str">
        <f>"&lt;html&gt;&lt;p&gt;Les erreurs suivantes ont été rencontrés : &lt;ul&gt;%s&lt;/ul&gt;&lt;/p&gt;&lt;/html&gt;"</f>
        <v>&lt;html&gt;&lt;p&gt;Les erreurs suivantes ont été rencontrés : &lt;ul&gt;%s&lt;/ul&gt;&lt;/p&gt;&lt;/html&gt;</v>
      </c>
      <c r="D4" t="str">
        <f>"&lt;html&gt;&lt;p&gt;Los siguientes errores fueron encontrados : &lt;ul&gt;%s&lt;/ul&gt;&lt;/p&gt;&lt;/html&gt;"</f>
        <v>&lt;html&gt;&lt;p&gt;Los siguientes errores fueron encontrados : &lt;ul&gt;%s&lt;/ul&gt;&lt;/p&gt;&lt;/html&gt;</v>
      </c>
    </row>
    <row r="5" spans="1:4" x14ac:dyDescent="0.25">
      <c r="A5">
        <v>3</v>
      </c>
      <c r="B5" t="s">
        <v>859</v>
      </c>
      <c r="C5" t="s">
        <v>855</v>
      </c>
      <c r="D5" t="s">
        <v>863</v>
      </c>
    </row>
    <row r="6" spans="1:4" x14ac:dyDescent="0.25">
      <c r="A6">
        <v>4</v>
      </c>
      <c r="B6" t="s">
        <v>860</v>
      </c>
      <c r="C6" t="s">
        <v>861</v>
      </c>
      <c r="D6" t="s">
        <v>864</v>
      </c>
    </row>
    <row r="7" spans="1:4" x14ac:dyDescent="0.25">
      <c r="A7">
        <v>5</v>
      </c>
      <c r="B7" t="s">
        <v>865</v>
      </c>
      <c r="C7" s="1" t="s">
        <v>866</v>
      </c>
      <c r="D7" s="1" t="s">
        <v>867</v>
      </c>
    </row>
    <row r="8" spans="1:4" x14ac:dyDescent="0.25">
      <c r="A8">
        <v>6</v>
      </c>
      <c r="B8" t="s">
        <v>869</v>
      </c>
      <c r="C8" t="s">
        <v>868</v>
      </c>
      <c r="D8" t="s">
        <v>870</v>
      </c>
    </row>
    <row r="9" spans="1:4" x14ac:dyDescent="0.25">
      <c r="A9">
        <v>7</v>
      </c>
      <c r="B9" t="s">
        <v>871</v>
      </c>
      <c r="C9" t="s">
        <v>872</v>
      </c>
      <c r="D9" t="s">
        <v>873</v>
      </c>
    </row>
    <row r="10" spans="1:4" x14ac:dyDescent="0.25">
      <c r="A10">
        <v>8</v>
      </c>
      <c r="B10" t="s">
        <v>874</v>
      </c>
      <c r="C10" t="s">
        <v>875</v>
      </c>
      <c r="D10" t="s">
        <v>876</v>
      </c>
    </row>
    <row r="11" spans="1:4" x14ac:dyDescent="0.25">
      <c r="A11">
        <v>9</v>
      </c>
      <c r="B11" t="s">
        <v>877</v>
      </c>
      <c r="C11" t="s">
        <v>878</v>
      </c>
      <c r="D11" t="s">
        <v>879</v>
      </c>
    </row>
    <row r="12" spans="1:4" x14ac:dyDescent="0.25">
      <c r="A12">
        <v>10</v>
      </c>
      <c r="B12" t="s">
        <v>880</v>
      </c>
      <c r="C12" t="s">
        <v>881</v>
      </c>
      <c r="D12" t="s">
        <v>882</v>
      </c>
    </row>
    <row r="13" spans="1:4" ht="30" x14ac:dyDescent="0.25">
      <c r="A13">
        <v>11</v>
      </c>
      <c r="B13" t="s">
        <v>900</v>
      </c>
      <c r="C13" s="1" t="s">
        <v>901</v>
      </c>
      <c r="D13" s="1" t="s">
        <v>902</v>
      </c>
    </row>
    <row r="19" spans="3:4" x14ac:dyDescent="0.25">
      <c r="C19" s="1"/>
      <c r="D19" s="1"/>
    </row>
  </sheetData>
  <pageMargins left="0.7" right="0.7" top="0.75" bottom="0.75" header="0.3" footer="0.3"/>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336FE-D116-44EB-BDFE-254319C1148D}">
  <dimension ref="A1:D17"/>
  <sheetViews>
    <sheetView topLeftCell="A7" workbookViewId="0">
      <selection activeCell="B3" sqref="B3"/>
    </sheetView>
  </sheetViews>
  <sheetFormatPr baseColWidth="10" defaultRowHeight="15" x14ac:dyDescent="0.25"/>
  <cols>
    <col min="2" max="2" width="55.42578125" customWidth="1"/>
    <col min="3" max="3" width="77.85546875" customWidth="1"/>
    <col min="4" max="4" width="88.5703125" customWidth="1"/>
  </cols>
  <sheetData>
    <row r="1" spans="1:4" x14ac:dyDescent="0.25">
      <c r="A1" t="s">
        <v>60</v>
      </c>
      <c r="B1" t="s">
        <v>57</v>
      </c>
      <c r="C1" t="s">
        <v>58</v>
      </c>
      <c r="D1" t="s">
        <v>59</v>
      </c>
    </row>
    <row r="3" spans="1:4" x14ac:dyDescent="0.25">
      <c r="A3">
        <v>1</v>
      </c>
      <c r="B3" t="s">
        <v>942</v>
      </c>
      <c r="C3" s="1" t="s">
        <v>895</v>
      </c>
      <c r="D3" t="s">
        <v>941</v>
      </c>
    </row>
    <row r="4" spans="1:4" x14ac:dyDescent="0.25">
      <c r="A4">
        <v>2</v>
      </c>
      <c r="B4" t="s">
        <v>943</v>
      </c>
      <c r="C4" t="s">
        <v>896</v>
      </c>
      <c r="D4" t="s">
        <v>938</v>
      </c>
    </row>
    <row r="5" spans="1:4" x14ac:dyDescent="0.25">
      <c r="A5">
        <v>3</v>
      </c>
      <c r="B5" t="s">
        <v>944</v>
      </c>
      <c r="C5" t="s">
        <v>899</v>
      </c>
      <c r="D5" s="1" t="s">
        <v>939</v>
      </c>
    </row>
    <row r="6" spans="1:4" x14ac:dyDescent="0.25">
      <c r="A6">
        <v>4</v>
      </c>
      <c r="B6" t="s">
        <v>945</v>
      </c>
      <c r="C6" t="s">
        <v>898</v>
      </c>
      <c r="D6" t="s">
        <v>940</v>
      </c>
    </row>
    <row r="7" spans="1:4" ht="45" x14ac:dyDescent="0.25">
      <c r="A7">
        <v>5</v>
      </c>
      <c r="B7" t="s">
        <v>946</v>
      </c>
      <c r="C7" s="1" t="str">
        <f>CONCATENATE("&lt;HTML&gt;&lt;P&gt;La suppression de la liste est définitive et ne peut pas être annulé.&lt;BR/&gt;",
"Confirmer que vous désirez réellement supprimer la liste en cliquant sur Oui.&lt;BR/&gt;&lt;/P&gt;&lt;/HTML&gt;")</f>
        <v>&lt;HTML&gt;&lt;P&gt;La suppression de la liste est définitive et ne peut pas être annulé.&lt;BR/&gt;Confirmer que vous désirez réellement supprimer la liste en cliquant sur Oui.&lt;BR/&gt;&lt;/P&gt;&lt;/HTML&gt;</v>
      </c>
      <c r="D7" s="1" t="str">
        <f xml:space="preserve"> CONCATENATE("&lt;HTML&gt; &lt;P&gt; La eliminación de la lista es definitiva y no se puede deshacer. &lt;BR/&gt;",
"Confirme que realmente desea eliminar la lista haciendo clic en Sí. &lt;BR/&gt; &lt;/P&gt; &lt;/HTML&gt;")</f>
        <v>&lt;HTML&gt; &lt;P&gt; La eliminación de la lista es definitiva y no se puede deshacer. &lt;BR/&gt;Confirme que realmente desea eliminar la lista haciendo clic en Sí. &lt;BR/&gt; &lt;/P&gt; &lt;/HTML&gt;</v>
      </c>
    </row>
    <row r="8" spans="1:4" ht="45" x14ac:dyDescent="0.25">
      <c r="A8">
        <v>6</v>
      </c>
      <c r="B8" t="s">
        <v>947</v>
      </c>
      <c r="C8" s="1" t="str">
        <f>CONCATENATE("&lt;HTML&gt;&lt;P&gt;Voulez vous créer une copie de la liste en cours ?&lt;BR/&gt;",
"Cliquez sur Oui pour créer une copie de la liste, ou sur Non pour créer une liste vierge&lt;BR/&gt;&lt;/P&gt;&lt;/HTML&gt;")</f>
        <v>&lt;HTML&gt;&lt;P&gt;Voulez vous créer une copie de la liste en cours ?&lt;BR/&gt;Cliquez sur Oui pour créer une copie de la liste, ou sur Non pour créer une liste vierge&lt;BR/&gt;&lt;/P&gt;&lt;/HTML&gt;</v>
      </c>
      <c r="D8" s="1" t="str">
        <f xml:space="preserve"> CONCATENATE("&lt;HTML&gt; &lt;P&gt; ¿Desea crear una copia de la lista actual? &lt;BR/&gt;",
"Haga clic en Sí para crear una copia de la lista, o en No para crear una lista &lt;BR/&gt; &lt;/P&gt; &lt;/HTML&gt; en blanco")</f>
        <v>&lt;HTML&gt; &lt;P&gt; ¿Desea crear una copia de la lista actual? &lt;BR/&gt;Haga clic en Sí para crear una copia de la lista, o en No para crear una lista &lt;BR/&gt; &lt;/P&gt; &lt;/HTML&gt; en blanco</v>
      </c>
    </row>
    <row r="9" spans="1:4" x14ac:dyDescent="0.25">
      <c r="A9">
        <v>7</v>
      </c>
      <c r="B9" t="s">
        <v>948</v>
      </c>
      <c r="C9" s="1" t="str">
        <f>CONCATENATE("&lt;HTML&gt;&lt;P&gt;Quelle est le nom de la nouvelle liste ?&lt;BR/&gt;&lt;/P&gt;&lt;/HTML&gt;")</f>
        <v>&lt;HTML&gt;&lt;P&gt;Quelle est le nom de la nouvelle liste ?&lt;BR/&gt;&lt;/P&gt;&lt;/HTML&gt;</v>
      </c>
      <c r="D9" t="str">
        <f xml:space="preserve"> CONCATENATE("&lt;HTML&gt; &lt;P&gt; ¿Cuál es el nombre de la nueva lista? &lt;BR/&gt; &lt;/P&gt; &lt;/HTML&gt;")</f>
        <v>&lt;HTML&gt; &lt;P&gt; ¿Cuál es el nombre de la nueva lista? &lt;BR/&gt; &lt;/P&gt; &lt;/HTML&gt;</v>
      </c>
    </row>
    <row r="10" spans="1:4" x14ac:dyDescent="0.25">
      <c r="A10">
        <v>8</v>
      </c>
      <c r="B10" t="s">
        <v>985</v>
      </c>
      <c r="C10" t="s">
        <v>986</v>
      </c>
      <c r="D10" t="s">
        <v>987</v>
      </c>
    </row>
    <row r="11" spans="1:4" x14ac:dyDescent="0.25">
      <c r="C11" s="1"/>
      <c r="D11" s="1"/>
    </row>
    <row r="17" spans="3:4" x14ac:dyDescent="0.25">
      <c r="C17" s="1"/>
      <c r="D17" s="1"/>
    </row>
  </sheetData>
  <pageMargins left="0.7" right="0.7" top="0.75" bottom="0.75" header="0.3" footer="0.3"/>
  <pageSetup paperSize="9" orientation="portrait" r:id="rId1"/>
  <tableParts count="1">
    <tablePart r:id="rId2"/>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399007-0104-41EA-9F13-BF472EDE7174}">
  <dimension ref="A1:D13"/>
  <sheetViews>
    <sheetView workbookViewId="0">
      <selection activeCell="C3" sqref="C3:D3"/>
    </sheetView>
  </sheetViews>
  <sheetFormatPr baseColWidth="10" defaultRowHeight="15" x14ac:dyDescent="0.25"/>
  <cols>
    <col min="2" max="2" width="55.42578125" customWidth="1"/>
    <col min="3" max="3" width="77.85546875" customWidth="1"/>
    <col min="4" max="4" width="88.5703125" customWidth="1"/>
  </cols>
  <sheetData>
    <row r="1" spans="1:4" x14ac:dyDescent="0.25">
      <c r="A1" t="s">
        <v>60</v>
      </c>
      <c r="B1" t="s">
        <v>57</v>
      </c>
      <c r="C1" t="s">
        <v>58</v>
      </c>
      <c r="D1" t="s">
        <v>59</v>
      </c>
    </row>
    <row r="3" spans="1:4" x14ac:dyDescent="0.25">
      <c r="A3">
        <v>1</v>
      </c>
      <c r="B3" t="s">
        <v>913</v>
      </c>
      <c r="C3" t="s">
        <v>894</v>
      </c>
      <c r="D3" t="s">
        <v>910</v>
      </c>
    </row>
    <row r="4" spans="1:4" ht="45" x14ac:dyDescent="0.25">
      <c r="A4">
        <v>2</v>
      </c>
      <c r="B4" t="s">
        <v>914</v>
      </c>
      <c r="C4" s="1" t="str">
        <f>CONCATENATE("&lt;HTML&gt;&lt;P&gt;Dans cette étape vous pouvez gérer les StopWord à nettoyer&lt;BR/&gt;",
"Vous pouvez gérer différentes liste avec le menu déroulant prévus à cet effet.&lt;BR/&gt;",
"Vous pouvez filtrer/éditer la liste des StopWord.&lt;BR/&gt;&lt;/P&gt;&lt;/HTML&gt;")</f>
        <v>&lt;HTML&gt;&lt;P&gt;Dans cette étape vous pouvez gérer les StopWord à nettoyer&lt;BR/&gt;Vous pouvez gérer différentes liste avec le menu déroulant prévus à cet effet.&lt;BR/&gt;Vous pouvez filtrer/éditer la liste des StopWord.&lt;BR/&gt;&lt;/P&gt;&lt;/HTML&gt;</v>
      </c>
      <c r="D4" s="1" t="str">
        <f>CONCATENATE("&lt;HTML&gt; &lt;P&gt; En este paso puede administrar StopWord para limpiar &lt;BR/&gt;",
"Puede administrar diferentes listas con el menú desplegable provisto para este propósito. &lt;BR/&gt;",
"Puede filtrar/editar la lista de StopWord. &lt;BR/&gt; &lt;/P&gt; &lt;/HTML&gt;")</f>
        <v>&lt;HTML&gt; &lt;P&gt; En este paso puede administrar StopWord para limpiar &lt;BR/&gt;Puede administrar diferentes listas con el menú desplegable provisto para este propósito. &lt;BR/&gt;Puede filtrar/editar la lista de StopWord. &lt;BR/&gt; &lt;/P&gt; &lt;/HTML&gt;</v>
      </c>
    </row>
    <row r="5" spans="1:4" x14ac:dyDescent="0.25">
      <c r="A5">
        <v>3</v>
      </c>
      <c r="B5" t="s">
        <v>915</v>
      </c>
      <c r="C5" t="s">
        <v>893</v>
      </c>
      <c r="D5" t="s">
        <v>893</v>
      </c>
    </row>
    <row r="6" spans="1:4" ht="45" x14ac:dyDescent="0.25">
      <c r="A6">
        <v>4</v>
      </c>
      <c r="B6" t="s">
        <v>916</v>
      </c>
      <c r="C6" s="1" t="str">
        <f>CONCATENATE("&lt;HTML&gt;&lt;P&gt;Quelle est le nouveau StopWord à ajouter ?&lt;BR/&gt;",
"&lt;I&gt;NB : La liste des StopWord ne peut pas contenir de doublon, si le token existe déjà, l'ajout n'aura aucun effet.&lt;/I&gt;&lt;BR/&gt;&lt;/P&gt;&lt;/HTML&gt;")</f>
        <v>&lt;HTML&gt;&lt;P&gt;Quelle est le nouveau StopWord à ajouter ?&lt;BR/&gt;&lt;I&gt;NB : La liste des StopWord ne peut pas contenir de doublon, si le token existe déjà, l'ajout n'aura aucun effet.&lt;/I&gt;&lt;BR/&gt;&lt;/P&gt;&lt;/HTML&gt;</v>
      </c>
      <c r="D6" s="1" t="str">
        <f xml:space="preserve"> CONCATENATE("&lt;HTML&gt; &lt;P&gt; ¿Cuál es el nuevo StopWord para agregar? &lt;BR/&gt;",
"&lt;I&gt; NB: La lista StopWord no puede contener un duplicado, si el token ya existe, la adición no tendrá ningún efecto. &lt;/I&gt; &lt;BR/&gt; &lt;/P&gt; &lt;/HTML&gt;")</f>
        <v>&lt;HTML&gt; &lt;P&gt; ¿Cuál es el nuevo StopWord para agregar? &lt;BR/&gt;&lt;I&gt; NB: La lista StopWord no puede contener un duplicado, si el token ya existe, la adición no tendrá ningún efecto. &lt;/I&gt; &lt;BR/&gt; &lt;/P&gt; &lt;/HTML&gt;</v>
      </c>
    </row>
    <row r="7" spans="1:4" x14ac:dyDescent="0.25">
      <c r="A7">
        <v>5</v>
      </c>
      <c r="B7" t="s">
        <v>917</v>
      </c>
      <c r="C7" s="1" t="s">
        <v>892</v>
      </c>
      <c r="D7" s="1" t="s">
        <v>911</v>
      </c>
    </row>
    <row r="8" spans="1:4" x14ac:dyDescent="0.25">
      <c r="A8">
        <v>6</v>
      </c>
      <c r="B8" t="s">
        <v>918</v>
      </c>
      <c r="C8" t="s">
        <v>897</v>
      </c>
      <c r="D8" t="s">
        <v>912</v>
      </c>
    </row>
    <row r="9" spans="1:4" x14ac:dyDescent="0.25">
      <c r="A9">
        <v>7</v>
      </c>
      <c r="B9" t="s">
        <v>949</v>
      </c>
      <c r="C9" t="s">
        <v>951</v>
      </c>
      <c r="D9" t="s">
        <v>953</v>
      </c>
    </row>
    <row r="10" spans="1:4" x14ac:dyDescent="0.25">
      <c r="A10">
        <v>8</v>
      </c>
      <c r="B10" t="s">
        <v>950</v>
      </c>
      <c r="C10" t="s">
        <v>952</v>
      </c>
      <c r="D10" t="s">
        <v>954</v>
      </c>
    </row>
    <row r="11" spans="1:4" x14ac:dyDescent="0.25">
      <c r="A11">
        <v>9</v>
      </c>
      <c r="B11" t="s">
        <v>967</v>
      </c>
      <c r="C11" t="s">
        <v>968</v>
      </c>
      <c r="D11" t="s">
        <v>969</v>
      </c>
    </row>
    <row r="12" spans="1:4" x14ac:dyDescent="0.25">
      <c r="A12">
        <v>10</v>
      </c>
      <c r="B12" t="s">
        <v>980</v>
      </c>
      <c r="C12" t="s">
        <v>981</v>
      </c>
      <c r="D12" t="s">
        <v>982</v>
      </c>
    </row>
    <row r="13" spans="1:4" x14ac:dyDescent="0.25">
      <c r="C13" s="1"/>
      <c r="D13" s="1"/>
    </row>
  </sheetData>
  <pageMargins left="0.7" right="0.7" top="0.75" bottom="0.75" header="0.3" footer="0.3"/>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7509E2-3E48-4671-8B0D-E6EF7D85E02E}">
  <dimension ref="A1:D18"/>
  <sheetViews>
    <sheetView workbookViewId="0">
      <selection activeCell="C5" sqref="C5:D5"/>
    </sheetView>
  </sheetViews>
  <sheetFormatPr baseColWidth="10" defaultRowHeight="15" x14ac:dyDescent="0.25"/>
  <cols>
    <col min="2" max="2" width="55.42578125" customWidth="1"/>
    <col min="3" max="3" width="77.85546875" customWidth="1"/>
    <col min="4" max="4" width="88.5703125" customWidth="1"/>
  </cols>
  <sheetData>
    <row r="1" spans="1:4" x14ac:dyDescent="0.25">
      <c r="A1" t="s">
        <v>60</v>
      </c>
      <c r="B1" t="s">
        <v>57</v>
      </c>
      <c r="C1" t="s">
        <v>58</v>
      </c>
      <c r="D1" t="s">
        <v>59</v>
      </c>
    </row>
    <row r="3" spans="1:4" x14ac:dyDescent="0.25">
      <c r="A3">
        <v>1</v>
      </c>
      <c r="B3" t="s">
        <v>919</v>
      </c>
      <c r="C3" t="s">
        <v>988</v>
      </c>
      <c r="D3" t="s">
        <v>998</v>
      </c>
    </row>
    <row r="4" spans="1:4" ht="45" x14ac:dyDescent="0.25">
      <c r="A4">
        <v>2</v>
      </c>
      <c r="B4" t="s">
        <v>920</v>
      </c>
      <c r="C4" s="1" t="str">
        <f>CONCATENATE("&lt;HTML&gt;&lt;P&gt;Dans cette étape vous pouvez gérer les lemmes à nettoyer&lt;BR/&gt;",
"Vous pouvez gérer différentes liste avec le menu déroulant prévus à cet effet.&lt;BR/&gt;",
"Vous pouvez filtrer/éditer la liste des Lemmes&lt;BR/&gt;&lt;/P&gt;&lt;/HTML&gt;")</f>
        <v>&lt;HTML&gt;&lt;P&gt;Dans cette étape vous pouvez gérer les lemmes à nettoyer&lt;BR/&gt;Vous pouvez gérer différentes liste avec le menu déroulant prévus à cet effet.&lt;BR/&gt;Vous pouvez filtrer/éditer la liste des Lemmes&lt;BR/&gt;&lt;/P&gt;&lt;/HTML&gt;</v>
      </c>
      <c r="D4" s="1" t="str">
        <f xml:space="preserve"> CONCATENATE("&lt;HTML&gt; &lt;P&gt; En este paso puedes administrar los lemas para limpiar &lt;BR/&gt;",
"Puede administrar diferentes listas con el menú desplegable provisto para este propósito. &lt;BR/&gt;",
"Puedes filtrar / editar la lista de lemas &lt;BR/&gt; &lt;/P&gt; &lt;/HTML&gt;")</f>
        <v>&lt;HTML&gt; &lt;P&gt; En este paso puedes administrar los lemas para limpiar &lt;BR/&gt;Puede administrar diferentes listas con el menú desplegable provisto para este propósito. &lt;BR/&gt;Puedes filtrar / editar la lista de lemas &lt;BR/&gt; &lt;/P&gt; &lt;/HTML&gt;</v>
      </c>
    </row>
    <row r="5" spans="1:4" x14ac:dyDescent="0.25">
      <c r="A5">
        <v>3</v>
      </c>
      <c r="B5" t="s">
        <v>921</v>
      </c>
      <c r="C5" t="s">
        <v>989</v>
      </c>
      <c r="D5" t="s">
        <v>999</v>
      </c>
    </row>
    <row r="6" spans="1:4" ht="45" x14ac:dyDescent="0.25">
      <c r="A6">
        <v>4</v>
      </c>
      <c r="B6" t="s">
        <v>922</v>
      </c>
      <c r="C6" s="1" t="str">
        <f>CONCATENATE("&lt;HTML&gt;&lt;P&gt;Quelle est le nouveau lemme à ajouter ?&lt;BR/&gt;",
"&lt;I&gt;NB : La liste des lemmes ne peut pas contenir de doublon, si le lemme existe déjà, l'ajout n'aura aucun effet.&lt;/I&gt;&lt;BR/&gt;&lt;/P&gt;&lt;/HTML&gt;")</f>
        <v>&lt;HTML&gt;&lt;P&gt;Quelle est le nouveau lemme à ajouter ?&lt;BR/&gt;&lt;I&gt;NB : La liste des lemmes ne peut pas contenir de doublon, si le lemme existe déjà, l'ajout n'aura aucun effet.&lt;/I&gt;&lt;BR/&gt;&lt;/P&gt;&lt;/HTML&gt;</v>
      </c>
      <c r="D6" s="1" t="str">
        <f xml:space="preserve"> CONCATENATE("&lt;HTML&gt; &lt;P&gt; ¿Cuál es el nuevo lema a agregar? &lt;BR/&gt;",
"&lt;I&gt; NB: La lista de lemas no puede contener un duplicado, si el radical ya existe, la adición no tendrá ningún efecto. &lt;/I&gt; &lt;BR/&gt; &lt;/P&gt; &lt;/HTML&gt;")</f>
        <v>&lt;HTML&gt; &lt;P&gt; ¿Cuál es el nuevo lema a agregar? &lt;BR/&gt;&lt;I&gt; NB: La lista de lemas no puede contener un duplicado, si el radical ya existe, la adición no tendrá ningún efecto. &lt;/I&gt; &lt;BR/&gt; &lt;/P&gt; &lt;/HTML&gt;</v>
      </c>
    </row>
    <row r="7" spans="1:4" x14ac:dyDescent="0.25">
      <c r="A7">
        <v>5</v>
      </c>
      <c r="B7" t="s">
        <v>923</v>
      </c>
      <c r="C7" s="1" t="s">
        <v>990</v>
      </c>
      <c r="D7" s="1" t="s">
        <v>1000</v>
      </c>
    </row>
    <row r="8" spans="1:4" x14ac:dyDescent="0.25">
      <c r="A8">
        <v>6</v>
      </c>
      <c r="B8" t="s">
        <v>924</v>
      </c>
      <c r="C8" t="s">
        <v>991</v>
      </c>
      <c r="D8" t="s">
        <v>1001</v>
      </c>
    </row>
    <row r="9" spans="1:4" ht="45" x14ac:dyDescent="0.25">
      <c r="A9">
        <v>7</v>
      </c>
      <c r="B9" t="s">
        <v>925</v>
      </c>
      <c r="C9" s="1" t="str">
        <f>CONCATENATE("&lt;HTML&gt;&lt;P&gt;Quelle est la nouvelle forme à ajouter ?&lt;BR/&gt;",
"&lt;I&gt;NB : La liste des formes ne peut pas contenir de doublon, si la forme existe déjà, l'ajout n'aura aucun effet.&lt;/I&gt;&lt;BR/&gt;&lt;/P&gt;&lt;/HTML&gt;")</f>
        <v>&lt;HTML&gt;&lt;P&gt;Quelle est la nouvelle forme à ajouter ?&lt;BR/&gt;&lt;I&gt;NB : La liste des formes ne peut pas contenir de doublon, si la forme existe déjà, l'ajout n'aura aucun effet.&lt;/I&gt;&lt;BR/&gt;&lt;/P&gt;&lt;/HTML&gt;</v>
      </c>
      <c r="D9" s="1" t="str">
        <f xml:space="preserve"> CONCATENATE("&lt;HTML&gt; &lt;P&gt; ¿Cuál es la nueva forma para agregar? &lt;BR/&gt;",
"&lt;I&gt; NB: La lista de formas no puede contener un duplicado, si la variación ya existe, la adición no tendrá ningún efecto. &lt;/I&gt; &lt;BR/&gt; &lt;/P&gt; &lt;/HTML&gt;")</f>
        <v>&lt;HTML&gt; &lt;P&gt; ¿Cuál es la nueva forma para agregar? &lt;BR/&gt;&lt;I&gt; NB: La lista de formas no puede contener un duplicado, si la variación ya existe, la adición no tendrá ningún efecto. &lt;/I&gt; &lt;BR/&gt; &lt;/P&gt; &lt;/HTML&gt;</v>
      </c>
    </row>
    <row r="10" spans="1:4" x14ac:dyDescent="0.25">
      <c r="A10">
        <v>8</v>
      </c>
      <c r="B10" t="s">
        <v>926</v>
      </c>
      <c r="C10" s="1" t="s">
        <v>1012</v>
      </c>
      <c r="D10" s="1" t="s">
        <v>1002</v>
      </c>
    </row>
    <row r="11" spans="1:4" x14ac:dyDescent="0.25">
      <c r="A11">
        <v>9</v>
      </c>
      <c r="B11" t="s">
        <v>955</v>
      </c>
      <c r="C11" t="s">
        <v>992</v>
      </c>
      <c r="D11" t="s">
        <v>1003</v>
      </c>
    </row>
    <row r="12" spans="1:4" x14ac:dyDescent="0.25">
      <c r="A12">
        <v>10</v>
      </c>
      <c r="B12" t="s">
        <v>956</v>
      </c>
      <c r="C12" t="s">
        <v>993</v>
      </c>
      <c r="D12" t="s">
        <v>1004</v>
      </c>
    </row>
    <row r="13" spans="1:4" x14ac:dyDescent="0.25">
      <c r="A13">
        <v>11</v>
      </c>
      <c r="B13" t="s">
        <v>957</v>
      </c>
      <c r="C13" t="s">
        <v>994</v>
      </c>
      <c r="D13" t="s">
        <v>1005</v>
      </c>
    </row>
    <row r="14" spans="1:4" x14ac:dyDescent="0.25">
      <c r="A14">
        <v>12</v>
      </c>
      <c r="B14" t="s">
        <v>958</v>
      </c>
      <c r="C14" t="s">
        <v>995</v>
      </c>
      <c r="D14" t="s">
        <v>1006</v>
      </c>
    </row>
    <row r="15" spans="1:4" x14ac:dyDescent="0.25">
      <c r="A15">
        <v>13</v>
      </c>
      <c r="B15" t="s">
        <v>970</v>
      </c>
      <c r="C15" t="s">
        <v>996</v>
      </c>
      <c r="D15" t="s">
        <v>1007</v>
      </c>
    </row>
    <row r="16" spans="1:4" x14ac:dyDescent="0.25">
      <c r="A16">
        <v>14</v>
      </c>
      <c r="B16" t="s">
        <v>971</v>
      </c>
      <c r="C16" t="s">
        <v>997</v>
      </c>
      <c r="D16" t="s">
        <v>1008</v>
      </c>
    </row>
    <row r="17" spans="1:4" x14ac:dyDescent="0.25">
      <c r="A17">
        <v>15</v>
      </c>
      <c r="B17" t="s">
        <v>983</v>
      </c>
      <c r="C17" t="s">
        <v>981</v>
      </c>
      <c r="D17" t="s">
        <v>982</v>
      </c>
    </row>
    <row r="18" spans="1:4" x14ac:dyDescent="0.25">
      <c r="A18">
        <v>16</v>
      </c>
      <c r="B18" t="s">
        <v>1015</v>
      </c>
      <c r="C18" t="s">
        <v>1016</v>
      </c>
      <c r="D18" t="s">
        <v>1017</v>
      </c>
    </row>
  </sheetData>
  <pageMargins left="0.7" right="0.7" top="0.75" bottom="0.75" header="0.3" footer="0.3"/>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55C70F-72D6-4EA0-AEB3-AE97300CBF17}">
  <dimension ref="A1:D24"/>
  <sheetViews>
    <sheetView workbookViewId="0">
      <selection activeCell="C5" sqref="C5:D5"/>
    </sheetView>
  </sheetViews>
  <sheetFormatPr baseColWidth="10" defaultRowHeight="15" x14ac:dyDescent="0.25"/>
  <cols>
    <col min="2" max="2" width="66.5703125" customWidth="1"/>
    <col min="3" max="3" width="77.85546875" customWidth="1"/>
    <col min="4" max="4" width="88.5703125" customWidth="1"/>
  </cols>
  <sheetData>
    <row r="1" spans="1:4" x14ac:dyDescent="0.25">
      <c r="A1" t="s">
        <v>60</v>
      </c>
      <c r="B1" t="s">
        <v>57</v>
      </c>
      <c r="C1" t="s">
        <v>58</v>
      </c>
      <c r="D1" t="s">
        <v>59</v>
      </c>
    </row>
    <row r="3" spans="1:4" x14ac:dyDescent="0.25">
      <c r="A3">
        <v>1</v>
      </c>
      <c r="B3" t="s">
        <v>927</v>
      </c>
      <c r="C3" t="s">
        <v>1009</v>
      </c>
      <c r="D3" t="s">
        <v>1013</v>
      </c>
    </row>
    <row r="4" spans="1:4" ht="45" x14ac:dyDescent="0.25">
      <c r="A4">
        <v>2</v>
      </c>
      <c r="B4" t="s">
        <v>928</v>
      </c>
      <c r="C4" s="1" t="str">
        <f>CONCATENATE("&lt;HTML&gt;&lt;P&gt;Dans cette étape vous pouvez gérer les lemmes par classe&lt;BR/&gt;",
"Vous pouvez gérer différentes liste avec le menu déroulant prévus à cet effet.&lt;BR/&gt;",
"Vous pouvez filtrer/éditer la liste des lemmes par classe&lt;BR/&gt;&lt;/P&gt;&lt;/HTML&gt;")</f>
        <v>&lt;HTML&gt;&lt;P&gt;Dans cette étape vous pouvez gérer les lemmes par classe&lt;BR/&gt;Vous pouvez gérer différentes liste avec le menu déroulant prévus à cet effet.&lt;BR/&gt;Vous pouvez filtrer/éditer la liste des lemmes par classe&lt;BR/&gt;&lt;/P&gt;&lt;/HTML&gt;</v>
      </c>
      <c r="D4" s="1" t="str">
        <f xml:space="preserve"> CONCATENATE("&lt;HTML&gt; &lt;P&gt; En este paso puedes administrar lemas por clase &lt;BR/&gt;",
"Puede administrar diferentes listas con el menú desplegable provisto para este propósito. &lt;BR/&gt;",
"Puedes filtrar / editar la lista de lemas por clase &lt;BR/&gt; &lt;/P&gt; &lt;/HTML&gt;")</f>
        <v>&lt;HTML&gt; &lt;P&gt; En este paso puedes administrar lemas por clase &lt;BR/&gt;Puede administrar diferentes listas con el menú desplegable provisto para este propósito. &lt;BR/&gt;Puedes filtrar / editar la lista de lemas por clase &lt;BR/&gt; &lt;/P&gt; &lt;/HTML&gt;</v>
      </c>
    </row>
    <row r="5" spans="1:4" x14ac:dyDescent="0.25">
      <c r="A5">
        <v>3</v>
      </c>
      <c r="B5" t="s">
        <v>929</v>
      </c>
      <c r="C5" t="s">
        <v>1010</v>
      </c>
      <c r="D5" t="s">
        <v>1014</v>
      </c>
    </row>
    <row r="6" spans="1:4" ht="45" x14ac:dyDescent="0.25">
      <c r="A6">
        <v>4</v>
      </c>
      <c r="B6" t="s">
        <v>930</v>
      </c>
      <c r="C6" s="1" t="str">
        <f>CONCATENATE("&lt;HTML&gt;&lt;P&gt;Quelle est le nouveau lemme à ajouter ?&lt;BR/&gt;",
"&lt;I&gt;NB : La liste des lemmes ne peut pas contenir de doublon, si le lemme existe déjà, l'ajout n'aura aucun effet.&lt;/I&gt;&lt;BR/&gt;&lt;/P&gt;&lt;/HTML&gt;")</f>
        <v>&lt;HTML&gt;&lt;P&gt;Quelle est le nouveau lemme à ajouter ?&lt;BR/&gt;&lt;I&gt;NB : La liste des lemmes ne peut pas contenir de doublon, si le lemme existe déjà, l'ajout n'aura aucun effet.&lt;/I&gt;&lt;BR/&gt;&lt;/P&gt;&lt;/HTML&gt;</v>
      </c>
      <c r="D6" s="1" t="str">
        <f xml:space="preserve"> CONCATENATE("&lt;HTML&gt; &lt;P&gt; ¿Cuál es el nuevo lema a agregar? &lt;BR/&gt;",
"&lt;I&gt; NB: La lista de lemas no puede contener un duplicado, si el lema ya existe, la adición no tendrá ningún efecto. &lt;/I&gt; &lt;BR/&gt; &lt;/P&gt; &lt;/HTML&gt;")</f>
        <v>&lt;HTML&gt; &lt;P&gt; ¿Cuál es el nuevo lema a agregar? &lt;BR/&gt;&lt;I&gt; NB: La lista de lemas no puede contener un duplicado, si el lema ya existe, la adición no tendrá ningún efecto. &lt;/I&gt; &lt;BR/&gt; &lt;/P&gt; &lt;/HTML&gt;</v>
      </c>
    </row>
    <row r="7" spans="1:4" x14ac:dyDescent="0.25">
      <c r="A7">
        <v>5</v>
      </c>
      <c r="B7" t="s">
        <v>931</v>
      </c>
      <c r="C7" s="1" t="s">
        <v>1011</v>
      </c>
      <c r="D7" s="1" t="s">
        <v>1000</v>
      </c>
    </row>
    <row r="8" spans="1:4" x14ac:dyDescent="0.25">
      <c r="A8">
        <v>6</v>
      </c>
      <c r="B8" t="s">
        <v>932</v>
      </c>
      <c r="C8" t="s">
        <v>991</v>
      </c>
      <c r="D8" t="s">
        <v>1001</v>
      </c>
    </row>
    <row r="9" spans="1:4" ht="45" x14ac:dyDescent="0.25">
      <c r="A9">
        <v>7</v>
      </c>
      <c r="B9" t="s">
        <v>933</v>
      </c>
      <c r="C9" s="1" t="str">
        <f>CONCATENATE("&lt;HTML&gt;&lt;P&gt;Quelle est la nouvelle forme à ajouter ?&lt;BR/&gt;",
"&lt;I&gt;NB : La liste des formes ne peut pas contenir de doublon, si la forme existe déjà, l'ajout n'aura aucun effet.&lt;/I&gt;&lt;BR/&gt;&lt;/P&gt;&lt;/HTML&gt;")</f>
        <v>&lt;HTML&gt;&lt;P&gt;Quelle est la nouvelle forme à ajouter ?&lt;BR/&gt;&lt;I&gt;NB : La liste des formes ne peut pas contenir de doublon, si la forme existe déjà, l'ajout n'aura aucun effet.&lt;/I&gt;&lt;BR/&gt;&lt;/P&gt;&lt;/HTML&gt;</v>
      </c>
      <c r="D9" s="1" t="str">
        <f xml:space="preserve"> CONCATENATE("&lt;HTML&gt; &lt;P&gt; ¿Cuál es la nueva forma para agregar? &lt;BR/&gt;",
"&lt;I&gt; NB: La lista de formas no puede contener un duplicado, si la forma ya existe, la adición no tendrá ningún efecto. &lt;/I&gt; &lt;BR/&gt; &lt;/P&gt; &lt;/HTML&gt;")</f>
        <v>&lt;HTML&gt; &lt;P&gt; ¿Cuál es la nueva forma para agregar? &lt;BR/&gt;&lt;I&gt; NB: La lista de formas no puede contener un duplicado, si la forma ya existe, la adición no tendrá ningún efecto. &lt;/I&gt; &lt;BR/&gt; &lt;/P&gt; &lt;/HTML&gt;</v>
      </c>
    </row>
    <row r="10" spans="1:4" x14ac:dyDescent="0.25">
      <c r="A10">
        <v>8</v>
      </c>
      <c r="B10" t="s">
        <v>934</v>
      </c>
      <c r="C10" s="1" t="s">
        <v>1012</v>
      </c>
      <c r="D10" s="1" t="s">
        <v>1002</v>
      </c>
    </row>
    <row r="11" spans="1:4" ht="45" x14ac:dyDescent="0.25">
      <c r="A11">
        <v>9</v>
      </c>
      <c r="B11" t="s">
        <v>936</v>
      </c>
      <c r="C11" s="1" t="str">
        <f>CONCATENATE("&lt;HTML&gt;&lt;P&gt;Quelle est la nouvelle classe à ajouter ?&lt;BR/&gt;",
"&lt;I&gt;NB : La liste des classes ne peut pas contenir de doublon, si la classe existe déjà, l'ajout n'aura aucun effet.&lt;/I&gt;&lt;BR/&gt;&lt;/P&gt;&lt;/HTML&gt;")</f>
        <v>&lt;HTML&gt;&lt;P&gt;Quelle est la nouvelle classe à ajouter ?&lt;BR/&gt;&lt;I&gt;NB : La liste des classes ne peut pas contenir de doublon, si la classe existe déjà, l'ajout n'aura aucun effet.&lt;/I&gt;&lt;BR/&gt;&lt;/P&gt;&lt;/HTML&gt;</v>
      </c>
      <c r="D11" s="1" t="str">
        <f xml:space="preserve"> CONCATENATE("&lt;HTML&gt; &lt;P&gt; ¿Cuál es la nueva clase para agregar? &lt;BR/&gt;",
"&lt;I&gt; NB: La lista de clases no puede contener un duplicado, si la clase ya existe, la adición no tendrá ningún efecto. &lt;/I&gt; &lt;BR/&gt; &lt;/P&gt; &lt;/HTML&gt;")</f>
        <v>&lt;HTML&gt; &lt;P&gt; ¿Cuál es la nueva clase para agregar? &lt;BR/&gt;&lt;I&gt; NB: La lista de clases no puede contener un duplicado, si la clase ya existe, la adición no tendrá ningún efecto. &lt;/I&gt; &lt;BR/&gt; &lt;/P&gt; &lt;/HTML&gt;</v>
      </c>
    </row>
    <row r="12" spans="1:4" x14ac:dyDescent="0.25">
      <c r="A12">
        <v>10</v>
      </c>
      <c r="B12" t="s">
        <v>937</v>
      </c>
      <c r="C12" s="1" t="s">
        <v>935</v>
      </c>
      <c r="D12" s="1" t="s">
        <v>976</v>
      </c>
    </row>
    <row r="13" spans="1:4" x14ac:dyDescent="0.25">
      <c r="A13">
        <v>11</v>
      </c>
      <c r="B13" t="s">
        <v>959</v>
      </c>
      <c r="C13" t="s">
        <v>992</v>
      </c>
      <c r="D13" t="s">
        <v>1003</v>
      </c>
    </row>
    <row r="14" spans="1:4" x14ac:dyDescent="0.25">
      <c r="A14">
        <v>12</v>
      </c>
      <c r="B14" t="s">
        <v>960</v>
      </c>
      <c r="C14" t="s">
        <v>993</v>
      </c>
      <c r="D14" t="s">
        <v>1004</v>
      </c>
    </row>
    <row r="15" spans="1:4" x14ac:dyDescent="0.25">
      <c r="A15">
        <v>13</v>
      </c>
      <c r="B15" t="s">
        <v>961</v>
      </c>
      <c r="C15" t="s">
        <v>994</v>
      </c>
      <c r="D15" t="s">
        <v>1005</v>
      </c>
    </row>
    <row r="16" spans="1:4" x14ac:dyDescent="0.25">
      <c r="A16">
        <v>14</v>
      </c>
      <c r="B16" t="s">
        <v>962</v>
      </c>
      <c r="C16" t="s">
        <v>995</v>
      </c>
      <c r="D16" t="s">
        <v>1006</v>
      </c>
    </row>
    <row r="17" spans="1:4" x14ac:dyDescent="0.25">
      <c r="A17">
        <v>15</v>
      </c>
      <c r="B17" t="s">
        <v>963</v>
      </c>
      <c r="C17" t="s">
        <v>965</v>
      </c>
      <c r="D17" t="s">
        <v>977</v>
      </c>
    </row>
    <row r="18" spans="1:4" x14ac:dyDescent="0.25">
      <c r="A18">
        <v>16</v>
      </c>
      <c r="B18" t="s">
        <v>964</v>
      </c>
      <c r="C18" t="s">
        <v>966</v>
      </c>
      <c r="D18" t="s">
        <v>978</v>
      </c>
    </row>
    <row r="19" spans="1:4" x14ac:dyDescent="0.25">
      <c r="A19">
        <v>17</v>
      </c>
      <c r="B19" t="s">
        <v>972</v>
      </c>
      <c r="C19" t="s">
        <v>996</v>
      </c>
      <c r="D19" t="s">
        <v>1007</v>
      </c>
    </row>
    <row r="20" spans="1:4" x14ac:dyDescent="0.25">
      <c r="A20">
        <v>18</v>
      </c>
      <c r="B20" t="s">
        <v>973</v>
      </c>
      <c r="C20" t="s">
        <v>997</v>
      </c>
      <c r="D20" t="s">
        <v>1008</v>
      </c>
    </row>
    <row r="21" spans="1:4" x14ac:dyDescent="0.25">
      <c r="A21">
        <v>19</v>
      </c>
      <c r="B21" t="s">
        <v>974</v>
      </c>
      <c r="C21" t="s">
        <v>975</v>
      </c>
      <c r="D21" t="s">
        <v>979</v>
      </c>
    </row>
    <row r="22" spans="1:4" x14ac:dyDescent="0.25">
      <c r="A22">
        <v>20</v>
      </c>
      <c r="B22" t="s">
        <v>984</v>
      </c>
      <c r="C22" t="s">
        <v>981</v>
      </c>
      <c r="D22" t="s">
        <v>982</v>
      </c>
    </row>
    <row r="23" spans="1:4" x14ac:dyDescent="0.25">
      <c r="A23">
        <v>21</v>
      </c>
      <c r="B23" t="s">
        <v>1018</v>
      </c>
      <c r="C23" t="s">
        <v>1016</v>
      </c>
      <c r="D23" t="s">
        <v>1017</v>
      </c>
    </row>
    <row r="24" spans="1:4" x14ac:dyDescent="0.25">
      <c r="A24">
        <v>22</v>
      </c>
      <c r="B24" t="s">
        <v>1019</v>
      </c>
      <c r="C24" t="s">
        <v>1020</v>
      </c>
      <c r="D24" t="s">
        <v>1021</v>
      </c>
    </row>
  </sheetData>
  <pageMargins left="0.7" right="0.7" top="0.75" bottom="0.75" header="0.3" footer="0.3"/>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CC416E-27E9-484D-A35C-2643F99323FB}">
  <dimension ref="A1:D12"/>
  <sheetViews>
    <sheetView topLeftCell="A4" workbookViewId="0">
      <selection activeCell="D14" sqref="D14"/>
    </sheetView>
  </sheetViews>
  <sheetFormatPr baseColWidth="10" defaultRowHeight="15" x14ac:dyDescent="0.25"/>
  <cols>
    <col min="2" max="2" width="66.5703125" customWidth="1"/>
    <col min="3" max="3" width="77.85546875" customWidth="1"/>
    <col min="4" max="4" width="88.5703125" customWidth="1"/>
  </cols>
  <sheetData>
    <row r="1" spans="1:4" x14ac:dyDescent="0.25">
      <c r="A1" t="s">
        <v>60</v>
      </c>
      <c r="B1" t="s">
        <v>57</v>
      </c>
      <c r="C1" t="s">
        <v>58</v>
      </c>
      <c r="D1" t="s">
        <v>59</v>
      </c>
    </row>
    <row r="3" spans="1:4" x14ac:dyDescent="0.25">
      <c r="A3">
        <v>1</v>
      </c>
      <c r="B3" t="s">
        <v>1074</v>
      </c>
      <c r="C3" t="s">
        <v>1083</v>
      </c>
      <c r="D3" t="s">
        <v>1084</v>
      </c>
    </row>
    <row r="4" spans="1:4" x14ac:dyDescent="0.25">
      <c r="A4">
        <v>2</v>
      </c>
      <c r="B4" t="s">
        <v>1075</v>
      </c>
      <c r="C4" s="1" t="s">
        <v>1069</v>
      </c>
      <c r="D4" s="1" t="s">
        <v>1070</v>
      </c>
    </row>
    <row r="5" spans="1:4" x14ac:dyDescent="0.25">
      <c r="A5">
        <v>3</v>
      </c>
      <c r="B5" t="s">
        <v>1076</v>
      </c>
      <c r="C5" t="s">
        <v>1071</v>
      </c>
      <c r="D5" t="s">
        <v>1071</v>
      </c>
    </row>
    <row r="6" spans="1:4" x14ac:dyDescent="0.25">
      <c r="A6">
        <v>4</v>
      </c>
      <c r="B6" t="s">
        <v>1077</v>
      </c>
      <c r="C6" s="1" t="s">
        <v>1072</v>
      </c>
      <c r="D6" s="1" t="s">
        <v>1073</v>
      </c>
    </row>
    <row r="7" spans="1:4" x14ac:dyDescent="0.25">
      <c r="A7">
        <v>5</v>
      </c>
      <c r="B7" t="s">
        <v>1078</v>
      </c>
      <c r="C7" s="1" t="s">
        <v>1081</v>
      </c>
      <c r="D7" s="1" t="s">
        <v>1079</v>
      </c>
    </row>
    <row r="8" spans="1:4" x14ac:dyDescent="0.25">
      <c r="A8">
        <v>6</v>
      </c>
      <c r="B8" t="s">
        <v>1080</v>
      </c>
      <c r="C8" t="s">
        <v>1087</v>
      </c>
      <c r="D8" s="1" t="s">
        <v>1088</v>
      </c>
    </row>
    <row r="9" spans="1:4" x14ac:dyDescent="0.25">
      <c r="A9">
        <v>7</v>
      </c>
      <c r="B9" t="s">
        <v>1082</v>
      </c>
      <c r="C9" s="1" t="s">
        <v>1085</v>
      </c>
      <c r="D9" s="1" t="s">
        <v>1086</v>
      </c>
    </row>
    <row r="10" spans="1:4" x14ac:dyDescent="0.25">
      <c r="A10">
        <v>8</v>
      </c>
      <c r="B10" t="s">
        <v>1103</v>
      </c>
      <c r="C10" s="1" t="s">
        <v>1105</v>
      </c>
      <c r="D10" s="1" t="s">
        <v>1107</v>
      </c>
    </row>
    <row r="11" spans="1:4" x14ac:dyDescent="0.25">
      <c r="A11">
        <v>9</v>
      </c>
      <c r="B11" t="s">
        <v>1104</v>
      </c>
      <c r="C11" s="1" t="s">
        <v>1106</v>
      </c>
      <c r="D11" s="1" t="s">
        <v>1108</v>
      </c>
    </row>
    <row r="12" spans="1:4" x14ac:dyDescent="0.25">
      <c r="A12">
        <v>10</v>
      </c>
      <c r="B12" t="s">
        <v>1182</v>
      </c>
      <c r="C12" s="1" t="s">
        <v>1183</v>
      </c>
      <c r="D12" s="1" t="s">
        <v>1184</v>
      </c>
    </row>
  </sheetData>
  <pageMargins left="0.7" right="0.7" top="0.75" bottom="0.75" header="0.3" footer="0.3"/>
  <pageSetup paperSize="9" orientation="portrait" r:id="rId1"/>
  <tableParts count="1">
    <tablePart r:id="rId2"/>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294356-9429-4914-8697-BD9844D0138D}">
  <dimension ref="A1:D11"/>
  <sheetViews>
    <sheetView workbookViewId="0">
      <selection activeCell="D10" sqref="D10"/>
    </sheetView>
  </sheetViews>
  <sheetFormatPr baseColWidth="10" defaultRowHeight="15" x14ac:dyDescent="0.25"/>
  <cols>
    <col min="2" max="2" width="66.5703125" customWidth="1"/>
    <col min="3" max="3" width="77.85546875" customWidth="1"/>
    <col min="4" max="4" width="88.5703125" customWidth="1"/>
  </cols>
  <sheetData>
    <row r="1" spans="1:4" x14ac:dyDescent="0.25">
      <c r="A1" t="s">
        <v>60</v>
      </c>
      <c r="B1" t="s">
        <v>57</v>
      </c>
      <c r="C1" t="s">
        <v>58</v>
      </c>
      <c r="D1" t="s">
        <v>59</v>
      </c>
    </row>
    <row r="3" spans="1:4" x14ac:dyDescent="0.25">
      <c r="A3">
        <v>1</v>
      </c>
      <c r="B3" t="s">
        <v>1089</v>
      </c>
      <c r="C3" t="s">
        <v>1090</v>
      </c>
      <c r="D3" t="s">
        <v>1084</v>
      </c>
    </row>
    <row r="4" spans="1:4" x14ac:dyDescent="0.25">
      <c r="A4">
        <v>2</v>
      </c>
      <c r="B4" t="s">
        <v>1091</v>
      </c>
      <c r="C4" s="1" t="s">
        <v>1092</v>
      </c>
      <c r="D4" s="1" t="s">
        <v>1098</v>
      </c>
    </row>
    <row r="5" spans="1:4" x14ac:dyDescent="0.25">
      <c r="A5">
        <v>3</v>
      </c>
      <c r="B5" t="s">
        <v>1093</v>
      </c>
      <c r="C5" t="s">
        <v>1094</v>
      </c>
      <c r="D5" t="s">
        <v>1099</v>
      </c>
    </row>
    <row r="6" spans="1:4" x14ac:dyDescent="0.25">
      <c r="A6">
        <v>4</v>
      </c>
      <c r="B6" t="s">
        <v>1095</v>
      </c>
      <c r="C6" s="1" t="s">
        <v>1097</v>
      </c>
      <c r="D6" s="1" t="s">
        <v>1116</v>
      </c>
    </row>
    <row r="7" spans="1:4" x14ac:dyDescent="0.25">
      <c r="A7">
        <v>5</v>
      </c>
      <c r="B7" t="s">
        <v>1096</v>
      </c>
      <c r="C7" t="s">
        <v>1118</v>
      </c>
      <c r="D7" s="1" t="s">
        <v>1117</v>
      </c>
    </row>
    <row r="8" spans="1:4" x14ac:dyDescent="0.25">
      <c r="A8">
        <v>6</v>
      </c>
      <c r="B8" t="s">
        <v>1100</v>
      </c>
      <c r="C8" s="1" t="s">
        <v>1101</v>
      </c>
      <c r="D8" s="1" t="s">
        <v>1102</v>
      </c>
    </row>
    <row r="9" spans="1:4" x14ac:dyDescent="0.25">
      <c r="A9">
        <v>7</v>
      </c>
      <c r="B9" t="s">
        <v>1147</v>
      </c>
      <c r="C9" s="1" t="s">
        <v>1148</v>
      </c>
      <c r="D9" s="1" t="s">
        <v>1149</v>
      </c>
    </row>
    <row r="10" spans="1:4" x14ac:dyDescent="0.25">
      <c r="C10" s="1"/>
      <c r="D10" s="1"/>
    </row>
    <row r="11" spans="1:4" x14ac:dyDescent="0.25">
      <c r="C11" s="1"/>
      <c r="D11" s="1"/>
    </row>
  </sheetData>
  <pageMargins left="0.7" right="0.7" top="0.75" bottom="0.75" header="0.3" footer="0.3"/>
  <pageSetup paperSize="9" orientation="portrait" r:id="rId1"/>
  <tableParts count="1">
    <tablePart r:id="rId2"/>
  </tablePart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A3854F-15A9-4133-9603-4DFC584C779C}">
  <dimension ref="A1:D13"/>
  <sheetViews>
    <sheetView workbookViewId="0">
      <selection activeCell="D12" sqref="D12"/>
    </sheetView>
  </sheetViews>
  <sheetFormatPr baseColWidth="10" defaultRowHeight="15" x14ac:dyDescent="0.25"/>
  <cols>
    <col min="2" max="2" width="55.42578125" customWidth="1"/>
    <col min="3" max="3" width="77.85546875" customWidth="1"/>
    <col min="4" max="4" width="88.5703125" customWidth="1"/>
  </cols>
  <sheetData>
    <row r="1" spans="1:4" x14ac:dyDescent="0.25">
      <c r="A1" t="s">
        <v>60</v>
      </c>
      <c r="B1" t="s">
        <v>57</v>
      </c>
      <c r="C1" t="s">
        <v>58</v>
      </c>
      <c r="D1" t="s">
        <v>59</v>
      </c>
    </row>
    <row r="3" spans="1:4" x14ac:dyDescent="0.25">
      <c r="A3">
        <v>1</v>
      </c>
      <c r="B3" t="s">
        <v>1119</v>
      </c>
      <c r="C3" t="s">
        <v>1129</v>
      </c>
      <c r="D3" t="s">
        <v>1136</v>
      </c>
    </row>
    <row r="4" spans="1:4" ht="60" x14ac:dyDescent="0.25">
      <c r="A4">
        <v>2</v>
      </c>
      <c r="B4" t="s">
        <v>1120</v>
      </c>
      <c r="C4" s="1" t="str">
        <f>CONCATENATE("&lt;HTML&gt;&lt;P&gt;Dans cette étape vous pouvez gérer les noms propres à nettoyer&lt;BR/&gt;",
"Vous pouvez gérer différentes liste avec le menu déroulant prévus à cet effet.&lt;BR/&gt;",
"Vous pouvez filtrer/éditer la liste des noms propres.&lt;BR/&gt;&lt;/P&gt;&lt;/HTML&gt;")</f>
        <v>&lt;HTML&gt;&lt;P&gt;Dans cette étape vous pouvez gérer les noms propres à nettoyer&lt;BR/&gt;Vous pouvez gérer différentes liste avec le menu déroulant prévus à cet effet.&lt;BR/&gt;Vous pouvez filtrer/éditer la liste des noms propres.&lt;BR/&gt;&lt;/P&gt;&lt;/HTML&gt;</v>
      </c>
      <c r="D4" s="1" t="str">
        <f>CONCATENATE("&lt;HTML&gt; &lt;P&gt; En este paso puede administrar nombres propios para limpiar &lt;BR/&gt;",
"Puede administrar diferentes listas con el menú desplegable provisto para este propósito. &lt;BR/&gt;",
"Puede filtrar/editar la lista de nombres propios. &lt;BR/&gt; &lt;/P&gt; &lt;/HTML&gt;")</f>
        <v>&lt;HTML&gt; &lt;P&gt; En este paso puede administrar nombres propios para limpiar &lt;BR/&gt;Puede administrar diferentes listas con el menú desplegable provisto para este propósito. &lt;BR/&gt;Puede filtrar/editar la lista de nombres propios. &lt;BR/&gt; &lt;/P&gt; &lt;/HTML&gt;</v>
      </c>
    </row>
    <row r="5" spans="1:4" x14ac:dyDescent="0.25">
      <c r="A5">
        <v>3</v>
      </c>
      <c r="B5" t="s">
        <v>1121</v>
      </c>
      <c r="C5" t="s">
        <v>1130</v>
      </c>
      <c r="D5" t="s">
        <v>1137</v>
      </c>
    </row>
    <row r="6" spans="1:4" ht="45" x14ac:dyDescent="0.25">
      <c r="A6">
        <v>4</v>
      </c>
      <c r="B6" t="s">
        <v>1122</v>
      </c>
      <c r="C6" s="1" t="str">
        <f>CONCATENATE("&lt;HTML&gt;&lt;P&gt;Quelle est le nouveau nom propre à ajouter ?&lt;BR/&gt;",
"&lt;I&gt;NB : La liste des noms propres ne peut pas contenir de doublon, si le token existe déjà, l'ajout n'aura aucun effet.&lt;/I&gt;&lt;BR/&gt;&lt;/P&gt;&lt;/HTML&gt;")</f>
        <v>&lt;HTML&gt;&lt;P&gt;Quelle est le nouveau nom propre à ajouter ?&lt;BR/&gt;&lt;I&gt;NB : La liste des noms propres ne peut pas contenir de doublon, si le token existe déjà, l'ajout n'aura aucun effet.&lt;/I&gt;&lt;BR/&gt;&lt;/P&gt;&lt;/HTML&gt;</v>
      </c>
      <c r="D6" s="1" t="str">
        <f xml:space="preserve"> CONCATENATE("&lt;HTML&gt; &lt;P&gt; ¿Cuál es el nuevo nombre propio para agregar? &lt;BR/&gt;",
"&lt;I&gt; NB: La lista de nombres propios no puede contener un duplicado, si el token ya existe, la adición no tendrá ningún efecto. &lt;/I&gt; &lt;BR/&gt; &lt;/P&gt; &lt;/HTML&gt;")</f>
        <v>&lt;HTML&gt; &lt;P&gt; ¿Cuál es el nuevo nombre propio para agregar? &lt;BR/&gt;&lt;I&gt; NB: La lista de nombres propios no puede contener un duplicado, si el token ya existe, la adición no tendrá ningún efecto. &lt;/I&gt; &lt;BR/&gt; &lt;/P&gt; &lt;/HTML&gt;</v>
      </c>
    </row>
    <row r="7" spans="1:4" x14ac:dyDescent="0.25">
      <c r="A7">
        <v>5</v>
      </c>
      <c r="B7" t="s">
        <v>1123</v>
      </c>
      <c r="C7" s="1" t="s">
        <v>1131</v>
      </c>
      <c r="D7" s="1" t="s">
        <v>1138</v>
      </c>
    </row>
    <row r="8" spans="1:4" x14ac:dyDescent="0.25">
      <c r="A8">
        <v>6</v>
      </c>
      <c r="B8" t="s">
        <v>1124</v>
      </c>
      <c r="C8" t="s">
        <v>1132</v>
      </c>
      <c r="D8" t="s">
        <v>1139</v>
      </c>
    </row>
    <row r="9" spans="1:4" x14ac:dyDescent="0.25">
      <c r="A9">
        <v>7</v>
      </c>
      <c r="B9" t="s">
        <v>1125</v>
      </c>
      <c r="C9" t="s">
        <v>1133</v>
      </c>
      <c r="D9" t="s">
        <v>1140</v>
      </c>
    </row>
    <row r="10" spans="1:4" x14ac:dyDescent="0.25">
      <c r="A10">
        <v>8</v>
      </c>
      <c r="B10" t="s">
        <v>1126</v>
      </c>
      <c r="C10" t="s">
        <v>1134</v>
      </c>
      <c r="D10" t="s">
        <v>1141</v>
      </c>
    </row>
    <row r="11" spans="1:4" x14ac:dyDescent="0.25">
      <c r="A11">
        <v>9</v>
      </c>
      <c r="B11" t="s">
        <v>1127</v>
      </c>
      <c r="C11" t="s">
        <v>1135</v>
      </c>
      <c r="D11" t="s">
        <v>1142</v>
      </c>
    </row>
    <row r="12" spans="1:4" x14ac:dyDescent="0.25">
      <c r="A12">
        <v>10</v>
      </c>
      <c r="B12" t="s">
        <v>1128</v>
      </c>
      <c r="C12" t="s">
        <v>981</v>
      </c>
      <c r="D12" t="s">
        <v>982</v>
      </c>
    </row>
    <row r="13" spans="1:4" x14ac:dyDescent="0.25">
      <c r="C13" s="1"/>
      <c r="D13" s="1"/>
    </row>
  </sheetData>
  <pageMargins left="0.7" right="0.7" top="0.75" bottom="0.75" header="0.3" footer="0.3"/>
  <tableParts count="1">
    <tablePart r:id="rId1"/>
  </tableParts>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DED278-398F-4C92-8A98-C2EDEC1D7320}">
  <dimension ref="A1:D14"/>
  <sheetViews>
    <sheetView workbookViewId="0">
      <selection activeCell="D17" sqref="D17"/>
    </sheetView>
  </sheetViews>
  <sheetFormatPr baseColWidth="10" defaultRowHeight="15" x14ac:dyDescent="0.25"/>
  <cols>
    <col min="2" max="2" width="61.140625" customWidth="1"/>
    <col min="3" max="3" width="77.85546875" customWidth="1"/>
    <col min="4" max="4" width="88.5703125" customWidth="1"/>
  </cols>
  <sheetData>
    <row r="1" spans="1:4" x14ac:dyDescent="0.25">
      <c r="A1" t="s">
        <v>60</v>
      </c>
      <c r="B1" t="s">
        <v>57</v>
      </c>
      <c r="C1" t="s">
        <v>58</v>
      </c>
      <c r="D1" t="s">
        <v>59</v>
      </c>
    </row>
    <row r="3" spans="1:4" x14ac:dyDescent="0.25">
      <c r="A3">
        <v>1</v>
      </c>
      <c r="B3" t="s">
        <v>1145</v>
      </c>
      <c r="C3" t="s">
        <v>1129</v>
      </c>
      <c r="D3" t="s">
        <v>1136</v>
      </c>
    </row>
    <row r="4" spans="1:4" ht="60" x14ac:dyDescent="0.25">
      <c r="A4">
        <v>2</v>
      </c>
      <c r="B4" t="s">
        <v>1146</v>
      </c>
      <c r="C4" s="1" t="str">
        <f>CONCATENATE("&lt;HTML&gt;&lt;P&gt;Cette fenêtre vous permet d'ajouter facilement des noms propres à une liste&lt;BR/&gt;",
"L'ensemble des mots pouvant correspondre à des noms propres ont été indetifiés.&lt;BR/&gt;",
"Vous pouvez cocher les noms propres à enregistrer dans la liste.&lt;BR/&gt;",
"Puis cliquez sur enregistrez dans la liste.&lt;BR/&gt;&lt;/P&gt;&lt;/HTML&gt;")</f>
        <v>&lt;HTML&gt;&lt;P&gt;Cette fenêtre vous permet d'ajouter facilement des noms propres à une liste&lt;BR/&gt;L'ensemble des mots pouvant correspondre à des noms propres ont été indetifiés.&lt;BR/&gt;Vous pouvez cocher les noms propres à enregistrer dans la liste.&lt;BR/&gt;Puis cliquez sur enregistrez dans la liste.&lt;BR/&gt;&lt;/P&gt;&lt;/HTML&gt;</v>
      </c>
      <c r="D4" s="1" t="str">
        <f xml:space="preserve"> CONCATENATE("&lt;HTML&gt;&lt;P&gt;Esta ventana le permite agregar fácilmente nombres propios a una lista&lt;BR/&gt;",
"No se han detectado todas las palabras que pueden corresponder a nombres propios.&lt;BR/&gt;",
"Puede comprobar los nombres adecuados para registrarse en la lista.&lt;BR/&gt;",
"Luego haga clic en guardar en la lista.&lt;BR/&gt;&lt;/P&gt;&lt;/HTML&gt;")</f>
        <v>&lt;HTML&gt;&lt;P&gt;Esta ventana le permite agregar fácilmente nombres propios a una lista&lt;BR/&gt;No se han detectado todas las palabras que pueden corresponder a nombres propios.&lt;BR/&gt;Puede comprobar los nombres adecuados para registrarse en la lista.&lt;BR/&gt;Luego haga clic en guardar en la lista.&lt;BR/&gt;&lt;/P&gt;&lt;/HTML&gt;</v>
      </c>
    </row>
    <row r="5" spans="1:4" x14ac:dyDescent="0.25">
      <c r="A5">
        <v>3</v>
      </c>
      <c r="B5" t="s">
        <v>1150</v>
      </c>
      <c r="C5" t="s">
        <v>1152</v>
      </c>
      <c r="D5" t="s">
        <v>1158</v>
      </c>
    </row>
    <row r="6" spans="1:4" x14ac:dyDescent="0.25">
      <c r="A6">
        <v>4</v>
      </c>
      <c r="B6" t="s">
        <v>1151</v>
      </c>
      <c r="C6" s="1" t="s">
        <v>895</v>
      </c>
      <c r="D6" s="1" t="s">
        <v>941</v>
      </c>
    </row>
    <row r="7" spans="1:4" x14ac:dyDescent="0.25">
      <c r="A7">
        <v>5</v>
      </c>
      <c r="B7" t="s">
        <v>1153</v>
      </c>
      <c r="C7" s="1" t="s">
        <v>1154</v>
      </c>
      <c r="D7" s="1" t="s">
        <v>1157</v>
      </c>
    </row>
    <row r="8" spans="1:4" x14ac:dyDescent="0.25">
      <c r="A8">
        <v>6</v>
      </c>
      <c r="B8" t="s">
        <v>1155</v>
      </c>
      <c r="C8" t="s">
        <v>1156</v>
      </c>
      <c r="D8" t="s">
        <v>1159</v>
      </c>
    </row>
    <row r="9" spans="1:4" x14ac:dyDescent="0.25">
      <c r="A9">
        <v>7</v>
      </c>
      <c r="B9" t="s">
        <v>1160</v>
      </c>
      <c r="C9" t="s">
        <v>1161</v>
      </c>
      <c r="D9" t="s">
        <v>1162</v>
      </c>
    </row>
    <row r="10" spans="1:4" x14ac:dyDescent="0.25">
      <c r="A10">
        <v>8</v>
      </c>
      <c r="B10" t="s">
        <v>1163</v>
      </c>
      <c r="C10" s="1" t="s">
        <v>1166</v>
      </c>
      <c r="D10" s="1" t="s">
        <v>1168</v>
      </c>
    </row>
    <row r="11" spans="1:4" x14ac:dyDescent="0.25">
      <c r="A11">
        <v>9</v>
      </c>
      <c r="B11" t="s">
        <v>1164</v>
      </c>
      <c r="C11" t="s">
        <v>1156</v>
      </c>
      <c r="D11" t="s">
        <v>1159</v>
      </c>
    </row>
    <row r="12" spans="1:4" x14ac:dyDescent="0.25">
      <c r="A12">
        <v>10</v>
      </c>
      <c r="B12" t="s">
        <v>1165</v>
      </c>
      <c r="C12" t="s">
        <v>1167</v>
      </c>
      <c r="D12" t="s">
        <v>1169</v>
      </c>
    </row>
    <row r="13" spans="1:4" x14ac:dyDescent="0.25">
      <c r="A13">
        <v>11</v>
      </c>
      <c r="B13" t="s">
        <v>1170</v>
      </c>
      <c r="C13" s="1" t="s">
        <v>1172</v>
      </c>
      <c r="D13" s="1" t="s">
        <v>1173</v>
      </c>
    </row>
    <row r="14" spans="1:4" x14ac:dyDescent="0.25">
      <c r="A14">
        <v>12</v>
      </c>
      <c r="B14" t="s">
        <v>1171</v>
      </c>
      <c r="C14" t="s">
        <v>1174</v>
      </c>
      <c r="D14" t="s">
        <v>1175</v>
      </c>
    </row>
  </sheetData>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6DE331-9367-41C8-8048-603F1BE40CC9}">
  <dimension ref="A1:D22"/>
  <sheetViews>
    <sheetView workbookViewId="0">
      <selection activeCell="B19" sqref="B19:D22"/>
    </sheetView>
  </sheetViews>
  <sheetFormatPr baseColWidth="10" defaultRowHeight="15" x14ac:dyDescent="0.25"/>
  <cols>
    <col min="2" max="2" width="64.7109375" customWidth="1"/>
    <col min="3" max="4" width="50.7109375" customWidth="1"/>
  </cols>
  <sheetData>
    <row r="1" spans="1:4" ht="15.75" thickBot="1" x14ac:dyDescent="0.3">
      <c r="A1" s="7" t="s">
        <v>60</v>
      </c>
      <c r="B1" s="7" t="s">
        <v>57</v>
      </c>
      <c r="C1" s="7" t="s">
        <v>58</v>
      </c>
      <c r="D1" s="7" t="s">
        <v>59</v>
      </c>
    </row>
    <row r="2" spans="1:4" x14ac:dyDescent="0.25">
      <c r="A2" s="3"/>
      <c r="B2" s="3"/>
      <c r="C2" s="3" t="s">
        <v>129</v>
      </c>
      <c r="D2" s="3" t="s">
        <v>73</v>
      </c>
    </row>
    <row r="3" spans="1:4" x14ac:dyDescent="0.25">
      <c r="A3" s="4">
        <v>1</v>
      </c>
      <c r="B3" s="4" t="s">
        <v>92</v>
      </c>
      <c r="C3" t="s">
        <v>438</v>
      </c>
      <c r="D3" t="s">
        <v>439</v>
      </c>
    </row>
    <row r="4" spans="1:4" x14ac:dyDescent="0.25">
      <c r="A4" s="4">
        <v>2</v>
      </c>
      <c r="B4" t="s">
        <v>93</v>
      </c>
      <c r="C4" t="s">
        <v>94</v>
      </c>
      <c r="D4" t="s">
        <v>101</v>
      </c>
    </row>
    <row r="5" spans="1:4" x14ac:dyDescent="0.25">
      <c r="A5" s="4">
        <v>3</v>
      </c>
      <c r="B5" t="s">
        <v>95</v>
      </c>
      <c r="C5" t="s">
        <v>471</v>
      </c>
      <c r="D5" t="s">
        <v>470</v>
      </c>
    </row>
    <row r="6" spans="1:4" x14ac:dyDescent="0.25">
      <c r="A6" s="4">
        <v>4</v>
      </c>
      <c r="B6" t="s">
        <v>97</v>
      </c>
      <c r="C6" t="s">
        <v>98</v>
      </c>
      <c r="D6" t="s">
        <v>103</v>
      </c>
    </row>
    <row r="7" spans="1:4" x14ac:dyDescent="0.25">
      <c r="A7" s="4">
        <v>5</v>
      </c>
      <c r="B7" t="s">
        <v>99</v>
      </c>
      <c r="C7" t="s">
        <v>100</v>
      </c>
      <c r="D7" t="s">
        <v>104</v>
      </c>
    </row>
    <row r="8" spans="1:4" x14ac:dyDescent="0.25">
      <c r="A8" s="4"/>
    </row>
    <row r="9" spans="1:4" ht="30" x14ac:dyDescent="0.25">
      <c r="A9" s="4"/>
      <c r="C9" s="1" t="s">
        <v>105</v>
      </c>
      <c r="D9" s="1" t="s">
        <v>106</v>
      </c>
    </row>
    <row r="10" spans="1:4" x14ac:dyDescent="0.25">
      <c r="A10" s="4">
        <v>6</v>
      </c>
      <c r="B10" t="s">
        <v>110</v>
      </c>
      <c r="C10" t="s">
        <v>111</v>
      </c>
      <c r="D10" t="s">
        <v>112</v>
      </c>
    </row>
    <row r="11" spans="1:4" x14ac:dyDescent="0.25">
      <c r="A11" s="4">
        <v>7</v>
      </c>
      <c r="B11" t="s">
        <v>107</v>
      </c>
      <c r="C11" t="s">
        <v>108</v>
      </c>
      <c r="D11" t="s">
        <v>113</v>
      </c>
    </row>
    <row r="12" spans="1:4" x14ac:dyDescent="0.25">
      <c r="A12" s="4">
        <v>8</v>
      </c>
      <c r="B12" t="s">
        <v>109</v>
      </c>
      <c r="C12" t="s">
        <v>529</v>
      </c>
      <c r="D12" t="s">
        <v>530</v>
      </c>
    </row>
    <row r="14" spans="1:4" x14ac:dyDescent="0.25">
      <c r="C14" s="3" t="s">
        <v>131</v>
      </c>
      <c r="D14" t="s">
        <v>130</v>
      </c>
    </row>
    <row r="15" spans="1:4" x14ac:dyDescent="0.25">
      <c r="A15">
        <v>9</v>
      </c>
      <c r="B15" t="s">
        <v>123</v>
      </c>
      <c r="C15" t="s">
        <v>441</v>
      </c>
      <c r="D15" t="s">
        <v>442</v>
      </c>
    </row>
    <row r="16" spans="1:4" x14ac:dyDescent="0.25">
      <c r="A16">
        <v>10</v>
      </c>
      <c r="B16" t="s">
        <v>124</v>
      </c>
      <c r="C16" t="s">
        <v>433</v>
      </c>
      <c r="D16" t="s">
        <v>434</v>
      </c>
    </row>
    <row r="17" spans="1:4" x14ac:dyDescent="0.25">
      <c r="A17">
        <v>11</v>
      </c>
      <c r="B17" t="s">
        <v>133</v>
      </c>
      <c r="C17" t="s">
        <v>134</v>
      </c>
      <c r="D17" t="s">
        <v>432</v>
      </c>
    </row>
    <row r="19" spans="1:4" x14ac:dyDescent="0.25">
      <c r="C19" t="s">
        <v>366</v>
      </c>
      <c r="D19" t="s">
        <v>376</v>
      </c>
    </row>
    <row r="20" spans="1:4" x14ac:dyDescent="0.25">
      <c r="A20">
        <v>12</v>
      </c>
      <c r="B20" t="s">
        <v>125</v>
      </c>
      <c r="C20" t="s">
        <v>126</v>
      </c>
      <c r="D20" t="s">
        <v>435</v>
      </c>
    </row>
    <row r="21" spans="1:4" x14ac:dyDescent="0.25">
      <c r="A21">
        <v>13</v>
      </c>
      <c r="B21" t="s">
        <v>127</v>
      </c>
      <c r="C21" t="s">
        <v>128</v>
      </c>
      <c r="D21" t="s">
        <v>132</v>
      </c>
    </row>
    <row r="22" spans="1:4" x14ac:dyDescent="0.25">
      <c r="B22" t="s">
        <v>737</v>
      </c>
      <c r="C22" t="s">
        <v>727</v>
      </c>
      <c r="D22" t="s">
        <v>728</v>
      </c>
    </row>
  </sheetData>
  <pageMargins left="0.7" right="0.7" top="0.75" bottom="0.75" header="0.3" footer="0.3"/>
  <drawing r:id="rId1"/>
  <tableParts count="1">
    <tablePart r:id="rId2"/>
  </tablePart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04B2FA-CBC2-495A-A197-D0CDD47EB1AE}">
  <dimension ref="A1:A903"/>
  <sheetViews>
    <sheetView showZeros="0" tabSelected="1" topLeftCell="A880" zoomScaleNormal="100" workbookViewId="0">
      <selection activeCell="A900" sqref="A1:A903"/>
    </sheetView>
  </sheetViews>
  <sheetFormatPr baseColWidth="10" defaultRowHeight="15" x14ac:dyDescent="0.25"/>
  <cols>
    <col min="1" max="1" width="67.42578125" customWidth="1"/>
  </cols>
  <sheetData>
    <row r="1" spans="1:1" x14ac:dyDescent="0.25">
      <c r="A1" t="str">
        <f>IF('Fenêtre principal'!B2&lt;&gt;"",CONCATENATE('Fenêtre principal'!B2,"=", 'Fenêtre principal'!C2),IF('Fenêtre principal'!C2&lt;&gt;"",'Fenêtre principal'!C2,""))</f>
        <v># Fenêtre principale</v>
      </c>
    </row>
    <row r="2" spans="1:1" x14ac:dyDescent="0.25">
      <c r="A2" t="str">
        <f>IF('Fenêtre principal'!B3&lt;&gt;"",CONCATENATE('Fenêtre principal'!B3,"=", 'Fenêtre principal'!C3),IF('Fenêtre principal'!C3&lt;&gt;"",'Fenêtre principal'!C3,""))</f>
        <v/>
      </c>
    </row>
    <row r="3" spans="1:1" x14ac:dyDescent="0.25">
      <c r="A3" t="str">
        <f>IF('Fenêtre principal'!B4&lt;&gt;"",CONCATENATE('Fenêtre principal'!B4,"=", 'Fenêtre principal'!C4),IF('Fenêtre principal'!C4&lt;&gt;"",'Fenêtre principal'!C4,""))</f>
        <v># Titre</v>
      </c>
    </row>
    <row r="4" spans="1:1" x14ac:dyDescent="0.25">
      <c r="A4" t="str">
        <f>IF('Fenêtre principal'!B5&lt;&gt;"",CONCATENATE('Fenêtre principal'!B5,"=", 'Fenêtre principal'!C5),IF('Fenêtre principal'!C5&lt;&gt;"",'Fenêtre principal'!C5,""))</f>
        <v>window.principal.title=Caerus</v>
      </c>
    </row>
    <row r="5" spans="1:1" x14ac:dyDescent="0.25">
      <c r="A5" t="str">
        <f>IF('Fenêtre principal'!B6&lt;&gt;"",CONCATENATE('Fenêtre principal'!B6,"=", 'Fenêtre principal'!C6),IF('Fenêtre principal'!C6&lt;&gt;"",'Fenêtre principal'!C6,""))</f>
        <v/>
      </c>
    </row>
    <row r="6" spans="1:1" x14ac:dyDescent="0.25">
      <c r="A6" t="str">
        <f>IF('Fenêtre principal'!B7&lt;&gt;"",CONCATENATE('Fenêtre principal'!B7,"=", 'Fenêtre principal'!C7),IF('Fenêtre principal'!C7&lt;&gt;"",'Fenêtre principal'!C7,""))</f>
        <v># Menu</v>
      </c>
    </row>
    <row r="7" spans="1:1" x14ac:dyDescent="0.25">
      <c r="A7" t="str">
        <f>IF('Fenêtre principal'!B8&lt;&gt;"",CONCATENATE('Fenêtre principal'!B8,"=", 'Fenêtre principal'!C8),IF('Fenêtre principal'!C8&lt;&gt;"",'Fenêtre principal'!C8,""))</f>
        <v>window.menu.level1.title=Documents</v>
      </c>
    </row>
    <row r="8" spans="1:1" x14ac:dyDescent="0.25">
      <c r="A8" t="str">
        <f>IF('Fenêtre principal'!B9&lt;&gt;"",CONCATENATE('Fenêtre principal'!B9,"=", 'Fenêtre principal'!C9),IF('Fenêtre principal'!C9&lt;&gt;"",'Fenêtre principal'!C9,""))</f>
        <v>window.menu.level1.sublevel1.title=Importer documents .txt</v>
      </c>
    </row>
    <row r="9" spans="1:1" x14ac:dyDescent="0.25">
      <c r="A9" t="str">
        <f>IF('Fenêtre principal'!B10&lt;&gt;"",CONCATENATE('Fenêtre principal'!B10,"=", 'Fenêtre principal'!C10),IF('Fenêtre principal'!C10&lt;&gt;"",'Fenêtre principal'!C10,""))</f>
        <v xml:space="preserve">window.menu.level1.sublevel2.title=Enregister Excel </v>
      </c>
    </row>
    <row r="10" spans="1:1" x14ac:dyDescent="0.25">
      <c r="A10" t="str">
        <f>IF('Fenêtre principal'!B11&lt;&gt;"",CONCATENATE('Fenêtre principal'!B11,"=", 'Fenêtre principal'!C11),IF('Fenêtre principal'!C11&lt;&gt;"",'Fenêtre principal'!C11,""))</f>
        <v>window.menu.level1.sublevel3.title=Enregister Excel personnalisé</v>
      </c>
    </row>
    <row r="11" spans="1:1" x14ac:dyDescent="0.25">
      <c r="A11" t="str">
        <f>IF('Fenêtre principal'!B12&lt;&gt;"",CONCATENATE('Fenêtre principal'!B12,"=", 'Fenêtre principal'!C12),IF('Fenêtre principal'!C12&lt;&gt;"",'Fenêtre principal'!C12,""))</f>
        <v>window.menu.level1.sublevel4.title=Sortir</v>
      </c>
    </row>
    <row r="12" spans="1:1" x14ac:dyDescent="0.25">
      <c r="A12" t="str">
        <f>IF('Fenêtre principal'!B13&lt;&gt;"",CONCATENATE('Fenêtre principal'!B13,"=", 'Fenêtre principal'!C13),IF('Fenêtre principal'!C13&lt;&gt;"",'Fenêtre principal'!C13,""))</f>
        <v>window.menu.level2.title=Langues</v>
      </c>
    </row>
    <row r="13" spans="1:1" x14ac:dyDescent="0.25">
      <c r="A13" t="str">
        <f>IF('Fenêtre principal'!B14&lt;&gt;"",CONCATENATE('Fenêtre principal'!B14,"=", 'Fenêtre principal'!C14),IF('Fenêtre principal'!C14&lt;&gt;"",'Fenêtre principal'!C14,""))</f>
        <v>window.menu.level3.title=Configurations</v>
      </c>
    </row>
    <row r="14" spans="1:1" x14ac:dyDescent="0.25">
      <c r="A14" t="str">
        <f>IF('Fenêtre principal'!B15&lt;&gt;"",CONCATENATE('Fenêtre principal'!B15,"=", 'Fenêtre principal'!C15),IF('Fenêtre principal'!C15&lt;&gt;"",'Fenêtre principal'!C15,""))</f>
        <v xml:space="preserve">window.menu.level3.sublevel1.title=Changer configuration </v>
      </c>
    </row>
    <row r="15" spans="1:1" x14ac:dyDescent="0.25">
      <c r="A15" t="str">
        <f>IF('Fenêtre principal'!B16&lt;&gt;"",CONCATENATE('Fenêtre principal'!B16,"=", 'Fenêtre principal'!C16),IF('Fenêtre principal'!C16&lt;&gt;"",'Fenêtre principal'!C16,""))</f>
        <v>window.menu.level5.title=Bibliothèque</v>
      </c>
    </row>
    <row r="16" spans="1:1" x14ac:dyDescent="0.25">
      <c r="A16" t="str">
        <f>IF('Fenêtre principal'!B17&lt;&gt;"",CONCATENATE('Fenêtre principal'!B17,"=", 'Fenêtre principal'!C17),IF('Fenêtre principal'!C17&lt;&gt;"",'Fenêtre principal'!C17,""))</f>
        <v>window.menu.level5.sublevel1.title=Nouvelle bibliothèque</v>
      </c>
    </row>
    <row r="17" spans="1:1" x14ac:dyDescent="0.25">
      <c r="A17" t="str">
        <f>IF('Fenêtre principal'!B18&lt;&gt;"",CONCATENATE('Fenêtre principal'!B18,"=", 'Fenêtre principal'!C18),IF('Fenêtre principal'!C18&lt;&gt;"",'Fenêtre principal'!C18,""))</f>
        <v>window.menu.level5.sublevel2.title=Créer matériels</v>
      </c>
    </row>
    <row r="18" spans="1:1" x14ac:dyDescent="0.25">
      <c r="A18" t="str">
        <f>IF('Fenêtre principal'!B19&lt;&gt;"",CONCATENATE('Fenêtre principal'!B19,"=", 'Fenêtre principal'!C19),IF('Fenêtre principal'!C19&lt;&gt;"",'Fenêtre principal'!C19,""))</f>
        <v>window.menu.level5.sublevel3.title=Consulter / Éditer</v>
      </c>
    </row>
    <row r="19" spans="1:1" x14ac:dyDescent="0.25">
      <c r="A19" t="str">
        <f>IF('Fenêtre principal'!B20&lt;&gt;"",CONCATENATE('Fenêtre principal'!B20,"=", 'Fenêtre principal'!C20),IF('Fenêtre principal'!C20&lt;&gt;"",'Fenêtre principal'!C20,""))</f>
        <v/>
      </c>
    </row>
    <row r="20" spans="1:1" x14ac:dyDescent="0.25">
      <c r="A20" t="str">
        <f>IF('Fenêtre principal'!B21&lt;&gt;"",CONCATENATE('Fenêtre principal'!B21,"=", 'Fenêtre principal'!C21),IF('Fenêtre principal'!C21&lt;&gt;"",'Fenêtre principal'!C21,""))</f>
        <v># Fenêtre Parente</v>
      </c>
    </row>
    <row r="21" spans="1:1" x14ac:dyDescent="0.25">
      <c r="A21" t="str">
        <f>IF('Fenêtre principal'!B22&lt;&gt;"",CONCATENATE('Fenêtre principal'!B22,"=", 'Fenêtre principal'!C22),IF('Fenêtre principal'!C22&lt;&gt;"",'Fenêtre principal'!C22,""))</f>
        <v>window.main.configuration.library.panel.state.label=Repertoire de la bibliothèque Caerus :</v>
      </c>
    </row>
    <row r="22" spans="1:1" x14ac:dyDescent="0.25">
      <c r="A22" t="str">
        <f>IF('Fenêtre principal'!B23&lt;&gt;"",CONCATENATE('Fenêtre principal'!B23,"=", 'Fenêtre principal'!C23),IF('Fenêtre principal'!C23&lt;&gt;"",'Fenêtre principal'!C23,""))</f>
        <v>window.main.analyze.panel.title=État de l'analyse</v>
      </c>
    </row>
    <row r="23" spans="1:1" x14ac:dyDescent="0.25">
      <c r="A23" t="str">
        <f>IF('Fenêtre principal'!B24&lt;&gt;"",CONCATENATE('Fenêtre principal'!B24,"=", 'Fenêtre principal'!C24),IF('Fenêtre principal'!C24&lt;&gt;"",'Fenêtre principal'!C24,""))</f>
        <v xml:space="preserve">window.main.analyze.panel.state.label=État de l'analyse : </v>
      </c>
    </row>
    <row r="24" spans="1:1" x14ac:dyDescent="0.25">
      <c r="A24" t="str">
        <f>IF('Fenêtre principal'!B25&lt;&gt;"",CONCATENATE('Fenêtre principal'!B25,"=", 'Fenêtre principal'!C25),IF('Fenêtre principal'!C25&lt;&gt;"",'Fenêtre principal'!C25,""))</f>
        <v>window.main.analyze.panel.state.value.none=Aucun analyse réalisé</v>
      </c>
    </row>
    <row r="25" spans="1:1" x14ac:dyDescent="0.25">
      <c r="A25" t="str">
        <f>IF('Fenêtre principal'!B26&lt;&gt;"",CONCATENATE('Fenêtre principal'!B26,"=", 'Fenêtre principal'!C26),IF('Fenêtre principal'!C26&lt;&gt;"",'Fenêtre principal'!C26,""))</f>
        <v>window.main.analyze.panel.state.value.success=Analyse réalisé</v>
      </c>
    </row>
    <row r="26" spans="1:1" x14ac:dyDescent="0.25">
      <c r="A26" t="str">
        <f>IF('Fenêtre principal'!B27&lt;&gt;"",CONCATENATE('Fenêtre principal'!B27,"=", 'Fenêtre principal'!C27),IF('Fenêtre principal'!C27&lt;&gt;"",'Fenêtre principal'!C27,""))</f>
        <v xml:space="preserve">window.main.analyze.panel.state.folder.label=Repertoire analysé : </v>
      </c>
    </row>
    <row r="27" spans="1:1" x14ac:dyDescent="0.25">
      <c r="A27" t="str">
        <f>IF('Fenêtre principal'!B28&lt;&gt;"",CONCATENATE('Fenêtre principal'!B28,"=", 'Fenêtre principal'!C28),IF('Fenêtre principal'!C28&lt;&gt;"",'Fenêtre principal'!C28,""))</f>
        <v xml:space="preserve">window.main.analyze.panel.state.configuration.label=Configuration utilisé: </v>
      </c>
    </row>
    <row r="28" spans="1:1" x14ac:dyDescent="0.25">
      <c r="A28" t="str">
        <f>IF('Fenêtre principal'!B29&lt;&gt;"",CONCATENATE('Fenêtre principal'!B29,"=", 'Fenêtre principal'!C29),IF('Fenêtre principal'!C29&lt;&gt;"",'Fenêtre principal'!C29,""))</f>
        <v>window.main.analyze.panel.state.load.button=Lancer une analyse</v>
      </c>
    </row>
    <row r="29" spans="1:1" x14ac:dyDescent="0.25">
      <c r="A29" t="str">
        <f>IF('Fenêtre principal'!B30&lt;&gt;"",CONCATENATE('Fenêtre principal'!B30,"=", 'Fenêtre principal'!C30),IF('Fenêtre principal'!C30&lt;&gt;"",'Fenêtre principal'!C30,""))</f>
        <v>window.main.analyze.panel.state.nb.text.loaded.label=Numero de séquences :</v>
      </c>
    </row>
    <row r="30" spans="1:1" x14ac:dyDescent="0.25">
      <c r="A30" t="str">
        <f>IF('Fenêtre principal'!B31&lt;&gt;"",CONCATENATE('Fenêtre principal'!B31,"=", 'Fenêtre principal'!C31),IF('Fenêtre principal'!C31&lt;&gt;"",'Fenêtre principal'!C31,""))</f>
        <v>window.main.line.error.panel.title=Erreurs de balises</v>
      </c>
    </row>
    <row r="31" spans="1:1" x14ac:dyDescent="0.25">
      <c r="A31" t="str">
        <f>IF('Fenêtre principal'!B32&lt;&gt;"",CONCATENATE('Fenêtre principal'!B32,"=", 'Fenêtre principal'!C32),IF('Fenêtre principal'!C32&lt;&gt;"",'Fenêtre principal'!C32,""))</f>
        <v xml:space="preserve">window.main.line.error.nb.label=Nombre de balises en erreur : </v>
      </c>
    </row>
    <row r="32" spans="1:1" x14ac:dyDescent="0.25">
      <c r="A32" t="str">
        <f>IF('Fenêtre principal'!B33&lt;&gt;"",CONCATENATE('Fenêtre principal'!B33,"=", 'Fenêtre principal'!C33),IF('Fenêtre principal'!C33&lt;&gt;"",'Fenêtre principal'!C33,""))</f>
        <v>window.main.line.error.fixed.button.label=Corriger les balises</v>
      </c>
    </row>
    <row r="33" spans="1:1" x14ac:dyDescent="0.25">
      <c r="A33" t="str">
        <f>IF('Fenêtre principal'!B34&lt;&gt;"",CONCATENATE('Fenêtre principal'!B34,"=", 'Fenêtre principal'!C34),IF('Fenêtre principal'!C34&lt;&gt;"",'Fenêtre principal'!C34,""))</f>
        <v>window.main.text.error.panel.title=Erreurs structurels</v>
      </c>
    </row>
    <row r="34" spans="1:1" x14ac:dyDescent="0.25">
      <c r="A34" t="str">
        <f>IF('Fenêtre principal'!B35&lt;&gt;"",CONCATENATE('Fenêtre principal'!B35,"=", 'Fenêtre principal'!C35),IF('Fenêtre principal'!C35&lt;&gt;"",'Fenêtre principal'!C35,""))</f>
        <v xml:space="preserve">window.main.text.error.nb.label=Nombre de structures en erreur : </v>
      </c>
    </row>
    <row r="35" spans="1:1" x14ac:dyDescent="0.25">
      <c r="A35" t="str">
        <f>IF('Fenêtre principal'!B36&lt;&gt;"",CONCATENATE('Fenêtre principal'!B36,"=", 'Fenêtre principal'!C36),IF('Fenêtre principal'!C36&lt;&gt;"",'Fenêtre principal'!C36,""))</f>
        <v>window.main.text.error.fixed.button.label=Corriger les structures</v>
      </c>
    </row>
    <row r="36" spans="1:1" x14ac:dyDescent="0.25">
      <c r="A36" t="str">
        <f>IF('Fenêtre principal'!B37&lt;&gt;"",CONCATENATE('Fenêtre principal'!B37,"=", 'Fenêtre principal'!C37),IF('Fenêtre principal'!C37&lt;&gt;"",'Fenêtre principal'!C37,""))</f>
        <v>window.main.blank.line.error.panel.title=Balises non renseignées</v>
      </c>
    </row>
    <row r="37" spans="1:1" x14ac:dyDescent="0.25">
      <c r="A37" t="str">
        <f>IF('Fenêtre principal'!B38&lt;&gt;"",CONCATENATE('Fenêtre principal'!B38,"=", 'Fenêtre principal'!C38),IF('Fenêtre principal'!C38&lt;&gt;"",'Fenêtre principal'!C38,""))</f>
        <v xml:space="preserve">window.main.blank.line.error.nb.label=Matériels avec des balises vides : </v>
      </c>
    </row>
    <row r="38" spans="1:1" x14ac:dyDescent="0.25">
      <c r="A38" t="str">
        <f>IF('Fenêtre principal'!B39&lt;&gt;"",CONCATENATE('Fenêtre principal'!B39,"=", 'Fenêtre principal'!C39),IF('Fenêtre principal'!C39&lt;&gt;"",'Fenêtre principal'!C39,""))</f>
        <v>window.main.blank.line.error.fixed.button.label=Éditer les matériels</v>
      </c>
    </row>
    <row r="39" spans="1:1" x14ac:dyDescent="0.25">
      <c r="A39" t="str">
        <f>IF('Fenêtre principal'!B40&lt;&gt;"",CONCATENATE('Fenêtre principal'!B40,"=", 'Fenêtre principal'!C40),IF('Fenêtre principal'!C40&lt;&gt;"",'Fenêtre principal'!C40,""))</f>
        <v xml:space="preserve">window.main.meta.blank.line.error.label=Documents avec des balises vides : </v>
      </c>
    </row>
    <row r="40" spans="1:1" x14ac:dyDescent="0.25">
      <c r="A40" t="str">
        <f>IF('Fenêtre principal'!B41&lt;&gt;"",CONCATENATE('Fenêtre principal'!B41,"=", 'Fenêtre principal'!C41),IF('Fenêtre principal'!C41&lt;&gt;"",'Fenêtre principal'!C41,""))</f>
        <v>window.main.meta.blank.line.error.fixed.button.label=Éditer les documents</v>
      </c>
    </row>
    <row r="41" spans="1:1" x14ac:dyDescent="0.25">
      <c r="A41" t="str">
        <f>IF('Fenêtre principal'!B42&lt;&gt;"",CONCATENATE('Fenêtre principal'!B42,"=", 'Fenêtre principal'!C42),IF('Fenêtre principal'!C42&lt;&gt;"",'Fenêtre principal'!C42,""))</f>
        <v>window.yes.label=oui</v>
      </c>
    </row>
    <row r="42" spans="1:1" x14ac:dyDescent="0.25">
      <c r="A42" t="str">
        <f>IF('Fenêtre principal'!B43&lt;&gt;"",CONCATENATE('Fenêtre principal'!B43,"=", 'Fenêtre principal'!C43),IF('Fenêtre principal'!C43&lt;&gt;"",'Fenêtre principal'!C43,""))</f>
        <v>window.no.label=non</v>
      </c>
    </row>
    <row r="43" spans="1:1" x14ac:dyDescent="0.25">
      <c r="A43" t="str">
        <f>IF('Fenêtre principal'!B44&lt;&gt;"",CONCATENATE('Fenêtre principal'!B44,"=", 'Fenêtre principal'!C44),IF('Fenêtre principal'!C44&lt;&gt;"",'Fenêtre principal'!C44,""))</f>
        <v>window.move.file.library.panel.label=Archiver les matériels</v>
      </c>
    </row>
    <row r="44" spans="1:1" x14ac:dyDescent="0.25">
      <c r="A44" t="str">
        <f>IF('Fenêtre principal'!B45&lt;&gt;"",CONCATENATE('Fenêtre principal'!B45,"=", 'Fenêtre principal'!C45),IF('Fenêtre principal'!C45&lt;&gt;"",'Fenêtre principal'!C45,""))</f>
        <v xml:space="preserve">window.move.file.library.button.label= Bibliothèque Caerus </v>
      </c>
    </row>
    <row r="45" spans="1:1" x14ac:dyDescent="0.25">
      <c r="A45" t="str">
        <f>IF('Fenêtre principal'!B46&lt;&gt;"",CONCATENATE('Fenêtre principal'!B46,"=", 'Fenêtre principal'!C46),IF('Fenêtre principal'!C46&lt;&gt;"",'Fenêtre principal'!C46,""))</f>
        <v>window.main.analyze.panel.state.current.configuration.label=Configuration courante :</v>
      </c>
    </row>
    <row r="46" spans="1:1" x14ac:dyDescent="0.25">
      <c r="A46" t="str">
        <f>IF('Fenêtre principal'!B47&lt;&gt;"",CONCATENATE('Fenêtre principal'!B47,"=", 'Fenêtre principal'!C47),IF('Fenêtre principal'!C47&lt;&gt;"",'Fenêtre principal'!C47,""))</f>
        <v>menu.about=A propos</v>
      </c>
    </row>
    <row r="47" spans="1:1" x14ac:dyDescent="0.25">
      <c r="A47" t="str">
        <f>IF('Fenêtre principal'!B48&lt;&gt;"",CONCATENATE('Fenêtre principal'!B48,"=", 'Fenêtre principal'!C48),IF('Fenêtre principal'!C48&lt;&gt;"",'Fenêtre principal'!C48,""))</f>
        <v>menu.about.open=Ouvrir</v>
      </c>
    </row>
    <row r="48" spans="1:1" x14ac:dyDescent="0.25">
      <c r="A48" t="str">
        <f>IF('Fenêtre principal'!B49&lt;&gt;"",CONCATENATE('Fenêtre principal'!B49,"=", 'Fenêtre principal'!C49),IF('Fenêtre principal'!C49&lt;&gt;"",'Fenêtre principal'!C49,""))</f>
        <v>window.main.inconsistency.error.panel.title=Erreurs de cohérence</v>
      </c>
    </row>
    <row r="49" spans="1:1" x14ac:dyDescent="0.25">
      <c r="A49" t="str">
        <f>IF('Fenêtre principal'!B50&lt;&gt;"",CONCATENATE('Fenêtre principal'!B50,"=", 'Fenêtre principal'!C50),IF('Fenêtre principal'!C50&lt;&gt;"",'Fenêtre principal'!C50,""))</f>
        <v>window.main.inconsistency.error.duplicate.button.label=Voir les erreurs de duplication</v>
      </c>
    </row>
    <row r="50" spans="1:1" x14ac:dyDescent="0.25">
      <c r="A50" t="str">
        <f>IF('Fenêtre principal'!B51&lt;&gt;"",CONCATENATE('Fenêtre principal'!B51,"=", 'Fenêtre principal'!C51),IF('Fenêtre principal'!C51&lt;&gt;"",'Fenêtre principal'!C51,""))</f>
        <v>window.main.inconsistency.error.base.code.button.label=Voir les erreurs de balises introductives</v>
      </c>
    </row>
    <row r="51" spans="1:1" x14ac:dyDescent="0.25">
      <c r="A51" t="str">
        <f>IF('Fenêtre principal'!B52&lt;&gt;"",CONCATENATE('Fenêtre principal'!B52,"=", 'Fenêtre principal'!C52),IF('Fenêtre principal'!C52&lt;&gt;"",'Fenêtre principal'!C52,""))</f>
        <v>window.menu.level6.title=Analyse</v>
      </c>
    </row>
    <row r="52" spans="1:1" x14ac:dyDescent="0.25">
      <c r="A52" t="str">
        <f>IF('Fenêtre principal'!B53&lt;&gt;"",CONCATENATE('Fenêtre principal'!B53,"=", 'Fenêtre principal'!C53),IF('Fenêtre principal'!C53&lt;&gt;"",'Fenêtre principal'!C53,""))</f>
        <v>window.menu.level6.sublevel1.title=Commencer une analyse</v>
      </c>
    </row>
    <row r="53" spans="1:1" x14ac:dyDescent="0.25">
      <c r="A53" t="str">
        <f>IF('Fenêtre principal'!B54&lt;&gt;"",CONCATENATE('Fenêtre principal'!B54,"=", 'Fenêtre principal'!C54),IF('Fenêtre principal'!C54&lt;&gt;"",'Fenêtre principal'!C54,""))</f>
        <v>window.menu.level6.sublevel2.title=Charger une analyse</v>
      </c>
    </row>
    <row r="54" spans="1:1" x14ac:dyDescent="0.25">
      <c r="A54" t="str">
        <f>IF('Fenêtre principal'!B55&lt;&gt;"",CONCATENATE('Fenêtre principal'!B55,"=", 'Fenêtre principal'!C55),IF('Fenêtre principal'!C55&lt;&gt;"",'Fenêtre principal'!C55,""))</f>
        <v>window.menu.level1.sublevel5.title=Importer Excel</v>
      </c>
    </row>
    <row r="55" spans="1:1" x14ac:dyDescent="0.25">
      <c r="A55" t="str">
        <f>IF('Fenêtre principal'!B56&lt;&gt;"",CONCATENATE('Fenêtre principal'!B56,"=", 'Fenêtre principal'!C56),IF('Fenêtre principal'!C56&lt;&gt;"",'Fenêtre principal'!C56,""))</f>
        <v>window.menu.level6.sublevel3.title=Gestion des listes</v>
      </c>
    </row>
    <row r="56" spans="1:1" x14ac:dyDescent="0.25">
      <c r="A56" t="str">
        <f>IF('Fenêtre principal'!B57&lt;&gt;"",CONCATENATE('Fenêtre principal'!B57,"=", 'Fenêtre principal'!C57),IF('Fenêtre principal'!C57&lt;&gt;"",'Fenêtre principal'!C57,""))</f>
        <v>window.menu.level6.sublevel3.sublevel1.title=Stopwords</v>
      </c>
    </row>
    <row r="57" spans="1:1" x14ac:dyDescent="0.25">
      <c r="A57" t="str">
        <f>IF('Fenêtre principal'!B58&lt;&gt;"",CONCATENATE('Fenêtre principal'!B58,"=", 'Fenêtre principal'!C58),IF('Fenêtre principal'!C58&lt;&gt;"",'Fenêtre principal'!C58,""))</f>
        <v>window.menu.level6.sublevel3.sublevel2.title=Lemmes</v>
      </c>
    </row>
    <row r="58" spans="1:1" x14ac:dyDescent="0.25">
      <c r="A58" t="str">
        <f>IF('Fenêtre principal'!B59&lt;&gt;"",CONCATENATE('Fenêtre principal'!B59,"=", 'Fenêtre principal'!C59),IF('Fenêtre principal'!C59&lt;&gt;"",'Fenêtre principal'!C59,""))</f>
        <v>window.menu.level6.sublevel3.sublevel3.title=Lemmes par classes</v>
      </c>
    </row>
    <row r="59" spans="1:1" x14ac:dyDescent="0.25">
      <c r="A59" t="str">
        <f>IF('Fenêtre principal'!B60&lt;&gt;"",CONCATENATE('Fenêtre principal'!B60,"=", 'Fenêtre principal'!C60),IF('Fenêtre principal'!C60&lt;&gt;"",'Fenêtre principal'!C60,""))</f>
        <v>window.menu.level6.sublevel3.sublevel4.title=Noms propres</v>
      </c>
    </row>
    <row r="60" spans="1:1" x14ac:dyDescent="0.25">
      <c r="A60" t="str">
        <f>IF('Fenêtre principal'!B61&lt;&gt;"",CONCATENATE('Fenêtre principal'!B61,"=", 'Fenêtre principal'!C61),IF('Fenêtre principal'!C61&lt;&gt;"",'Fenêtre principal'!C61,""))</f>
        <v/>
      </c>
    </row>
    <row r="61" spans="1:1" x14ac:dyDescent="0.25">
      <c r="A61" t="str">
        <f>IF('Fenêtre principal'!B62&lt;&gt;"",CONCATENATE('Fenêtre principal'!B62,"=", 'Fenêtre principal'!C62),IF('Fenêtre principal'!C62&lt;&gt;"",'Fenêtre principal'!C62,""))</f>
        <v/>
      </c>
    </row>
    <row r="62" spans="1:1" x14ac:dyDescent="0.25">
      <c r="A62" t="str">
        <f>IF('Fenêtre principal'!B63&lt;&gt;"",CONCATENATE('Fenêtre principal'!B63,"=", 'Fenêtre principal'!C63),IF('Fenêtre principal'!C63&lt;&gt;"",'Fenêtre principal'!C63,""))</f>
        <v/>
      </c>
    </row>
    <row r="63" spans="1:1" x14ac:dyDescent="0.25">
      <c r="A63" t="str">
        <f>IF('Fenêtre principal'!B64&lt;&gt;"",CONCATENATE('Fenêtre principal'!B64,"=", 'Fenêtre principal'!C64),IF('Fenêtre principal'!C64&lt;&gt;"",'Fenêtre principal'!C64,""))</f>
        <v/>
      </c>
    </row>
    <row r="64" spans="1:1" x14ac:dyDescent="0.25">
      <c r="A64" t="str">
        <f>IF('Fenêtre principal'!B65&lt;&gt;"",CONCATENATE('Fenêtre principal'!B65,"=", 'Fenêtre principal'!C65),IF('Fenêtre principal'!C65&lt;&gt;"",'Fenêtre principal'!C65,""))</f>
        <v/>
      </c>
    </row>
    <row r="65" spans="1:1" x14ac:dyDescent="0.25">
      <c r="A65" t="str">
        <f>IF('Fenêtre principal'!B66&lt;&gt;"",CONCATENATE('Fenêtre principal'!B66,"=", 'Fenêtre principal'!C66),IF('Fenêtre principal'!C66&lt;&gt;"",'Fenêtre principal'!C66,""))</f>
        <v/>
      </c>
    </row>
    <row r="66" spans="1:1" x14ac:dyDescent="0.25">
      <c r="A66" t="str">
        <f>IF('Fenêtre principal'!B67&lt;&gt;"",CONCATENATE('Fenêtre principal'!B67,"=", 'Fenêtre principal'!C67),IF('Fenêtre principal'!C67&lt;&gt;"",'Fenêtre principal'!C67,""))</f>
        <v/>
      </c>
    </row>
    <row r="67" spans="1:1" x14ac:dyDescent="0.25">
      <c r="A67" t="str">
        <f>IF('Fenêtre principal'!B68&lt;&gt;"",CONCATENATE('Fenêtre principal'!B68,"=", 'Fenêtre principal'!C68),IF('Fenêtre principal'!C68&lt;&gt;"",'Fenêtre principal'!C68,""))</f>
        <v/>
      </c>
    </row>
    <row r="68" spans="1:1" x14ac:dyDescent="0.25">
      <c r="A68" t="str">
        <f>IF('Fenêtre principal'!B69&lt;&gt;"",CONCATENATE('Fenêtre principal'!B69,"=", 'Fenêtre principal'!C69),IF('Fenêtre principal'!C69&lt;&gt;"",'Fenêtre principal'!C69,""))</f>
        <v/>
      </c>
    </row>
    <row r="69" spans="1:1" x14ac:dyDescent="0.25">
      <c r="A69" t="str">
        <f>IF('Fenêtre principal'!B70&lt;&gt;"",CONCATENATE('Fenêtre principal'!B70,"=", 'Fenêtre principal'!C70),IF('Fenêtre principal'!C70&lt;&gt;"",'Fenêtre principal'!C70,""))</f>
        <v/>
      </c>
    </row>
    <row r="70" spans="1:1" x14ac:dyDescent="0.25">
      <c r="A70" t="str">
        <f>IF('Fenêtre principal'!B71&lt;&gt;"",CONCATENATE('Fenêtre principal'!B71,"=", 'Fenêtre principal'!C71),IF('Fenêtre principal'!C71&lt;&gt;"",'Fenêtre principal'!C71,""))</f>
        <v/>
      </c>
    </row>
    <row r="71" spans="1:1" x14ac:dyDescent="0.25">
      <c r="A71" t="str">
        <f>IF('Fenêtre principal'!B72&lt;&gt;"",CONCATENATE('Fenêtre principal'!B72,"=", 'Fenêtre principal'!C72),IF('Fenêtre principal'!C72&lt;&gt;"",'Fenêtre principal'!C72,""))</f>
        <v/>
      </c>
    </row>
    <row r="72" spans="1:1" x14ac:dyDescent="0.25">
      <c r="A72" t="str">
        <f>IF('Fenêtre principal'!B73&lt;&gt;"",CONCATENATE('Fenêtre principal'!B73,"=", 'Fenêtre principal'!C73),IF('Fenêtre principal'!C73&lt;&gt;"",'Fenêtre principal'!C73,""))</f>
        <v/>
      </c>
    </row>
    <row r="73" spans="1:1" x14ac:dyDescent="0.25">
      <c r="A73" t="str">
        <f>IF('Fenêtre principal'!B74&lt;&gt;"",CONCATENATE('Fenêtre principal'!B74,"=", 'Fenêtre principal'!C74),IF('Fenêtre principal'!C74&lt;&gt;"",'Fenêtre principal'!C74,""))</f>
        <v/>
      </c>
    </row>
    <row r="74" spans="1:1" x14ac:dyDescent="0.25">
      <c r="A74" t="str">
        <f>IF('Fenêtre principal'!B75&lt;&gt;"",CONCATENATE('Fenêtre principal'!B75,"=", 'Fenêtre principal'!C75),IF('Fenêtre principal'!C75&lt;&gt;"",'Fenêtre principal'!C75,""))</f>
        <v/>
      </c>
    </row>
    <row r="75" spans="1:1" x14ac:dyDescent="0.25">
      <c r="A75" t="str">
        <f>IF('Fenêtre principal'!B76&lt;&gt;"",CONCATENATE('Fenêtre principal'!B76,"=", 'Fenêtre principal'!C76),IF('Fenêtre principal'!C76&lt;&gt;"",'Fenêtre principal'!C76,""))</f>
        <v/>
      </c>
    </row>
    <row r="76" spans="1:1" x14ac:dyDescent="0.25">
      <c r="A76" t="str">
        <f>IF('Fenêtre principal'!B77&lt;&gt;"",CONCATENATE('Fenêtre principal'!B77,"=", 'Fenêtre principal'!C77),IF('Fenêtre principal'!C77&lt;&gt;"",'Fenêtre principal'!C77,""))</f>
        <v/>
      </c>
    </row>
    <row r="77" spans="1:1" x14ac:dyDescent="0.25">
      <c r="A77" t="str">
        <f>IF('Fenêtre principal'!B78&lt;&gt;"",CONCATENATE('Fenêtre principal'!B78,"=", 'Fenêtre principal'!C78),IF('Fenêtre principal'!C78&lt;&gt;"",'Fenêtre principal'!C78,""))</f>
        <v/>
      </c>
    </row>
    <row r="78" spans="1:1" x14ac:dyDescent="0.25">
      <c r="A78" t="str">
        <f>IF('Fenêtre erreur ligne'!B2&lt;&gt;"",CONCATENATE('Fenêtre erreur ligne'!B2,"=", 'Fenêtre erreur ligne'!C2),IF('Fenêtre erreur ligne'!C2&lt;&gt;"",'Fenêtre erreur ligne'!C2,""))</f>
        <v># Fenêtre corriger erreur ligne</v>
      </c>
    </row>
    <row r="79" spans="1:1" x14ac:dyDescent="0.25">
      <c r="A79" t="str">
        <f>IF('Fenêtre erreur ligne'!B3&lt;&gt;"",CONCATENATE('Fenêtre erreur ligne'!B3,"=", 'Fenêtre erreur ligne'!C3),IF('Fenêtre erreur ligne'!C3&lt;&gt;"",'Fenêtre erreur ligne'!C3,""))</f>
        <v xml:space="preserve">window.fixed.error.line.title=Correction des balises </v>
      </c>
    </row>
    <row r="80" spans="1:1" x14ac:dyDescent="0.25">
      <c r="A80" t="str">
        <f>IF('Fenêtre erreur ligne'!B4&lt;&gt;"",CONCATENATE('Fenêtre erreur ligne'!B4,"=", 'Fenêtre erreur ligne'!C4),IF('Fenêtre erreur ligne'!C4&lt;&gt;"",'Fenêtre erreur ligne'!C4,""))</f>
        <v>window.fixed.error.line.content.panel.title=Balise à corriger %d / %d</v>
      </c>
    </row>
    <row r="81" spans="1:1" x14ac:dyDescent="0.25">
      <c r="A81" t="str">
        <f>IF('Fenêtre erreur ligne'!B5&lt;&gt;"",CONCATENATE('Fenêtre erreur ligne'!B5,"=", 'Fenêtre erreur ligne'!C5),IF('Fenêtre erreur ligne'!C5&lt;&gt;"",'Fenêtre erreur ligne'!C5,""))</f>
        <v>window.fixed.error.line.content.panel.line.error.label=Balise en erreur :</v>
      </c>
    </row>
    <row r="82" spans="1:1" x14ac:dyDescent="0.25">
      <c r="A82" t="str">
        <f>IF('Fenêtre erreur ligne'!B6&lt;&gt;"",CONCATENATE('Fenêtre erreur ligne'!B6,"=", 'Fenêtre erreur ligne'!C6),IF('Fenêtre erreur ligne'!C6&lt;&gt;"",'Fenêtre erreur ligne'!C6,""))</f>
        <v>window.fixed.error.line.content.panel.line.fixed.label=Balise corrigé :</v>
      </c>
    </row>
    <row r="83" spans="1:1" x14ac:dyDescent="0.25">
      <c r="A83" t="str">
        <f>IF('Fenêtre erreur ligne'!B7&lt;&gt;"",CONCATENATE('Fenêtre erreur ligne'!B7,"=", 'Fenêtre erreur ligne'!C7),IF('Fenêtre erreur ligne'!C7&lt;&gt;"",'Fenêtre erreur ligne'!C7,""))</f>
        <v>window.fixed.error.line.action.panel.title=Actions</v>
      </c>
    </row>
    <row r="84" spans="1:1" x14ac:dyDescent="0.25">
      <c r="A84" t="str">
        <f>IF('Fenêtre erreur ligne'!B8&lt;&gt;"",CONCATENATE('Fenêtre erreur ligne'!B8,"=", 'Fenêtre erreur ligne'!C8),IF('Fenêtre erreur ligne'!C8&lt;&gt;"",'Fenêtre erreur ligne'!C8,""))</f>
        <v>window.fixed.error.line.action.panel.save.next.button.label=Corriger et passer à la balise suivante</v>
      </c>
    </row>
    <row r="85" spans="1:1" x14ac:dyDescent="0.25">
      <c r="A85" t="str">
        <f>IF('Fenêtre erreur ligne'!B9&lt;&gt;"",CONCATENATE('Fenêtre erreur ligne'!B9,"=", 'Fenêtre erreur ligne'!C9),IF('Fenêtre erreur ligne'!C9&lt;&gt;"",'Fenêtre erreur ligne'!C9,""))</f>
        <v>window.fixed.error.line.action.panel.save.quit.button.label=Enregistrer les balises corrigés</v>
      </c>
    </row>
    <row r="86" spans="1:1" x14ac:dyDescent="0.25">
      <c r="A86" t="str">
        <f>IF('Fenêtre erreur ligne'!B10&lt;&gt;"",CONCATENATE('Fenêtre erreur ligne'!B10,"=", 'Fenêtre erreur ligne'!C10),IF('Fenêtre erreur ligne'!C10&lt;&gt;"",'Fenêtre erreur ligne'!C10,""))</f>
        <v xml:space="preserve">window.fixed.error.line.content.panel.line.number.label=Numéro de la ligne : </v>
      </c>
    </row>
    <row r="87" spans="1:1" x14ac:dyDescent="0.25">
      <c r="A87" t="str">
        <f>IF('Fenêtre erreur ligne'!B11&lt;&gt;"",CONCATENATE('Fenêtre erreur ligne'!B11,"=", 'Fenêtre erreur ligne'!C11),IF('Fenêtre erreur ligne'!C11&lt;&gt;"",'Fenêtre erreur ligne'!C11,""))</f>
        <v xml:space="preserve">window.fixed.error.line.content.panel.line.file.label=Emplacement de l'erreur : </v>
      </c>
    </row>
    <row r="88" spans="1:1" x14ac:dyDescent="0.25">
      <c r="A88" t="str">
        <f>IF('Fenêtre erreur ligne'!B12&lt;&gt;"",CONCATENATE('Fenêtre erreur ligne'!B12,"=", 'Fenêtre erreur ligne'!C12),IF('Fenêtre erreur ligne'!C12&lt;&gt;"",'Fenêtre erreur ligne'!C12,""))</f>
        <v>window.fixed.error.line.information.panel.title=Informations</v>
      </c>
    </row>
    <row r="89" spans="1:1" x14ac:dyDescent="0.25">
      <c r="A89" t="str">
        <f>IF('Fenêtre erreur ligne'!B13&lt;&gt;"",CONCATENATE('Fenêtre erreur ligne'!B13,"=", 'Fenêtre erreur ligne'!C13),IF('Fenêtre erreur ligne'!C13&lt;&gt;"",'Fenêtre erreur ligne'!C13,""))</f>
        <v>window.fixed.error.line.list.field.label=Liste des balises</v>
      </c>
    </row>
    <row r="90" spans="1:1" x14ac:dyDescent="0.25">
      <c r="A90" t="str">
        <f>IF('Fenêtre erreur ligne'!B14&lt;&gt;"",CONCATENATE('Fenêtre erreur ligne'!B14,"=", 'Fenêtre erreur ligne'!C14),IF('Fenêtre erreur ligne'!C14&lt;&gt;"",'Fenêtre erreur ligne'!C14,""))</f>
        <v>window.fixed.error.line.list.field.panel.title=Choix de la balise</v>
      </c>
    </row>
    <row r="91" spans="1:1" x14ac:dyDescent="0.25">
      <c r="A91" t="str">
        <f>IF('Fenêtre erreur ligne'!B15&lt;&gt;"",CONCATENATE('Fenêtre erreur ligne'!B15,"=", 'Fenêtre erreur ligne'!C15),IF('Fenêtre erreur ligne'!C15&lt;&gt;"",'Fenêtre erreur ligne'!C15,""))</f>
        <v>window.fixed.error.line.information.message.etape2=&lt;HTML&gt;&lt;P&gt;Quelle est la balise correspondante à cette ligne ?&lt;BR/&gt;Utilisez la liste, pour sélectionner la balise adéquate.&lt;BR/&gt;Puis cliquez sur suivant.&lt;/P&gt;&lt;/HTML&gt;</v>
      </c>
    </row>
    <row r="92" spans="1:1" x14ac:dyDescent="0.25">
      <c r="A92" t="str">
        <f>IF('Fenêtre erreur ligne'!B16&lt;&gt;"",CONCATENATE('Fenêtre erreur ligne'!B16,"=", 'Fenêtre erreur ligne'!C16),IF('Fenêtre erreur ligne'!C16&lt;&gt;"",'Fenêtre erreur ligne'!C16,""))</f>
        <v>window.fixed.error.line.information.message.etape3=&lt;HTML&gt;&lt;P&gt;Quel est le contenu de la balise ?&lt;BR/&gt;Pour sélectionner les données textuelles de la balise, utilisez la souris,&lt;BR/&gt;sélectionnez la partie correspondante aux données textuelles&lt;BR/&gt;dans la zone à gauche du bouton 'identifier' et cliquez dessus ce bouton.&lt;BR/&gt;La zone de texte en dessous a été mise à jour avec le contenu que vous&lt;BR/&gt;avez sélectionné, ci cela vous convient cliquez sur suivant sinon, recommencez.&lt;BR/&gt;NB : Si le texte n'est pas complet ou erroné, vous pourrez le modifier&lt;BR/&gt;à l'étape suivante.&lt;/P&gt;&lt;/HTML&gt;</v>
      </c>
    </row>
    <row r="93" spans="1:1" x14ac:dyDescent="0.25">
      <c r="A93" t="str">
        <f>IF('Fenêtre erreur ligne'!B17&lt;&gt;"",CONCATENATE('Fenêtre erreur ligne'!B17,"=", 'Fenêtre erreur ligne'!C17),IF('Fenêtre erreur ligne'!C17&lt;&gt;"",'Fenêtre erreur ligne'!C17,""))</f>
        <v>window.fixed.error.line.information.message.etape4=&lt;HTML&gt;&lt;P&gt;Tout est bon ?&lt;BR/&gt;Nous avons affiché la ligne corrigé dans l'encadré ci-dessus.&lt;BR/&gt;Si le contenu de la balise ne vous convient pas, vous pouvez faire&lt;BR/&gt;précédent et effectuer des modifications,&lt;BR/&gt;la ligne sera alors mise à jour en conséquences.&lt;BR/&gt;Une fois que tout est bon, cliquez sur le bouton de correction de&lt;BR/&gt;la ligne tout en bas de la fenêtre&lt;/P&gt;&lt;/HTML&gt;</v>
      </c>
    </row>
    <row r="94" spans="1:1" x14ac:dyDescent="0.25">
      <c r="A94" t="str">
        <f>IF('Fenêtre erreur ligne'!B18&lt;&gt;"",CONCATENATE('Fenêtre erreur ligne'!B18,"=", 'Fenêtre erreur ligne'!C18),IF('Fenêtre erreur ligne'!C18&lt;&gt;"",'Fenêtre erreur ligne'!C18,""))</f>
        <v>window.fixed.error.line.selected.data.panel.title=Sélection des données</v>
      </c>
    </row>
    <row r="95" spans="1:1" x14ac:dyDescent="0.25">
      <c r="A95" t="str">
        <f>IF('Fenêtre erreur ligne'!B19&lt;&gt;"",CONCATENATE('Fenêtre erreur ligne'!B19,"=", 'Fenêtre erreur ligne'!C19),IF('Fenêtre erreur ligne'!C19&lt;&gt;"",'Fenêtre erreur ligne'!C19,""))</f>
        <v xml:space="preserve">window.fixed.error.line.selected.data.select.text.label=Contenu complet de la ligne : </v>
      </c>
    </row>
    <row r="96" spans="1:1" x14ac:dyDescent="0.25">
      <c r="A96" t="str">
        <f>IF('Fenêtre erreur ligne'!B20&lt;&gt;"",CONCATENATE('Fenêtre erreur ligne'!B20,"=", 'Fenêtre erreur ligne'!C20),IF('Fenêtre erreur ligne'!C20&lt;&gt;"",'Fenêtre erreur ligne'!C20,""))</f>
        <v xml:space="preserve">window.fixed.error.line.selected.data.selected.text.label=Données sélectionnés : </v>
      </c>
    </row>
    <row r="97" spans="1:1" x14ac:dyDescent="0.25">
      <c r="A97" t="str">
        <f>IF('Fenêtre erreur ligne'!B21&lt;&gt;"",CONCATENATE('Fenêtre erreur ligne'!B21,"=", 'Fenêtre erreur ligne'!C21),IF('Fenêtre erreur ligne'!C21&lt;&gt;"",'Fenêtre erreur ligne'!C21,""))</f>
        <v>window.fixed.error.line.selected.data.select.text.button.label=Identifier</v>
      </c>
    </row>
    <row r="98" spans="1:1" x14ac:dyDescent="0.25">
      <c r="A98" t="str">
        <f>IF('Fenêtre erreur ligne'!B22&lt;&gt;"",CONCATENATE('Fenêtre erreur ligne'!B22,"=", 'Fenêtre erreur ligne'!C22),IF('Fenêtre erreur ligne'!C22&lt;&gt;"",'Fenêtre erreur ligne'!C22,""))</f>
        <v>window.fixed.error.line.wizard.panel.title=Assistant de correction de la ligne</v>
      </c>
    </row>
    <row r="99" spans="1:1" x14ac:dyDescent="0.25">
      <c r="A99" t="str">
        <f>IF('Fenêtre erreur ligne'!B23&lt;&gt;"",CONCATENATE('Fenêtre erreur ligne'!B23,"=", 'Fenêtre erreur ligne'!C23),IF('Fenêtre erreur ligne'!C23&lt;&gt;"",'Fenêtre erreur ligne'!C23,""))</f>
        <v>window.fixed.error.line.mode.panel.title=Mode de correction</v>
      </c>
    </row>
    <row r="100" spans="1:1" x14ac:dyDescent="0.25">
      <c r="A100" t="str">
        <f>IF('Fenêtre erreur ligne'!B24&lt;&gt;"",CONCATENATE('Fenêtre erreur ligne'!B24,"=", 'Fenêtre erreur ligne'!C24),IF('Fenêtre erreur ligne'!C24&lt;&gt;"",'Fenêtre erreur ligne'!C24,""))</f>
        <v>window.fixed.error.line.mode.wizard.label=Assistant</v>
      </c>
    </row>
    <row r="101" spans="1:1" x14ac:dyDescent="0.25">
      <c r="A101" t="str">
        <f>IF('Fenêtre erreur ligne'!B25&lt;&gt;"",CONCATENATE('Fenêtre erreur ligne'!B25,"=", 'Fenêtre erreur ligne'!C25),IF('Fenêtre erreur ligne'!C25&lt;&gt;"",'Fenêtre erreur ligne'!C25,""))</f>
        <v>window.fixed.error.line.mode.expert.label=Expert</v>
      </c>
    </row>
    <row r="102" spans="1:1" x14ac:dyDescent="0.25">
      <c r="A102" t="str">
        <f>IF('Fenêtre erreur ligne'!B26&lt;&gt;"",CONCATENATE('Fenêtre erreur ligne'!B26,"=", 'Fenêtre erreur ligne'!C26),IF('Fenêtre erreur ligne'!C26&lt;&gt;"",'Fenêtre erreur ligne'!C26,""))</f>
        <v>window.fixed.error.line.information.message.expert=&lt;HTML&gt;&lt;P&gt;Mode Expert : En mode expert vous pouvez modifier la balise corrigé ci-dessus&lt;BR/&gt;Et lorsque tout est bon vous pouvez cliquez sur le bouton de correction et passer au suivant&lt;/P&gt;&lt;/HTML&gt;</v>
      </c>
    </row>
    <row r="103" spans="1:1" x14ac:dyDescent="0.25">
      <c r="A103" t="str">
        <f>IF('Fenêtre erreur ligne'!B27&lt;&gt;"",CONCATENATE('Fenêtre erreur ligne'!B27,"=", 'Fenêtre erreur ligne'!C27),IF('Fenêtre erreur ligne'!C27&lt;&gt;"",'Fenêtre erreur ligne'!C27,""))</f>
        <v>window.fixed.error.line.information.message.etape1=&lt;HTML&gt;&lt;P&gt;Bienvenue sur l'assistant de correction des lignes.&lt;BR/&gt;Suite à l'analyse, des lignes n'ont pas pu être interprété par le système.&lt;BR/&gt;Dans l'encadré ci-dessus, vous pouvez voir les informations en question.&lt;BR/&gt;Cliquez sur suivant pour commencer la correction.&lt;BR/&gt;NB : A tout moment vous pouvez revenir en arriére avec le bouton précédent.&lt;/P&gt;&lt;/HTML&gt;</v>
      </c>
    </row>
    <row r="104" spans="1:1" x14ac:dyDescent="0.25">
      <c r="A104" t="str">
        <f>IF('Fenêtre erreur ligne'!B28&lt;&gt;"",CONCATENATE('Fenêtre erreur ligne'!B28,"=", 'Fenêtre erreur ligne'!C28),IF('Fenêtre erreur ligne'!C28&lt;&gt;"",'Fenêtre erreur ligne'!C28,""))</f>
        <v/>
      </c>
    </row>
    <row r="105" spans="1:1" x14ac:dyDescent="0.25">
      <c r="A105" t="str">
        <f>IF('Fenêtre erreur ligne'!B29&lt;&gt;"",CONCATENATE('Fenêtre erreur ligne'!B29,"=", 'Fenêtre erreur ligne'!C29),IF('Fenêtre erreur ligne'!C29&lt;&gt;"",'Fenêtre erreur ligne'!C29,""))</f>
        <v/>
      </c>
    </row>
    <row r="106" spans="1:1" x14ac:dyDescent="0.25">
      <c r="A106" t="str">
        <f>IF('Fenêtre erreur ligne'!B30&lt;&gt;"",CONCATENATE('Fenêtre erreur ligne'!B30,"=", 'Fenêtre erreur ligne'!C30),IF('Fenêtre erreur ligne'!C30&lt;&gt;"",'Fenêtre erreur ligne'!C30,""))</f>
        <v/>
      </c>
    </row>
    <row r="107" spans="1:1" x14ac:dyDescent="0.25">
      <c r="A107" t="str">
        <f>IF('Fenêtre erreur ligne'!B31&lt;&gt;"",CONCATENATE('Fenêtre erreur ligne'!B31,"=", 'Fenêtre erreur ligne'!C31),IF('Fenêtre erreur ligne'!C31&lt;&gt;"",'Fenêtre erreur ligne'!C31,""))</f>
        <v/>
      </c>
    </row>
    <row r="108" spans="1:1" x14ac:dyDescent="0.25">
      <c r="A108" t="str">
        <f>IF('Fenêtre erreur ligne'!B32&lt;&gt;"",CONCATENATE('Fenêtre erreur ligne'!B32,"=", 'Fenêtre erreur ligne'!C32),IF('Fenêtre erreur ligne'!C32&lt;&gt;"",'Fenêtre erreur ligne'!C32,""))</f>
        <v/>
      </c>
    </row>
    <row r="109" spans="1:1" x14ac:dyDescent="0.25">
      <c r="A109" t="str">
        <f>IF('Correction Edit texte'!B2&lt;&gt;"",CONCATENATE('Correction Edit texte'!B2,"=", 'Correction Edit texte'!C2),IF('Correction Edit texte'!C2&lt;&gt;"",'Correction Edit texte'!C2,""))</f>
        <v># Fenêtre correction texte</v>
      </c>
    </row>
    <row r="110" spans="1:1" x14ac:dyDescent="0.25">
      <c r="A110" t="str">
        <f>IF('Correction Edit texte'!B3&lt;&gt;"",CONCATENATE('Correction Edit texte'!B3,"=", 'Correction Edit texte'!C3),IF('Correction Edit texte'!C3&lt;&gt;"",'Correction Edit texte'!C3,""))</f>
        <v>window.fixed.text.title=Correction des matériels</v>
      </c>
    </row>
    <row r="111" spans="1:1" x14ac:dyDescent="0.25">
      <c r="A111" t="str">
        <f>IF('Correction Edit texte'!B4&lt;&gt;"",CONCATENATE('Correction Edit texte'!B4,"=", 'Correction Edit texte'!C4),IF('Correction Edit texte'!C4&lt;&gt;"",'Correction Edit texte'!C4,""))</f>
        <v>window.fixed.text.action.panel.title=Correction du texte %d / %d</v>
      </c>
    </row>
    <row r="112" spans="1:1" x14ac:dyDescent="0.25">
      <c r="A112" t="str">
        <f>IF('Correction Edit texte'!B5&lt;&gt;"",CONCATENATE('Correction Edit texte'!B5,"=", 'Correction Edit texte'!C5),IF('Correction Edit texte'!C5&lt;&gt;"",'Correction Edit texte'!C5,""))</f>
        <v>window.fixed.text.action.fill.specific.button.title=Correction de informations spécifiques</v>
      </c>
    </row>
    <row r="113" spans="1:1" x14ac:dyDescent="0.25">
      <c r="A113" t="str">
        <f>IF('Correction Edit texte'!B6&lt;&gt;"",CONCATENATE('Correction Edit texte'!B6,"=", 'Correction Edit texte'!C6),IF('Correction Edit texte'!C6&lt;&gt;"",'Correction Edit texte'!C6,""))</f>
        <v>window.fixed.text.action.next.button.title=Corriger et passer au texte suivant</v>
      </c>
    </row>
    <row r="114" spans="1:1" x14ac:dyDescent="0.25">
      <c r="A114" t="str">
        <f>IF('Correction Edit texte'!B7&lt;&gt;"",CONCATENATE('Correction Edit texte'!B7,"=", 'Correction Edit texte'!C7),IF('Correction Edit texte'!C7&lt;&gt;"",'Correction Edit texte'!C7,""))</f>
        <v>window.fixed.text.action.next.and.save.button.title=Corriger et quitter</v>
      </c>
    </row>
    <row r="115" spans="1:1" x14ac:dyDescent="0.25">
      <c r="A115" t="str">
        <f>IF('Correction Edit texte'!B8&lt;&gt;"",CONCATENATE('Correction Edit texte'!B8,"=", 'Correction Edit texte'!C8),IF('Correction Edit texte'!C8&lt;&gt;"",'Correction Edit texte'!C8,""))</f>
        <v/>
      </c>
    </row>
    <row r="116" spans="1:1" x14ac:dyDescent="0.25">
      <c r="A116" t="str">
        <f>IF('Correction Edit texte'!B9&lt;&gt;"",CONCATENATE('Correction Edit texte'!B9,"=", 'Correction Edit texte'!C9),IF('Correction Edit texte'!C9&lt;&gt;"",'Correction Edit texte'!C9,""))</f>
        <v># Information du document (utilisé pour la création, l'édition, la correction des textes)</v>
      </c>
    </row>
    <row r="117" spans="1:1" x14ac:dyDescent="0.25">
      <c r="A117" t="str">
        <f>IF('Correction Edit texte'!B10&lt;&gt;"",CONCATENATE('Correction Edit texte'!B10,"=", 'Correction Edit texte'!C10),IF('Correction Edit texte'!C10&lt;&gt;"",'Correction Edit texte'!C10,""))</f>
        <v>window.create.text.content.panel.title=Informations à propos du materiel</v>
      </c>
    </row>
    <row r="118" spans="1:1" x14ac:dyDescent="0.25">
      <c r="A118" t="str">
        <f>IF('Correction Edit texte'!B11&lt;&gt;"",CONCATENATE('Correction Edit texte'!B11,"=", 'Correction Edit texte'!C11),IF('Correction Edit texte'!C11&lt;&gt;"",'Correction Edit texte'!C11,""))</f>
        <v>window.create.text.file.panel.title=Information du document</v>
      </c>
    </row>
    <row r="119" spans="1:1" x14ac:dyDescent="0.25">
      <c r="A119" t="str">
        <f>IF('Correction Edit texte'!B12&lt;&gt;"",CONCATENATE('Correction Edit texte'!B12,"=", 'Correction Edit texte'!C12),IF('Correction Edit texte'!C12&lt;&gt;"",'Correction Edit texte'!C12,""))</f>
        <v>window.create.text.name.label=Nom du document :</v>
      </c>
    </row>
    <row r="120" spans="1:1" x14ac:dyDescent="0.25">
      <c r="A120" t="str">
        <f>IF('Correction Edit texte'!B13&lt;&gt;"",CONCATENATE('Correction Edit texte'!B13,"=", 'Correction Edit texte'!C13),IF('Correction Edit texte'!C13&lt;&gt;"",'Correction Edit texte'!C13,""))</f>
        <v/>
      </c>
    </row>
    <row r="121" spans="1:1" x14ac:dyDescent="0.25">
      <c r="A121" t="str">
        <f>IF('Correction Edit texte'!B14&lt;&gt;"",CONCATENATE('Correction Edit texte'!B14,"=", 'Correction Edit texte'!C14),IF('Correction Edit texte'!C14&lt;&gt;"",'Correction Edit texte'!C14,""))</f>
        <v># Fenêtre d'Edition</v>
      </c>
    </row>
    <row r="122" spans="1:1" x14ac:dyDescent="0.25">
      <c r="A122" t="str">
        <f>IF('Correction Edit texte'!B15&lt;&gt;"",CONCATENATE('Correction Edit texte'!B15,"=", 'Correction Edit texte'!C15),IF('Correction Edit texte'!C15&lt;&gt;"",'Correction Edit texte'!C15,""))</f>
        <v>window.manage.texts.edit.text.panel.title=Consulter/Editer des matériels</v>
      </c>
    </row>
    <row r="123" spans="1:1" x14ac:dyDescent="0.25">
      <c r="A123" t="str">
        <f>IF('Correction Edit texte'!B16&lt;&gt;"",CONCATENATE('Correction Edit texte'!B16,"=", 'Correction Edit texte'!C16),IF('Correction Edit texte'!C16&lt;&gt;"",'Correction Edit texte'!C16,""))</f>
        <v>window.manage.texts.edit.text.action.panel.title=Enregistrement du matériel</v>
      </c>
    </row>
    <row r="124" spans="1:1" x14ac:dyDescent="0.25">
      <c r="A124" t="str">
        <f>IF('Correction Edit texte'!B17&lt;&gt;"",CONCATENATE('Correction Edit texte'!B17,"=", 'Correction Edit texte'!C17),IF('Correction Edit texte'!C17&lt;&gt;"",'Correction Edit texte'!C17,""))</f>
        <v>window.manage.texts.edit.text.action.fill.specific.button.title=Editer les informations spécifiques</v>
      </c>
    </row>
    <row r="125" spans="1:1" x14ac:dyDescent="0.25">
      <c r="A125" t="str">
        <f>IF('Correction Edit texte'!B18&lt;&gt;"",CONCATENATE('Correction Edit texte'!B18,"=", 'Correction Edit texte'!C18),IF('Correction Edit texte'!C18&lt;&gt;"",'Correction Edit texte'!C18,""))</f>
        <v/>
      </c>
    </row>
    <row r="126" spans="1:1" x14ac:dyDescent="0.25">
      <c r="A126" t="str">
        <f>IF('Correction Edit texte'!B19&lt;&gt;"",CONCATENATE('Correction Edit texte'!B19,"=", 'Correction Edit texte'!C19),IF('Correction Edit texte'!C19&lt;&gt;"",'Correction Edit texte'!C19,""))</f>
        <v># Utilisé en edition de corpus et de texte</v>
      </c>
    </row>
    <row r="127" spans="1:1" x14ac:dyDescent="0.25">
      <c r="A127" t="str">
        <f>IF('Correction Edit texte'!B20&lt;&gt;"",CONCATENATE('Correction Edit texte'!B20,"=", 'Correction Edit texte'!C20),IF('Correction Edit texte'!C20&lt;&gt;"",'Correction Edit texte'!C20,""))</f>
        <v>window.manage.texts.edit.text.action.button.save.and.quit.label=Enregistrer les modifications et fermer</v>
      </c>
    </row>
    <row r="128" spans="1:1" x14ac:dyDescent="0.25">
      <c r="A128" t="str">
        <f>IF('Correction Edit texte'!B21&lt;&gt;"",CONCATENATE('Correction Edit texte'!B21,"=", 'Correction Edit texte'!C21),IF('Correction Edit texte'!C21&lt;&gt;"",'Correction Edit texte'!C21,""))</f>
        <v>window.manage.texts.edit.text.action.button.quit.label=Fermer</v>
      </c>
    </row>
    <row r="129" spans="1:1" x14ac:dyDescent="0.25">
      <c r="A129" t="str">
        <f>IF('Correction Edit texte'!B22&lt;&gt;"",CONCATENATE('Correction Edit texte'!B22,"=", 'Correction Edit texte'!C22),IF('Correction Edit texte'!C22&lt;&gt;"",'Correction Edit texte'!C22,""))</f>
        <v>window.manage.texts.edit.text.action.button.save.label=Enregistrer les modifications</v>
      </c>
    </row>
    <row r="130" spans="1:1" x14ac:dyDescent="0.25">
      <c r="A130" t="str">
        <f>IF('Correction Edit texte'!B23&lt;&gt;"",CONCATENATE('Correction Edit texte'!B23,"=", 'Correction Edit texte'!C23),IF('Correction Edit texte'!C23&lt;&gt;"",'Correction Edit texte'!C23,""))</f>
        <v/>
      </c>
    </row>
    <row r="131" spans="1:1" x14ac:dyDescent="0.25">
      <c r="A131" t="str">
        <f>IF('Correction Edit texte'!B24&lt;&gt;"",CONCATENATE('Correction Edit texte'!B24,"=", 'Correction Edit texte'!C24),IF('Correction Edit texte'!C24&lt;&gt;"",'Correction Edit texte'!C24,""))</f>
        <v/>
      </c>
    </row>
    <row r="132" spans="1:1" x14ac:dyDescent="0.25">
      <c r="A132" t="str">
        <f>IF('Correction Edit texte'!B25&lt;&gt;"",CONCATENATE('Correction Edit texte'!B25,"=", 'Correction Edit texte'!C25),IF('Correction Edit texte'!C25&lt;&gt;"",'Correction Edit texte'!C25,""))</f>
        <v/>
      </c>
    </row>
    <row r="133" spans="1:1" x14ac:dyDescent="0.25">
      <c r="A133" t="str">
        <f>IF('Correction Edit texte'!B26&lt;&gt;"",CONCATENATE('Correction Edit texte'!B26,"=", 'Correction Edit texte'!C26),IF('Correction Edit texte'!C26&lt;&gt;"",'Correction Edit texte'!C26,""))</f>
        <v/>
      </c>
    </row>
    <row r="134" spans="1:1" x14ac:dyDescent="0.25">
      <c r="A134" t="str">
        <f>IF('Fenêtre spécifique'!B2&lt;&gt;"",CONCATENATE('Fenêtre spécifique'!B2,"=", 'Fenêtre spécifique'!C2),IF('Fenêtre spécifique'!C2&lt;&gt;"",'Fenêtre spécifique'!C2,""))</f>
        <v># Titre Correction information spécifique</v>
      </c>
    </row>
    <row r="135" spans="1:1" x14ac:dyDescent="0.25">
      <c r="A135" t="str">
        <f>IF('Fenêtre spécifique'!B3&lt;&gt;"",CONCATENATE('Fenêtre spécifique'!B3,"=", 'Fenêtre spécifique'!C3),IF('Fenêtre spécifique'!C3&lt;&gt;"",'Fenêtre spécifique'!C3,""))</f>
        <v>window.fixed.specific.title=Correction des informations spécifiques</v>
      </c>
    </row>
    <row r="136" spans="1:1" x14ac:dyDescent="0.25">
      <c r="A136" t="str">
        <f>IF('Fenêtre spécifique'!B4&lt;&gt;"",CONCATENATE('Fenêtre spécifique'!B4,"=", 'Fenêtre spécifique'!C4),IF('Fenêtre spécifique'!C4&lt;&gt;"",'Fenêtre spécifique'!C4,""))</f>
        <v/>
      </c>
    </row>
    <row r="137" spans="1:1" x14ac:dyDescent="0.25">
      <c r="A137" t="str">
        <f>IF('Fenêtre spécifique'!B5&lt;&gt;"",CONCATENATE('Fenêtre spécifique'!B5,"=", 'Fenêtre spécifique'!C5),IF('Fenêtre spécifique'!C5&lt;&gt;"",'Fenêtre spécifique'!C5,""))</f>
        <v># Titre Edition information spécifique</v>
      </c>
    </row>
    <row r="138" spans="1:1" x14ac:dyDescent="0.25">
      <c r="A138" t="str">
        <f>IF('Fenêtre spécifique'!B6&lt;&gt;"",CONCATENATE('Fenêtre spécifique'!B6,"=", 'Fenêtre spécifique'!C6),IF('Fenêtre spécifique'!C6&lt;&gt;"",'Fenêtre spécifique'!C6,""))</f>
        <v>window.edit.specific.title=Edition des informations spécifiques</v>
      </c>
    </row>
    <row r="139" spans="1:1" x14ac:dyDescent="0.25">
      <c r="A139" t="str">
        <f>IF('Fenêtre spécifique'!B7&lt;&gt;"",CONCATENATE('Fenêtre spécifique'!B7,"=", 'Fenêtre spécifique'!C7),IF('Fenêtre spécifique'!C7&lt;&gt;"",'Fenêtre spécifique'!C7,""))</f>
        <v/>
      </c>
    </row>
    <row r="140" spans="1:1" x14ac:dyDescent="0.25">
      <c r="A140" t="str">
        <f>IF('Fenêtre spécifique'!B8&lt;&gt;"",CONCATENATE('Fenêtre spécifique'!B8,"=", 'Fenêtre spécifique'!C8),IF('Fenêtre spécifique'!C8&lt;&gt;"",'Fenêtre spécifique'!C8,""))</f>
        <v>#Fenêtre création spécifique</v>
      </c>
    </row>
    <row r="141" spans="1:1" x14ac:dyDescent="0.25">
      <c r="A141" t="str">
        <f>IF('Fenêtre spécifique'!B9&lt;&gt;"",CONCATENATE('Fenêtre spécifique'!B9,"=", 'Fenêtre spécifique'!C9),IF('Fenêtre spécifique'!C9&lt;&gt;"",'Fenêtre spécifique'!C9,""))</f>
        <v>window.create.specific.title=Création des informations spécifiques</v>
      </c>
    </row>
    <row r="142" spans="1:1" x14ac:dyDescent="0.25">
      <c r="A142" t="str">
        <f>IF('Fenêtre spécifique'!B10&lt;&gt;"",CONCATENATE('Fenêtre spécifique'!B10,"=", 'Fenêtre spécifique'!C10),IF('Fenêtre spécifique'!C10&lt;&gt;"",'Fenêtre spécifique'!C10,""))</f>
        <v>window.create.specific.context.panel.title=Information du document</v>
      </c>
    </row>
    <row r="143" spans="1:1" x14ac:dyDescent="0.25">
      <c r="A143" t="str">
        <f>IF('Fenêtre spécifique'!B11&lt;&gt;"",CONCATENATE('Fenêtre spécifique'!B11,"=", 'Fenêtre spécifique'!C11),IF('Fenêtre spécifique'!C11&lt;&gt;"",'Fenêtre spécifique'!C11,""))</f>
        <v>window.create.specific.context.panel.file.label=Nom du materiel :</v>
      </c>
    </row>
    <row r="144" spans="1:1" x14ac:dyDescent="0.25">
      <c r="A144" t="str">
        <f>IF('Fenêtre spécifique'!B12&lt;&gt;"",CONCATENATE('Fenêtre spécifique'!B12,"=", 'Fenêtre spécifique'!C12),IF('Fenêtre spécifique'!C12&lt;&gt;"",'Fenêtre spécifique'!C12,""))</f>
        <v>window.create.specific.details.panel.title=Affichage de la structure</v>
      </c>
    </row>
    <row r="145" spans="1:1" x14ac:dyDescent="0.25">
      <c r="A145" t="str">
        <f>IF('Fenêtre spécifique'!B13&lt;&gt;"",CONCATENATE('Fenêtre spécifique'!B13,"=", 'Fenêtre spécifique'!C13),IF('Fenêtre spécifique'!C13&lt;&gt;"",'Fenêtre spécifique'!C13,""))</f>
        <v>window.create.specific.action.panel.button.previous.label=Précédent</v>
      </c>
    </row>
    <row r="146" spans="1:1" x14ac:dyDescent="0.25">
      <c r="A146" t="str">
        <f>IF('Fenêtre spécifique'!B14&lt;&gt;"",CONCATENATE('Fenêtre spécifique'!B14,"=", 'Fenêtre spécifique'!C14),IF('Fenêtre spécifique'!C14&lt;&gt;"",'Fenêtre spécifique'!C14,""))</f>
        <v>window.create.specific.action.panel.button.next.label=Suivant</v>
      </c>
    </row>
    <row r="147" spans="1:1" x14ac:dyDescent="0.25">
      <c r="A147" t="str">
        <f>IF('Fenêtre spécifique'!B15&lt;&gt;"",CONCATENATE('Fenêtre spécifique'!B15,"=", 'Fenêtre spécifique'!C15),IF('Fenêtre spécifique'!C15&lt;&gt;"",'Fenêtre spécifique'!C15,""))</f>
        <v>window.create.specific.create.panel.title=Remplir les informations spécifiques</v>
      </c>
    </row>
    <row r="148" spans="1:1" x14ac:dyDescent="0.25">
      <c r="A148" t="str">
        <f>IF('Fenêtre spécifique'!B16&lt;&gt;"",CONCATENATE('Fenêtre spécifique'!B16,"=", 'Fenêtre spécifique'!C16),IF('Fenêtre spécifique'!C16&lt;&gt;"",'Fenêtre spécifique'!C16,""))</f>
        <v>window.create.specific.create.panel.action.modify.label=Modifier</v>
      </c>
    </row>
    <row r="149" spans="1:1" x14ac:dyDescent="0.25">
      <c r="A149" t="str">
        <f>IF('Fenêtre spécifique'!B17&lt;&gt;"",CONCATENATE('Fenêtre spécifique'!B17,"=", 'Fenêtre spécifique'!C17),IF('Fenêtre spécifique'!C17&lt;&gt;"",'Fenêtre spécifique'!C17,""))</f>
        <v>window.create.specific.create.panel.action.add.label=Ajouter</v>
      </c>
    </row>
    <row r="150" spans="1:1" x14ac:dyDescent="0.25">
      <c r="A150" t="str">
        <f>IF('Fenêtre spécifique'!B18&lt;&gt;"",CONCATENATE('Fenêtre spécifique'!B18,"=", 'Fenêtre spécifique'!C18),IF('Fenêtre spécifique'!C18&lt;&gt;"",'Fenêtre spécifique'!C18,""))</f>
        <v>window.create.specific.create.panel.action.delete.label=Supprimer</v>
      </c>
    </row>
    <row r="151" spans="1:1" x14ac:dyDescent="0.25">
      <c r="A151" t="str">
        <f>IF('Fenêtre spécifique'!B19&lt;&gt;"",CONCATENATE('Fenêtre spécifique'!B19,"=", 'Fenêtre spécifique'!C19),IF('Fenêtre spécifique'!C19&lt;&gt;"",'Fenêtre spécifique'!C19,""))</f>
        <v>window.create.specific.action.panel.button.finish.label=Terminer</v>
      </c>
    </row>
    <row r="152" spans="1:1" x14ac:dyDescent="0.25">
      <c r="A152" t="str">
        <f>IF('Fenêtre spécifique'!B20&lt;&gt;"",CONCATENATE('Fenêtre spécifique'!B20,"=", 'Fenêtre spécifique'!C20),IF('Fenêtre spécifique'!C20&lt;&gt;"",'Fenêtre spécifique'!C20,""))</f>
        <v/>
      </c>
    </row>
    <row r="153" spans="1:1" x14ac:dyDescent="0.25">
      <c r="A153" t="str">
        <f>IF('Fenêtre spécifique'!B21&lt;&gt;"",CONCATENATE('Fenêtre spécifique'!B21,"=", 'Fenêtre spécifique'!C21),IF('Fenêtre spécifique'!C21&lt;&gt;"",'Fenêtre spécifique'!C21,""))</f>
        <v># Information pour le spécifique</v>
      </c>
    </row>
    <row r="154" spans="1:1" x14ac:dyDescent="0.25">
      <c r="A154" t="str">
        <f>IF('Fenêtre spécifique'!B22&lt;&gt;"",CONCATENATE('Fenêtre spécifique'!B22,"=", 'Fenêtre spécifique'!C22),IF('Fenêtre spécifique'!C22&lt;&gt;"",'Fenêtre spécifique'!C22,""))</f>
        <v>window.specific.information.panel.title=Informations sur l'utilisation</v>
      </c>
    </row>
    <row r="155" spans="1:1" x14ac:dyDescent="0.25">
      <c r="A155" t="str">
        <f>IF('Fenêtre spécifique'!B23&lt;&gt;"",CONCATENATE('Fenêtre spécifique'!B23,"=", 'Fenêtre spécifique'!C23),IF('Fenêtre spécifique'!C23&lt;&gt;"",'Fenêtre spécifique'!C23,""))</f>
        <v>window.specific.information.panel.text=&lt;html&gt;&lt;p&gt;Ajouter :&lt;br/&gt;Pour ajouter des nouvelles données, c'est à dire une nouvelle file, il faut remplir toutes les cases vides et cliquer sur Ajouter. Cela va permettre d'effectuer un ajout de nouvelles informations au texte en cours.&lt;br/&gt;Éditer :&lt;br/&gt;Sélectionne exactement l'information de la colonne dans la file qui correspond, de cette manière on modifie l'information de cette case dans la ligne sélectionnée, sans créer une nouvelle file et donc sans doublons.&lt;br/&gt;Supprimer :&lt;br/&gt;fonctionne en sélectionnant la file entière et donc, on doit faire attention car l'on efface une file complète d'informations (la ligne entière), et pas seulement une case spécifique .&lt;/p&gt;&lt;/html&gt;</v>
      </c>
    </row>
    <row r="156" spans="1:1" x14ac:dyDescent="0.25">
      <c r="A156" t="str">
        <f>IF('Fenêtre spécifique'!B24&lt;&gt;"",CONCATENATE('Fenêtre spécifique'!B24,"=", 'Fenêtre spécifique'!C24),IF('Fenêtre spécifique'!C24&lt;&gt;"",'Fenêtre spécifique'!C24,""))</f>
        <v>window.specific.warning.panel.title=Erreurs detectées</v>
      </c>
    </row>
    <row r="157" spans="1:1" x14ac:dyDescent="0.25">
      <c r="A157" t="str">
        <f>IF('Fenêtre spécifique'!B25&lt;&gt;"",CONCATENATE('Fenêtre spécifique'!B25,"=", 'Fenêtre spécifique'!C25),IF('Fenêtre spécifique'!C25&lt;&gt;"",'Fenêtre spécifique'!C25,""))</f>
        <v>window.specific.warning.panel.text=&lt;html&gt;&lt;p&gt;&lt;b&gt;&lt;u&gt;ATTENTION : &lt;/u&gt;&lt;/b&gt;&lt;br/&gt;&lt;br/&gt;Des erreurs structurels ont été detectés.&lt;br/&gt;Completer les tableaux ci-dessous pour les rectifier.&lt;br/&gt;Une fois les erreurs corrigés ce message disparaitra.&lt;/p&gt;&lt;/html&gt;</v>
      </c>
    </row>
    <row r="158" spans="1:1" x14ac:dyDescent="0.25">
      <c r="A158" t="str">
        <f>IF('Fenêtre spécifique'!B26&lt;&gt;"",CONCATENATE('Fenêtre spécifique'!B26,"=", 'Fenêtre spécifique'!C26),IF('Fenêtre spécifique'!C26&lt;&gt;"",'Fenêtre spécifique'!C26,""))</f>
        <v/>
      </c>
    </row>
    <row r="159" spans="1:1" x14ac:dyDescent="0.25">
      <c r="A159" t="str">
        <f>IF('Fenêtre spécifique'!B27&lt;&gt;"",CONCATENATE('Fenêtre spécifique'!B27,"=", 'Fenêtre spécifique'!C27),IF('Fenêtre spécifique'!C27&lt;&gt;"",'Fenêtre spécifique'!C27,""))</f>
        <v/>
      </c>
    </row>
    <row r="160" spans="1:1" x14ac:dyDescent="0.25">
      <c r="A160" t="str">
        <f>IF('Fenêtre spécifique'!B28&lt;&gt;"",CONCATENATE('Fenêtre spécifique'!B28,"=", 'Fenêtre spécifique'!C28),IF('Fenêtre spécifique'!C28&lt;&gt;"",'Fenêtre spécifique'!C28,""))</f>
        <v/>
      </c>
    </row>
    <row r="161" spans="1:1" x14ac:dyDescent="0.25">
      <c r="A161" t="str">
        <f>IF('Fenêtre spécifique'!B29&lt;&gt;"",CONCATENATE('Fenêtre spécifique'!B29,"=", 'Fenêtre spécifique'!C29),IF('Fenêtre spécifique'!C29&lt;&gt;"",'Fenêtre spécifique'!C29,""))</f>
        <v/>
      </c>
    </row>
    <row r="162" spans="1:1" x14ac:dyDescent="0.25">
      <c r="A162" t="str">
        <f>IF('Fenêtre spécifique'!B30&lt;&gt;"",CONCATENATE('Fenêtre spécifique'!B30,"=", 'Fenêtre spécifique'!C30),IF('Fenêtre spécifique'!C30&lt;&gt;"",'Fenêtre spécifique'!C30,""))</f>
        <v/>
      </c>
    </row>
    <row r="163" spans="1:1" x14ac:dyDescent="0.25">
      <c r="A163" t="str">
        <f>IF('Fenêtre spécifique'!B31&lt;&gt;"",CONCATENATE('Fenêtre spécifique'!B31,"=", 'Fenêtre spécifique'!C31),IF('Fenêtre spécifique'!C31&lt;&gt;"",'Fenêtre spécifique'!C31,""))</f>
        <v/>
      </c>
    </row>
    <row r="164" spans="1:1" x14ac:dyDescent="0.25">
      <c r="A164" t="str">
        <f>IF('Fenêtre spécifique'!B32&lt;&gt;"",CONCATENATE('Fenêtre spécifique'!B32,"=", 'Fenêtre spécifique'!C32),IF('Fenêtre spécifique'!C32&lt;&gt;"",'Fenêtre spécifique'!C32,""))</f>
        <v/>
      </c>
    </row>
    <row r="165" spans="1:1" x14ac:dyDescent="0.25">
      <c r="A165" t="str">
        <f>IF('Fenêtre spécifique'!B33&lt;&gt;"",CONCATENATE('Fenêtre spécifique'!B33,"=", 'Fenêtre spécifique'!C33),IF('Fenêtre spécifique'!C33&lt;&gt;"",'Fenêtre spécifique'!C33,""))</f>
        <v/>
      </c>
    </row>
    <row r="166" spans="1:1" x14ac:dyDescent="0.25">
      <c r="A166" t="str">
        <f>IF('Fenêtre spécifique'!B34&lt;&gt;"",CONCATENATE('Fenêtre spécifique'!B34,"=", 'Fenêtre spécifique'!C34),IF('Fenêtre spécifique'!C34&lt;&gt;"",'Fenêtre spécifique'!C34,""))</f>
        <v/>
      </c>
    </row>
    <row r="167" spans="1:1" x14ac:dyDescent="0.25">
      <c r="A167" t="str">
        <f>IF('Fenêtre spécifique'!B35&lt;&gt;"",CONCATENATE('Fenêtre spécifique'!B35,"=", 'Fenêtre spécifique'!C35),IF('Fenêtre spécifique'!C35&lt;&gt;"",'Fenêtre spécifique'!C35,""))</f>
        <v/>
      </c>
    </row>
    <row r="168" spans="1:1" x14ac:dyDescent="0.25">
      <c r="A168" t="str">
        <f>IF('Fenêtre spécifique'!B36&lt;&gt;"",CONCATENATE('Fenêtre spécifique'!B36,"=", 'Fenêtre spécifique'!C36),IF('Fenêtre spécifique'!C36&lt;&gt;"",'Fenêtre spécifique'!C36,""))</f>
        <v/>
      </c>
    </row>
    <row r="169" spans="1:1" x14ac:dyDescent="0.25">
      <c r="A169" t="str">
        <f>IF('Fenêtre spécifique'!B37&lt;&gt;"",CONCATENATE('Fenêtre spécifique'!B37,"=", 'Fenêtre spécifique'!C37),IF('Fenêtre spécifique'!C37&lt;&gt;"",'Fenêtre spécifique'!C37,""))</f>
        <v/>
      </c>
    </row>
    <row r="170" spans="1:1" x14ac:dyDescent="0.25">
      <c r="A170" t="str">
        <f>IF('Fenêtre Chargement document'!B2&lt;&gt;"",CONCATENATE('Fenêtre Chargement document'!B2,"=", 'Fenêtre Chargement document'!C2),IF('Fenêtre Chargement document'!C2&lt;&gt;"",'Fenêtre Chargement document'!C2,""))</f>
        <v>#Fenêtre chargement texte</v>
      </c>
    </row>
    <row r="171" spans="1:1" x14ac:dyDescent="0.25">
      <c r="A171" t="str">
        <f>IF('Fenêtre Chargement document'!B3&lt;&gt;"",CONCATENATE('Fenêtre Chargement document'!B3,"=", 'Fenêtre Chargement document'!C3),IF('Fenêtre Chargement document'!C3&lt;&gt;"",'Fenêtre Chargement document'!C3,""))</f>
        <v>window.type.configuration.DIDACTIC=mode Basic</v>
      </c>
    </row>
    <row r="172" spans="1:1" x14ac:dyDescent="0.25">
      <c r="A172" t="str">
        <f>IF('Fenêtre Chargement document'!B4&lt;&gt;"",CONCATENATE('Fenêtre Chargement document'!B4,"=", 'Fenêtre Chargement document'!C4),IF('Fenêtre Chargement document'!C4&lt;&gt;"",'Fenêtre Chargement document'!C4,""))</f>
        <v>window.type.configuration.DIDACTIC_EXPERT=mode Personnalisé</v>
      </c>
    </row>
    <row r="173" spans="1:1" x14ac:dyDescent="0.25">
      <c r="A173" t="str">
        <f>IF('Fenêtre Chargement document'!B5&lt;&gt;"",CONCATENATE('Fenêtre Chargement document'!B5,"=", 'Fenêtre Chargement document'!C5),IF('Fenêtre Chargement document'!C5&lt;&gt;"",'Fenêtre Chargement document'!C5,""))</f>
        <v>window.load.texts.title= Charger les documents</v>
      </c>
    </row>
    <row r="174" spans="1:1" x14ac:dyDescent="0.25">
      <c r="A174" t="str">
        <f>IF('Fenêtre Chargement document'!B6&lt;&gt;"",CONCATENATE('Fenêtre Chargement document'!B6,"=", 'Fenêtre Chargement document'!C6),IF('Fenêtre Chargement document'!C6&lt;&gt;"",'Fenêtre Chargement document'!C6,""))</f>
        <v>window.load.texts.type.configuration.panel.title=Options de la configuration</v>
      </c>
    </row>
    <row r="175" spans="1:1" x14ac:dyDescent="0.25">
      <c r="A175" t="str">
        <f>IF('Fenêtre Chargement document'!B7&lt;&gt;"",CONCATENATE('Fenêtre Chargement document'!B7,"=", 'Fenêtre Chargement document'!C7),IF('Fenêtre Chargement document'!C7&lt;&gt;"",'Fenêtre Chargement document'!C7,""))</f>
        <v>window.load.texts.type.configuration.label=Configuration :</v>
      </c>
    </row>
    <row r="176" spans="1:1" x14ac:dyDescent="0.25">
      <c r="A176" t="str">
        <f>IF('Fenêtre Chargement document'!B8&lt;&gt;"",CONCATENATE('Fenêtre Chargement document'!B8,"=", 'Fenêtre Chargement document'!C8),IF('Fenêtre Chargement document'!C8&lt;&gt;"",'Fenêtre Chargement document'!C8,""))</f>
        <v>window.load.texts.type.configuration.expert.label=Configuration de la bibliothèque : NO EXISTE AUN</v>
      </c>
    </row>
    <row r="177" spans="1:1" x14ac:dyDescent="0.25">
      <c r="A177" t="str">
        <f>IF('Fenêtre Chargement document'!B9&lt;&gt;"",CONCATENATE('Fenêtre Chargement document'!B9,"=", 'Fenêtre Chargement document'!C9),IF('Fenêtre Chargement document'!C9&lt;&gt;"",'Fenêtre Chargement document'!C9,""))</f>
        <v xml:space="preserve">window.load.texts.folder.panel.title=Choisir sa bibliothèque </v>
      </c>
    </row>
    <row r="178" spans="1:1" x14ac:dyDescent="0.25">
      <c r="A178" t="str">
        <f>IF('Fenêtre Chargement document'!B10&lt;&gt;"",CONCATENATE('Fenêtre Chargement document'!B10,"=", 'Fenêtre Chargement document'!C10),IF('Fenêtre Chargement document'!C10&lt;&gt;"",'Fenêtre Chargement document'!C10,""))</f>
        <v>window.load.texts.folder.label=Dossier des documents:</v>
      </c>
    </row>
    <row r="179" spans="1:1" x14ac:dyDescent="0.25">
      <c r="A179" t="str">
        <f>IF('Fenêtre Chargement document'!B11&lt;&gt;"",CONCATENATE('Fenêtre Chargement document'!B11,"=", 'Fenêtre Chargement document'!C11),IF('Fenêtre Chargement document'!C11&lt;&gt;"",'Fenêtre Chargement document'!C11,""))</f>
        <v>window.load.texts.folder.button.label=Ouvrir...</v>
      </c>
    </row>
    <row r="180" spans="1:1" x14ac:dyDescent="0.25">
      <c r="A180" t="str">
        <f>IF('Fenêtre Chargement document'!B12&lt;&gt;"",CONCATENATE('Fenêtre Chargement document'!B12,"=", 'Fenêtre Chargement document'!C12),IF('Fenêtre Chargement document'!C12&lt;&gt;"",'Fenêtre Chargement document'!C12,""))</f>
        <v>window.load.texts.folder.button.folder.choose.title=Choisir sa bibliothèque</v>
      </c>
    </row>
    <row r="181" spans="1:1" x14ac:dyDescent="0.25">
      <c r="A181" t="str">
        <f>IF('Fenêtre Chargement document'!B13&lt;&gt;"",CONCATENATE('Fenêtre Chargement document'!B13,"=", 'Fenêtre Chargement document'!C13),IF('Fenêtre Chargement document'!C13&lt;&gt;"",'Fenêtre Chargement document'!C13,""))</f>
        <v xml:space="preserve">window.load.texts.start.button.label=Charger ma bibliothèque </v>
      </c>
    </row>
    <row r="182" spans="1:1" x14ac:dyDescent="0.25">
      <c r="A182" t="str">
        <f>IF('Fenêtre Chargement document'!B14&lt;&gt;"",CONCATENATE('Fenêtre Chargement document'!B14,"=", 'Fenêtre Chargement document'!C14),IF('Fenêtre Chargement document'!C14&lt;&gt;"",'Fenêtre Chargement document'!C14,""))</f>
        <v>window.load.texts.start.panel.title=Actions</v>
      </c>
    </row>
    <row r="183" spans="1:1" x14ac:dyDescent="0.25">
      <c r="A183" t="str">
        <f>IF('Fenêtre Chargement document'!B15&lt;&gt;"",CONCATENATE('Fenêtre Chargement document'!B15,"=", 'Fenêtre Chargement document'!C15),IF('Fenêtre Chargement document'!C15&lt;&gt;"",'Fenêtre Chargement document'!C15,""))</f>
        <v>window.load.texts.informations.panel.title=Informations</v>
      </c>
    </row>
    <row r="184" spans="1:1" x14ac:dyDescent="0.25">
      <c r="A184" t="str">
        <f>IF('Fenêtre Chargement document'!B16&lt;&gt;"",CONCATENATE('Fenêtre Chargement document'!B16,"=", 'Fenêtre Chargement document'!C16),IF('Fenêtre Chargement document'!C16&lt;&gt;"",'Fenêtre Chargement document'!C16,""))</f>
        <v>window.load.texts.informations.message=&lt;HTML&gt;&lt;P&gt;Les fichiers suivants vont être chargés :  &lt;BR /&gt;&lt;BR /&gt; %s &lt;/P&gt;&lt;/HTML&gt;</v>
      </c>
    </row>
    <row r="185" spans="1:1" x14ac:dyDescent="0.25">
      <c r="A185" t="str">
        <f>IF('Fenêtre Chargement document'!B17&lt;&gt;"",CONCATENATE('Fenêtre Chargement document'!B17,"=", 'Fenêtre Chargement document'!C17),IF('Fenêtre Chargement document'!C17&lt;&gt;"",'Fenêtre Chargement document'!C17,""))</f>
        <v>window.load.texts.warning.panel.title=Impossible de charger les documents</v>
      </c>
    </row>
    <row r="186" spans="1:1" x14ac:dyDescent="0.25">
      <c r="A186" t="str">
        <f>IF('Fenêtre Chargement document'!B18&lt;&gt;"",CONCATENATE('Fenêtre Chargement document'!B18,"=", 'Fenêtre Chargement document'!C18),IF('Fenêtre Chargement document'!C18&lt;&gt;"",'Fenêtre Chargement document'!C18,""))</f>
        <v>window.load.texts.warning.message=&lt;HTML&gt;&lt;P&gt;Les fichiers ne peuvent pas être chargés.&lt;BR /&gt;Des fichiers qui ne sont pas au format .txt ont été détectés.&lt;/P&gt;&lt;/HTML&gt;</v>
      </c>
    </row>
    <row r="187" spans="1:1" x14ac:dyDescent="0.25">
      <c r="A187" t="str">
        <f>IF('Fenêtre Chargement document'!B19&lt;&gt;"",CONCATENATE('Fenêtre Chargement document'!B19,"=", 'Fenêtre Chargement document'!C19),IF('Fenêtre Chargement document'!C19&lt;&gt;"",'Fenêtre Chargement document'!C19,""))</f>
        <v>window.load.texts.informations.message.default=&lt;HTML&gt;&lt;P&gt;Sélectionnez un dossier avec le bouton Ouvrir&lt;/P&gt;&lt;/HTML&gt;</v>
      </c>
    </row>
    <row r="188" spans="1:1" x14ac:dyDescent="0.25">
      <c r="A188" t="str">
        <f>IF('Fenêtre Chargement document'!B20&lt;&gt;"",CONCATENATE('Fenêtre Chargement document'!B20,"=", 'Fenêtre Chargement document'!C20),IF('Fenêtre Chargement document'!C20&lt;&gt;"",'Fenêtre Chargement document'!C20,""))</f>
        <v>window.load.texts.choose.search.panel.title=Options de chargement</v>
      </c>
    </row>
    <row r="189" spans="1:1" x14ac:dyDescent="0.25">
      <c r="A189" t="str">
        <f>IF('Fenêtre Chargement document'!B21&lt;&gt;"",CONCATENATE('Fenêtre Chargement document'!B21,"=", 'Fenêtre Chargement document'!C21),IF('Fenêtre Chargement document'!C21&lt;&gt;"",'Fenêtre Chargement document'!C21,""))</f>
        <v>window.load.texts.choose.search.label=Charger les documents dans les sous dossiers</v>
      </c>
    </row>
    <row r="190" spans="1:1" x14ac:dyDescent="0.25">
      <c r="A190" t="str">
        <f>IF('Fenêtre Chargement document'!B22&lt;&gt;"",CONCATENATE('Fenêtre Chargement document'!B22,"=", 'Fenêtre Chargement document'!C22),IF('Fenêtre Chargement document'!C22&lt;&gt;"",'Fenêtre Chargement document'!C22,""))</f>
        <v/>
      </c>
    </row>
    <row r="191" spans="1:1" x14ac:dyDescent="0.25">
      <c r="A191" t="str">
        <f>IF('Fenêtre Chargement document'!B23&lt;&gt;"",CONCATENATE('Fenêtre Chargement document'!B23,"=", 'Fenêtre Chargement document'!C23),IF('Fenêtre Chargement document'!C23&lt;&gt;"",'Fenêtre Chargement document'!C23,""))</f>
        <v/>
      </c>
    </row>
    <row r="192" spans="1:1" x14ac:dyDescent="0.25">
      <c r="A192" t="str">
        <f>IF('Fenêtre Chargement document'!B24&lt;&gt;"",CONCATENATE('Fenêtre Chargement document'!B24,"=", 'Fenêtre Chargement document'!C24),IF('Fenêtre Chargement document'!C24&lt;&gt;"",'Fenêtre Chargement document'!C24,""))</f>
        <v/>
      </c>
    </row>
    <row r="193" spans="1:1" x14ac:dyDescent="0.25">
      <c r="A193" t="str">
        <f>IF('Choix bibliotheque texte'!B2&lt;&gt;"",CONCATENATE('Choix bibliotheque texte'!B2,"=", 'Choix bibliotheque texte'!C2),IF('Choix bibliotheque texte'!C2&lt;&gt;"",'Choix bibliotheque texte'!C2,""))</f>
        <v>#Chargement textes librairie</v>
      </c>
    </row>
    <row r="194" spans="1:1" x14ac:dyDescent="0.25">
      <c r="A194" t="str">
        <f>IF('Choix bibliotheque texte'!B3&lt;&gt;"",CONCATENATE('Choix bibliotheque texte'!B3,"=", 'Choix bibliotheque texte'!C3),IF('Choix bibliotheque texte'!C3&lt;&gt;"",'Choix bibliotheque texte'!C3,""))</f>
        <v xml:space="preserve">window.load.texts.folder.library.button.folder.choose.title=Choisir sa bibliothèque </v>
      </c>
    </row>
    <row r="195" spans="1:1" x14ac:dyDescent="0.25">
      <c r="A195" t="str">
        <f>IF('Choix bibliotheque texte'!B4&lt;&gt;"",CONCATENATE('Choix bibliotheque texte'!B4,"=", 'Choix bibliotheque texte'!C4),IF('Choix bibliotheque texte'!C4&lt;&gt;"",'Choix bibliotheque texte'!C4,""))</f>
        <v/>
      </c>
    </row>
    <row r="196" spans="1:1" x14ac:dyDescent="0.25">
      <c r="A196" t="str">
        <f>IF('Choix bibliotheque texte'!B5&lt;&gt;"",CONCATENATE('Choix bibliotheque texte'!B5,"=", 'Choix bibliotheque texte'!C5),IF('Choix bibliotheque texte'!C5&lt;&gt;"",'Choix bibliotheque texte'!C5,""))</f>
        <v/>
      </c>
    </row>
    <row r="197" spans="1:1" x14ac:dyDescent="0.25">
      <c r="A197" t="str">
        <f>IF('Choix bibliotheque texte'!B6&lt;&gt;"",CONCATENATE('Choix bibliotheque texte'!B6,"=", 'Choix bibliotheque texte'!C6),IF('Choix bibliotheque texte'!C6&lt;&gt;"",'Choix bibliotheque texte'!C6,""))</f>
        <v/>
      </c>
    </row>
    <row r="198" spans="1:1" x14ac:dyDescent="0.25">
      <c r="A198" t="str">
        <f>IF('Choix bibliotheque texte'!B7&lt;&gt;"",CONCATENATE('Choix bibliotheque texte'!B7,"=", 'Choix bibliotheque texte'!C7),IF('Choix bibliotheque texte'!C7&lt;&gt;"",'Choix bibliotheque texte'!C7,""))</f>
        <v/>
      </c>
    </row>
    <row r="199" spans="1:1" x14ac:dyDescent="0.25">
      <c r="A199" t="str">
        <f>IF('Choix bibliotheque texte'!B8&lt;&gt;"",CONCATENATE('Choix bibliotheque texte'!B8,"=", 'Choix bibliotheque texte'!C8),IF('Choix bibliotheque texte'!C8&lt;&gt;"",'Choix bibliotheque texte'!C8,""))</f>
        <v/>
      </c>
    </row>
    <row r="200" spans="1:1" x14ac:dyDescent="0.25">
      <c r="A200" t="str">
        <f>IF('Choix bibliotheque texte'!B9&lt;&gt;"",CONCATENATE('Choix bibliotheque texte'!B9,"=", 'Choix bibliotheque texte'!C9),IF('Choix bibliotheque texte'!C9&lt;&gt;"",'Choix bibliotheque texte'!C9,""))</f>
        <v/>
      </c>
    </row>
    <row r="201" spans="1:1" x14ac:dyDescent="0.25">
      <c r="A201" t="str">
        <f>IF('Choix bibliotheque texte'!B10&lt;&gt;"",CONCATENATE('Choix bibliotheque texte'!B10,"=", 'Choix bibliotheque texte'!C10),IF('Choix bibliotheque texte'!C10&lt;&gt;"",'Choix bibliotheque texte'!C10,""))</f>
        <v/>
      </c>
    </row>
    <row r="202" spans="1:1" x14ac:dyDescent="0.25">
      <c r="A202" t="str">
        <f>IF('Choix bibliotheque texte'!B11&lt;&gt;"",CONCATENATE('Choix bibliotheque texte'!B11,"=", 'Choix bibliotheque texte'!C11),IF('Choix bibliotheque texte'!C11&lt;&gt;"",'Choix bibliotheque texte'!C11,""))</f>
        <v/>
      </c>
    </row>
    <row r="203" spans="1:1" x14ac:dyDescent="0.25">
      <c r="A203" t="str">
        <f>IF('Choix bibliotheque texte'!B12&lt;&gt;"",CONCATENATE('Choix bibliotheque texte'!B12,"=", 'Choix bibliotheque texte'!C12),IF('Choix bibliotheque texte'!C12&lt;&gt;"",'Choix bibliotheque texte'!C12,""))</f>
        <v/>
      </c>
    </row>
    <row r="204" spans="1:1" x14ac:dyDescent="0.25">
      <c r="A204" t="str">
        <f>IF('Fenetre Corpus'!B2&lt;&gt;"",CONCATENATE('Fenetre Corpus'!B2,"=", 'Fenetre Corpus'!C2),IF('Fenetre Corpus'!C2&lt;&gt;"",'Fenetre Corpus'!C2,""))</f>
        <v>#Fenêtre Corpus</v>
      </c>
    </row>
    <row r="205" spans="1:1" x14ac:dyDescent="0.25">
      <c r="A205" t="str">
        <f>IF('Fenetre Corpus'!B3&lt;&gt;"",CONCATENATE('Fenetre Corpus'!B3,"=", 'Fenetre Corpus'!C3),IF('Fenetre Corpus'!C3&lt;&gt;"",'Fenetre Corpus'!C3,""))</f>
        <v>window.create.corpus.title=Création d'un matériel</v>
      </c>
    </row>
    <row r="206" spans="1:1" x14ac:dyDescent="0.25">
      <c r="A206" t="str">
        <f>IF('Fenetre Corpus'!B4&lt;&gt;"",CONCATENATE('Fenetre Corpus'!B4,"=", 'Fenetre Corpus'!C4),IF('Fenetre Corpus'!C4&lt;&gt;"",'Fenetre Corpus'!C4,""))</f>
        <v>window.create.corpus.file.panel.title=Information du document</v>
      </c>
    </row>
    <row r="207" spans="1:1" x14ac:dyDescent="0.25">
      <c r="A207" t="str">
        <f>IF('Fenetre Corpus'!B5&lt;&gt;"",CONCATENATE('Fenetre Corpus'!B5,"=", 'Fenetre Corpus'!C5),IF('Fenetre Corpus'!C5&lt;&gt;"",'Fenetre Corpus'!C5,""))</f>
        <v>window.create.corpus.name.label=Nom du document</v>
      </c>
    </row>
    <row r="208" spans="1:1" x14ac:dyDescent="0.25">
      <c r="A208" t="str">
        <f>IF('Fenetre Corpus'!B6&lt;&gt;"",CONCATENATE('Fenetre Corpus'!B6,"=", 'Fenetre Corpus'!C6),IF('Fenetre Corpus'!C6&lt;&gt;"",'Fenetre Corpus'!C6,""))</f>
        <v>window.create.corpus.content.panel.title=Informations à propos du document</v>
      </c>
    </row>
    <row r="209" spans="1:1" x14ac:dyDescent="0.25">
      <c r="A209" t="str">
        <f>IF('Fenetre Corpus'!B7&lt;&gt;"",CONCATENATE('Fenetre Corpus'!B7,"=", 'Fenetre Corpus'!C7),IF('Fenetre Corpus'!C7&lt;&gt;"",'Fenetre Corpus'!C7,""))</f>
        <v>window.create.corpus.action.panel.title=Actions</v>
      </c>
    </row>
    <row r="210" spans="1:1" x14ac:dyDescent="0.25">
      <c r="A210" t="str">
        <f>IF('Fenetre Corpus'!B8&lt;&gt;"",CONCATENATE('Fenetre Corpus'!B8,"=", 'Fenetre Corpus'!C8),IF('Fenetre Corpus'!C8&lt;&gt;"",'Fenetre Corpus'!C8,""))</f>
        <v>window.create.corpus.action.create.text.button.title=Ajouter un materiel</v>
      </c>
    </row>
    <row r="211" spans="1:1" x14ac:dyDescent="0.25">
      <c r="A211" t="str">
        <f>IF('Fenetre Corpus'!B9&lt;&gt;"",CONCATENATE('Fenetre Corpus'!B9,"=", 'Fenetre Corpus'!C9),IF('Fenetre Corpus'!C9&lt;&gt;"",'Fenetre Corpus'!C9,""))</f>
        <v>window.fixed.error.meta.blank.line.panel.title=Éditer les en-tête</v>
      </c>
    </row>
    <row r="212" spans="1:1" x14ac:dyDescent="0.25">
      <c r="A212" t="str">
        <f>IF('Fenetre Corpus'!B10&lt;&gt;"",CONCATENATE('Fenetre Corpus'!B10,"=", 'Fenetre Corpus'!C10),IF('Fenetre Corpus'!C10&lt;&gt;"",'Fenetre Corpus'!C10,""))</f>
        <v>window.fixed.error.meta.blank.line.panel.save.quit.button.label=Terminer et enregistrer les corrections</v>
      </c>
    </row>
    <row r="213" spans="1:1" x14ac:dyDescent="0.25">
      <c r="A213" t="str">
        <f>IF('Fenetre Corpus'!B11&lt;&gt;"",CONCATENATE('Fenetre Corpus'!B11,"=", 'Fenetre Corpus'!C11),IF('Fenetre Corpus'!C11&lt;&gt;"",'Fenetre Corpus'!C11,""))</f>
        <v>window.fixed.error.meta.blank.line.panel.save.next.button.label=Enregistrer et passer au suivant</v>
      </c>
    </row>
    <row r="214" spans="1:1" x14ac:dyDescent="0.25">
      <c r="A214" t="str">
        <f>IF('Fenetre Corpus'!B12&lt;&gt;"",CONCATENATE('Fenetre Corpus'!B12,"=", 'Fenetre Corpus'!C12),IF('Fenetre Corpus'!C12&lt;&gt;"",'Fenetre Corpus'!C12,""))</f>
        <v>window.manage.corpus.title=Consulter/Editer le document</v>
      </c>
    </row>
    <row r="215" spans="1:1" x14ac:dyDescent="0.25">
      <c r="A215" t="str">
        <f>IF('Fenetre Corpus'!B13&lt;&gt;"",CONCATENATE('Fenetre Corpus'!B13,"=", 'Fenetre Corpus'!C13),IF('Fenetre Corpus'!C13&lt;&gt;"",'Fenetre Corpus'!C13,""))</f>
        <v>window.manage.texts.add.text.action.button.save.and.quit.label=Ajouter un materiel</v>
      </c>
    </row>
    <row r="216" spans="1:1" x14ac:dyDescent="0.25">
      <c r="A216" t="str">
        <f>IF('Fenetre Corpus'!B14&lt;&gt;"",CONCATENATE('Fenetre Corpus'!B14,"=", 'Fenetre Corpus'!C14),IF('Fenetre Corpus'!C14&lt;&gt;"",'Fenetre Corpus'!C14,""))</f>
        <v/>
      </c>
    </row>
    <row r="217" spans="1:1" x14ac:dyDescent="0.25">
      <c r="A217" t="str">
        <f>IF('Fenetre Corpus'!B15&lt;&gt;"",CONCATENATE('Fenetre Corpus'!B15,"=", 'Fenetre Corpus'!C15),IF('Fenetre Corpus'!C15&lt;&gt;"",'Fenetre Corpus'!C15,""))</f>
        <v/>
      </c>
    </row>
    <row r="218" spans="1:1" x14ac:dyDescent="0.25">
      <c r="A218" t="str">
        <f>IF('Fenetre Corpus'!B16&lt;&gt;"",CONCATENATE('Fenetre Corpus'!B16,"=", 'Fenetre Corpus'!C16),IF('Fenetre Corpus'!C16&lt;&gt;"",'Fenetre Corpus'!C16,""))</f>
        <v/>
      </c>
    </row>
    <row r="219" spans="1:1" x14ac:dyDescent="0.25">
      <c r="A219" t="str">
        <f>IF('Fenetre Corpus'!B17&lt;&gt;"",CONCATENATE('Fenetre Corpus'!B17,"=", 'Fenetre Corpus'!C17),IF('Fenetre Corpus'!C17&lt;&gt;"",'Fenetre Corpus'!C17,""))</f>
        <v/>
      </c>
    </row>
    <row r="220" spans="1:1" x14ac:dyDescent="0.25">
      <c r="A220" t="str">
        <f>IF('Fenetre Corpus'!B18&lt;&gt;"",CONCATENATE('Fenetre Corpus'!B18,"=", 'Fenetre Corpus'!C18),IF('Fenetre Corpus'!C18&lt;&gt;"",'Fenetre Corpus'!C18,""))</f>
        <v/>
      </c>
    </row>
    <row r="221" spans="1:1" x14ac:dyDescent="0.25">
      <c r="A221" t="str">
        <f>IF('Fenetre Corpus'!B19&lt;&gt;"",CONCATENATE('Fenetre Corpus'!B19,"=", 'Fenetre Corpus'!C19),IF('Fenetre Corpus'!C19&lt;&gt;"",'Fenetre Corpus'!C19,""))</f>
        <v/>
      </c>
    </row>
    <row r="222" spans="1:1" x14ac:dyDescent="0.25">
      <c r="A222" t="str">
        <f>IF('Fenetre Corpus'!B20&lt;&gt;"",CONCATENATE('Fenetre Corpus'!B20,"=", 'Fenetre Corpus'!C20),IF('Fenetre Corpus'!C20&lt;&gt;"",'Fenetre Corpus'!C20,""))</f>
        <v/>
      </c>
    </row>
    <row r="223" spans="1:1" x14ac:dyDescent="0.25">
      <c r="A223" t="str">
        <f>IF('Fenetre Creation texte'!B2&lt;&gt;"",CONCATENATE('Fenetre Creation texte'!B2,"=", 'Fenetre Creation texte'!C2),IF('Fenetre Creation texte'!C2&lt;&gt;"",'Fenetre Creation texte'!C2,""))</f>
        <v>#Fenêtre Création texte</v>
      </c>
    </row>
    <row r="224" spans="1:1" x14ac:dyDescent="0.25">
      <c r="A224" t="str">
        <f>IF('Fenetre Creation texte'!B3&lt;&gt;"",CONCATENATE('Fenetre Creation texte'!B3,"=", 'Fenetre Creation texte'!C3),IF('Fenetre Creation texte'!C3&lt;&gt;"",'Fenetre Creation texte'!C3,""))</f>
        <v>window.create.text.title=Création d'un materiel</v>
      </c>
    </row>
    <row r="225" spans="1:1" x14ac:dyDescent="0.25">
      <c r="A225" t="str">
        <f>IF('Fenetre Creation texte'!B4&lt;&gt;"",CONCATENATE('Fenetre Creation texte'!B4,"=", 'Fenetre Creation texte'!C4),IF('Fenetre Creation texte'!C4&lt;&gt;"",'Fenetre Creation texte'!C4,""))</f>
        <v>window.create.text.action.panel.title=Actions</v>
      </c>
    </row>
    <row r="226" spans="1:1" x14ac:dyDescent="0.25">
      <c r="A226" t="str">
        <f>IF('Fenetre Creation texte'!B5&lt;&gt;"",CONCATENATE('Fenetre Creation texte'!B5,"=", 'Fenetre Creation texte'!C5),IF('Fenetre Creation texte'!C5&lt;&gt;"",'Fenetre Creation texte'!C5,""))</f>
        <v>window.create.text.action.create.and.quit.text.button.title=Finir et enregistrer</v>
      </c>
    </row>
    <row r="227" spans="1:1" x14ac:dyDescent="0.25">
      <c r="A227" t="str">
        <f>IF('Fenetre Creation texte'!B6&lt;&gt;"",CONCATENATE('Fenetre Creation texte'!B6,"=", 'Fenetre Creation texte'!C6),IF('Fenetre Creation texte'!C6&lt;&gt;"",'Fenetre Creation texte'!C6,""))</f>
        <v>window.create.text.action.create.text.and.add.text.button.title=Ajouter un autre matériel</v>
      </c>
    </row>
    <row r="228" spans="1:1" x14ac:dyDescent="0.25">
      <c r="A228" t="str">
        <f>IF('Fenetre Creation texte'!B7&lt;&gt;"",CONCATENATE('Fenetre Creation texte'!B7,"=", 'Fenetre Creation texte'!C7),IF('Fenetre Creation texte'!C7&lt;&gt;"",'Fenetre Creation texte'!C7,""))</f>
        <v>window.create.text.action.fill.specific.button.title=Création des informations spécifiques</v>
      </c>
    </row>
    <row r="229" spans="1:1" x14ac:dyDescent="0.25">
      <c r="A229" t="str">
        <f>IF('Fenetre Creation texte'!B8&lt;&gt;"",CONCATENATE('Fenetre Creation texte'!B8,"=", 'Fenetre Creation texte'!C8),IF('Fenetre Creation texte'!C8&lt;&gt;"",'Fenetre Creation texte'!C8,""))</f>
        <v/>
      </c>
    </row>
    <row r="230" spans="1:1" x14ac:dyDescent="0.25">
      <c r="A230" t="str">
        <f>IF('Fenetre Creation texte'!B9&lt;&gt;"",CONCATENATE('Fenetre Creation texte'!B9,"=", 'Fenetre Creation texte'!C9),IF('Fenetre Creation texte'!C9&lt;&gt;"",'Fenetre Creation texte'!C9,""))</f>
        <v/>
      </c>
    </row>
    <row r="231" spans="1:1" x14ac:dyDescent="0.25">
      <c r="A231" t="str">
        <f>IF('Fenetre Creation texte'!B10&lt;&gt;"",CONCATENATE('Fenetre Creation texte'!B10,"=", 'Fenetre Creation texte'!C10),IF('Fenetre Creation texte'!C10&lt;&gt;"",'Fenetre Creation texte'!C10,""))</f>
        <v/>
      </c>
    </row>
    <row r="232" spans="1:1" x14ac:dyDescent="0.25">
      <c r="A232" t="str">
        <f>IF('Fenetre Creation texte'!B11&lt;&gt;"",CONCATENATE('Fenetre Creation texte'!B11,"=", 'Fenetre Creation texte'!C11),IF('Fenetre Creation texte'!C11&lt;&gt;"",'Fenetre Creation texte'!C11,""))</f>
        <v/>
      </c>
    </row>
    <row r="233" spans="1:1" x14ac:dyDescent="0.25">
      <c r="A233" t="str">
        <f>IF('Fenetre Creation texte'!B12&lt;&gt;"",CONCATENATE('Fenetre Creation texte'!B12,"=", 'Fenetre Creation texte'!C12),IF('Fenetre Creation texte'!C12&lt;&gt;"",'Fenetre Creation texte'!C12,""))</f>
        <v/>
      </c>
    </row>
    <row r="234" spans="1:1" x14ac:dyDescent="0.25">
      <c r="A234" t="str">
        <f>IF('Fenetre Creation texte'!B13&lt;&gt;"",CONCATENATE('Fenetre Creation texte'!B13,"=", 'Fenetre Creation texte'!C13),IF('Fenetre Creation texte'!C13&lt;&gt;"",'Fenetre Creation texte'!C13,""))</f>
        <v/>
      </c>
    </row>
    <row r="235" spans="1:1" x14ac:dyDescent="0.25">
      <c r="A235" t="str">
        <f>IF('Fenetre Creation texte'!B14&lt;&gt;"",CONCATENATE('Fenetre Creation texte'!B14,"=", 'Fenetre Creation texte'!C14),IF('Fenetre Creation texte'!C14&lt;&gt;"",'Fenetre Creation texte'!C14,""))</f>
        <v/>
      </c>
    </row>
    <row r="236" spans="1:1" x14ac:dyDescent="0.25">
      <c r="A236" t="str">
        <f>IF('Fenetre Creation texte'!B15&lt;&gt;"",CONCATENATE('Fenetre Creation texte'!B15,"=", 'Fenetre Creation texte'!C15),IF('Fenetre Creation texte'!C15&lt;&gt;"",'Fenetre Creation texte'!C15,""))</f>
        <v/>
      </c>
    </row>
    <row r="237" spans="1:1" x14ac:dyDescent="0.25">
      <c r="A237" t="str">
        <f>IF('Fenetre Creation texte'!B16&lt;&gt;"",CONCATENATE('Fenetre Creation texte'!B16,"=", 'Fenetre Creation texte'!C16),IF('Fenetre Creation texte'!C16&lt;&gt;"",'Fenetre Creation texte'!C16,""))</f>
        <v/>
      </c>
    </row>
    <row r="238" spans="1:1" x14ac:dyDescent="0.25">
      <c r="A238" t="str">
        <f>IF('Fenetre Creation texte'!B17&lt;&gt;"",CONCATENATE('Fenetre Creation texte'!B17,"=", 'Fenetre Creation texte'!C17),IF('Fenetre Creation texte'!C17&lt;&gt;"",'Fenetre Creation texte'!C17,""))</f>
        <v/>
      </c>
    </row>
    <row r="239" spans="1:1" x14ac:dyDescent="0.25">
      <c r="A239" t="str">
        <f>IF('Fenetre Creation texte'!B18&lt;&gt;"",CONCATENATE('Fenetre Creation texte'!B18,"=", 'Fenetre Creation texte'!C18),IF('Fenetre Creation texte'!C18&lt;&gt;"",'Fenetre Creation texte'!C18,""))</f>
        <v/>
      </c>
    </row>
    <row r="240" spans="1:1" x14ac:dyDescent="0.25">
      <c r="A240" t="str">
        <f>IF('Fenetre Creation texte'!B19&lt;&gt;"",CONCATENATE('Fenetre Creation texte'!B19,"=", 'Fenetre Creation texte'!C19),IF('Fenetre Creation texte'!C19&lt;&gt;"",'Fenetre Creation texte'!C19,""))</f>
        <v/>
      </c>
    </row>
    <row r="241" spans="1:1" x14ac:dyDescent="0.25">
      <c r="A241" t="str">
        <f>IF('Fenetre Creation texte'!B20&lt;&gt;"",CONCATENATE('Fenetre Creation texte'!B20,"=", 'Fenetre Creation texte'!C20),IF('Fenetre Creation texte'!C20&lt;&gt;"",'Fenetre Creation texte'!C20,""))</f>
        <v/>
      </c>
    </row>
    <row r="242" spans="1:1" x14ac:dyDescent="0.25">
      <c r="A242" t="str">
        <f>IF('Fenetre Creation texte'!B21&lt;&gt;"",CONCATENATE('Fenetre Creation texte'!B21,"=", 'Fenetre Creation texte'!C21),IF('Fenetre Creation texte'!C21&lt;&gt;"",'Fenetre Creation texte'!C21,""))</f>
        <v/>
      </c>
    </row>
    <row r="243" spans="1:1" x14ac:dyDescent="0.25">
      <c r="A243" t="str">
        <f>IF('Fenetre Gerer les textes'!B2&lt;&gt;"",CONCATENATE('Fenetre Gerer les textes'!B2,"=", 'Fenetre Gerer les textes'!C2),IF('Fenetre Gerer les textes'!C2&lt;&gt;"",'Fenetre Gerer les textes'!C2,""))</f>
        <v>#Fenêtre Gestion des textes</v>
      </c>
    </row>
    <row r="244" spans="1:1" x14ac:dyDescent="0.25">
      <c r="A244" t="str">
        <f>IF('Fenetre Gerer les textes'!B3&lt;&gt;"",CONCATENATE('Fenetre Gerer les textes'!B3,"=", 'Fenetre Gerer les textes'!C3),IF('Fenetre Gerer les textes'!C3&lt;&gt;"",'Fenetre Gerer les textes'!C3,""))</f>
        <v>window.display.texts.panel.label=Affichage des matériels de la bibliothèque</v>
      </c>
    </row>
    <row r="245" spans="1:1" x14ac:dyDescent="0.25">
      <c r="A245" t="str">
        <f>IF('Fenetre Gerer les textes'!B4&lt;&gt;"",CONCATENATE('Fenetre Gerer les textes'!B4,"=", 'Fenetre Gerer les textes'!C4),IF('Fenetre Gerer les textes'!C4&lt;&gt;"",'Fenetre Gerer les textes'!C4,""))</f>
        <v>window.display.corpus.edit.button.label=Consulter/Editer le document</v>
      </c>
    </row>
    <row r="246" spans="1:1" x14ac:dyDescent="0.25">
      <c r="A246" t="str">
        <f>IF('Fenetre Gerer les textes'!B5&lt;&gt;"",CONCATENATE('Fenetre Gerer les textes'!B5,"=", 'Fenetre Gerer les textes'!C5),IF('Fenetre Gerer les textes'!C5&lt;&gt;"",'Fenetre Gerer les textes'!C5,""))</f>
        <v>window.display.texts.edit.button.label=Consulter/Editer le matériel</v>
      </c>
    </row>
    <row r="247" spans="1:1" x14ac:dyDescent="0.25">
      <c r="A247" t="str">
        <f>IF('Fenetre Gerer les textes'!B6&lt;&gt;"",CONCATENATE('Fenetre Gerer les textes'!B6,"=", 'Fenetre Gerer les textes'!C6),IF('Fenetre Gerer les textes'!C6&lt;&gt;"",'Fenetre Gerer les textes'!C6,""))</f>
        <v>window.display.texts.delete.button.label=Supprimer le matériel</v>
      </c>
    </row>
    <row r="248" spans="1:1" x14ac:dyDescent="0.25">
      <c r="A248" t="str">
        <f>IF('Fenetre Gerer les textes'!B7&lt;&gt;"",CONCATENATE('Fenetre Gerer les textes'!B7,"=", 'Fenetre Gerer les textes'!C7),IF('Fenetre Gerer les textes'!C7&lt;&gt;"",'Fenetre Gerer les textes'!C7,""))</f>
        <v>window.display.texts.previous.button.label=Précédent</v>
      </c>
    </row>
    <row r="249" spans="1:1" x14ac:dyDescent="0.25">
      <c r="A249" t="str">
        <f>IF('Fenetre Gerer les textes'!B8&lt;&gt;"",CONCATENATE('Fenetre Gerer les textes'!B8,"=", 'Fenetre Gerer les textes'!C8),IF('Fenetre Gerer les textes'!C8&lt;&gt;"",'Fenetre Gerer les textes'!C8,""))</f>
        <v>window.display.texts.next.button.label=Suivant</v>
      </c>
    </row>
    <row r="250" spans="1:1" x14ac:dyDescent="0.25">
      <c r="A250" t="str">
        <f>IF('Fenetre Gerer les textes'!B9&lt;&gt;"",CONCATENATE('Fenetre Gerer les textes'!B9,"=", 'Fenetre Gerer les textes'!C9),IF('Fenetre Gerer les textes'!C9&lt;&gt;"",'Fenetre Gerer les textes'!C9,""))</f>
        <v>window.display.texts.current.position.label=Page %d / %d</v>
      </c>
    </row>
    <row r="251" spans="1:1" x14ac:dyDescent="0.25">
      <c r="A251" t="str">
        <f>IF('Fenetre Gerer les textes'!B10&lt;&gt;"",CONCATENATE('Fenetre Gerer les textes'!B10,"=", 'Fenetre Gerer les textes'!C10),IF('Fenetre Gerer les textes'!C10&lt;&gt;"",'Fenetre Gerer les textes'!C10,""))</f>
        <v xml:space="preserve">window.display.texts.nb.texts.by.page.label=Nombre de matériels par page : </v>
      </c>
    </row>
    <row r="252" spans="1:1" x14ac:dyDescent="0.25">
      <c r="A252" t="str">
        <f>IF('Fenetre Gerer les textes'!B11&lt;&gt;"",CONCATENATE('Fenetre Gerer les textes'!B11,"=", 'Fenetre Gerer les textes'!C11),IF('Fenetre Gerer les textes'!C11&lt;&gt;"",'Fenetre Gerer les textes'!C11,""))</f>
        <v xml:space="preserve">window.display.texts.corpus.label=Texte du corpus : </v>
      </c>
    </row>
    <row r="253" spans="1:1" x14ac:dyDescent="0.25">
      <c r="A253" t="str">
        <f>IF('Fenetre Gerer les textes'!B12&lt;&gt;"",CONCATENATE('Fenetre Gerer les textes'!B12,"=", 'Fenetre Gerer les textes'!C12),IF('Fenetre Gerer les textes'!C12&lt;&gt;"",'Fenetre Gerer les textes'!C12,""))</f>
        <v>window.manage.texts.title=Gérer les matériels dans la bibliothèque</v>
      </c>
    </row>
    <row r="254" spans="1:1" x14ac:dyDescent="0.25">
      <c r="A254" t="str">
        <f>IF('Fenetre Gerer les textes'!B13&lt;&gt;"",CONCATENATE('Fenetre Gerer les textes'!B13,"=", 'Fenetre Gerer les textes'!C13),IF('Fenetre Gerer les textes'!C13&lt;&gt;"",'Fenetre Gerer les textes'!C13,""))</f>
        <v>window.manage.texts.generate.excel.panel.title=Gestion de contenus</v>
      </c>
    </row>
    <row r="255" spans="1:1" x14ac:dyDescent="0.25">
      <c r="A255" t="str">
        <f>IF('Fenetre Gerer les textes'!B14&lt;&gt;"",CONCATENATE('Fenetre Gerer les textes'!B14,"=", 'Fenetre Gerer les textes'!C14),IF('Fenetre Gerer les textes'!C14&lt;&gt;"",'Fenetre Gerer les textes'!C14,""))</f>
        <v>window.manage.texts.generate.excel.classical.button.label=Exporter Excel de référence</v>
      </c>
    </row>
    <row r="256" spans="1:1" x14ac:dyDescent="0.25">
      <c r="A256" t="str">
        <f>IF('Fenetre Gerer les textes'!B15&lt;&gt;"",CONCATENATE('Fenetre Gerer les textes'!B15,"=", 'Fenetre Gerer les textes'!C15),IF('Fenetre Gerer les textes'!C15&lt;&gt;"",'Fenetre Gerer les textes'!C15,""))</f>
        <v>window.manage.texts.generate.excel.specific.button.label=Exporter Excel personnalisé</v>
      </c>
    </row>
    <row r="257" spans="1:1" x14ac:dyDescent="0.25">
      <c r="A257" t="str">
        <f>IF('Fenetre Gerer les textes'!B16&lt;&gt;"",CONCATENATE('Fenetre Gerer les textes'!B16,"=", 'Fenetre Gerer les textes'!C16),IF('Fenetre Gerer les textes'!C16&lt;&gt;"",'Fenetre Gerer les textes'!C16,""))</f>
        <v>window.manage.texts.filters.button.label=Filtrer le contenu</v>
      </c>
    </row>
    <row r="258" spans="1:1" x14ac:dyDescent="0.25">
      <c r="A258" t="str">
        <f>IF('Fenetre Gerer les textes'!B17&lt;&gt;"",CONCATENATE('Fenetre Gerer les textes'!B17,"=", 'Fenetre Gerer les textes'!C17),IF('Fenetre Gerer les textes'!C17&lt;&gt;"",'Fenetre Gerer les textes'!C17,""))</f>
        <v>window.manage.texts.information.title=Informations sur l'utilisation</v>
      </c>
    </row>
    <row r="259" spans="1:1" x14ac:dyDescent="0.25">
      <c r="A259" t="str">
        <f>IF('Fenetre Gerer les textes'!B18&lt;&gt;"",CONCATENATE('Fenetre Gerer les textes'!B18,"=", 'Fenetre Gerer les textes'!C18),IF('Fenetre Gerer les textes'!C18&lt;&gt;"",'Fenetre Gerer les textes'!C18,""))</f>
        <v>window.manage.texts.information.label=&lt;html&gt;&lt;p&gt;&lt;b&gt;&lt;u&gt;Filtrer le contenu :&lt;/b&gt;&lt;/u&gt;&lt;br /&gt;Cette fonction vous permet de créer des filtres pour effectuer des recherches dans la bibliothèque en fonction du contenu des documents&lt;br /&gt;N'oubliez pas de fermer la fenêtre du filtre avant  de pouvoir continuer a faire toute autre opération&lt;br /&gt;&lt;b&gt;&lt;u&gt;Consulter/Éditer le document :&lt;/b&gt;&lt;/u&gt;&lt;br /&gt;Cette fonction vous permet de gérer manuellement le contenu de votre bibliothèque. Lorsque vous éditez un document, vous pouvez ajouter du matériel au document. &lt;br /&gt; Pensez à enregistrer les modifications pour que le nouveau matériel soit écrit physiquement dans le document .txt, &lt;br /&gt;sinon il sera perdu après la fermeture de l'application&lt;br /&gt;&lt;b&gt;&lt;u&gt;Consulter/Éditer le matériel :&lt;/b&gt;&lt;/u&gt;&lt;br /&gt;Cette option vous permet de modifier le texte du matériel et lui ajouter une structure additionnelle grâce aux informations spécifiques en CSV&lt;br /&gt;&lt;b&gt;&lt;u&gt;Supprimer le matériel :&lt;/b&gt;&lt;/u&gt;&lt;br /&gt;Après avoir sélectionné un texte, si vous voulez le supprimer , le texte peut être définitivement supprimé avec ce bouton (ATTENTION! vous ne pourrez pas annuler l’action)&lt;/p&gt;&lt;/html&gt;</v>
      </c>
    </row>
    <row r="260" spans="1:1" x14ac:dyDescent="0.25">
      <c r="A260" t="str">
        <f>IF('Fenetre Gerer les textes'!B19&lt;&gt;"",CONCATENATE('Fenetre Gerer les textes'!B19,"=", 'Fenetre Gerer les textes'!C19),IF('Fenetre Gerer les textes'!C19&lt;&gt;"",'Fenetre Gerer les textes'!C19,""))</f>
        <v>window.manage.texts.export.document.text.button.label=Exporter Document/Matériel</v>
      </c>
    </row>
    <row r="261" spans="1:1" x14ac:dyDescent="0.25">
      <c r="A261" t="str">
        <f>IF('Fenetre Gerer les textes'!B20&lt;&gt;"",CONCATENATE('Fenetre Gerer les textes'!B20,"=", 'Fenetre Gerer les textes'!C20),IF('Fenetre Gerer les textes'!C20&lt;&gt;"",'Fenetre Gerer les textes'!C20,""))</f>
        <v/>
      </c>
    </row>
    <row r="262" spans="1:1" x14ac:dyDescent="0.25">
      <c r="A262" t="str">
        <f>IF('Fenetre Gerer les textes'!B21&lt;&gt;"",CONCATENATE('Fenetre Gerer les textes'!B21,"=", 'Fenetre Gerer les textes'!C21),IF('Fenetre Gerer les textes'!C21&lt;&gt;"",'Fenetre Gerer les textes'!C21,""))</f>
        <v/>
      </c>
    </row>
    <row r="263" spans="1:1" x14ac:dyDescent="0.25">
      <c r="A263" t="str">
        <f>IF('Fenetre Gerer les textes'!B22&lt;&gt;"",CONCATENATE('Fenetre Gerer les textes'!B22,"=", 'Fenetre Gerer les textes'!C22),IF('Fenetre Gerer les textes'!C22&lt;&gt;"",'Fenetre Gerer les textes'!C22,""))</f>
        <v/>
      </c>
    </row>
    <row r="264" spans="1:1" x14ac:dyDescent="0.25">
      <c r="A264" t="str">
        <f>IF('Fenetre Gerer les textes'!B23&lt;&gt;"",CONCATENATE('Fenetre Gerer les textes'!B23,"=", 'Fenetre Gerer les textes'!C23),IF('Fenetre Gerer les textes'!C23&lt;&gt;"",'Fenetre Gerer les textes'!C23,""))</f>
        <v/>
      </c>
    </row>
    <row r="265" spans="1:1" x14ac:dyDescent="0.25">
      <c r="A265" t="str">
        <f>IF('Fenetre Gerer les textes'!B24&lt;&gt;"",CONCATENATE('Fenetre Gerer les textes'!B24,"=", 'Fenetre Gerer les textes'!C24),IF('Fenetre Gerer les textes'!C24&lt;&gt;"",'Fenetre Gerer les textes'!C24,""))</f>
        <v/>
      </c>
    </row>
    <row r="266" spans="1:1" x14ac:dyDescent="0.25">
      <c r="A266" t="str">
        <f>IF('Fenetre Gerer les textes'!B25&lt;&gt;"",CONCATENATE('Fenetre Gerer les textes'!B25,"=", 'Fenetre Gerer les textes'!C25),IF('Fenetre Gerer les textes'!C25&lt;&gt;"",'Fenetre Gerer les textes'!C25,""))</f>
        <v/>
      </c>
    </row>
    <row r="267" spans="1:1" x14ac:dyDescent="0.25">
      <c r="A267" t="str">
        <f>IF('Fenetre Gerer les textes'!B26&lt;&gt;"",CONCATENATE('Fenetre Gerer les textes'!B26,"=", 'Fenetre Gerer les textes'!C26),IF('Fenetre Gerer les textes'!C26&lt;&gt;"",'Fenetre Gerer les textes'!C26,""))</f>
        <v/>
      </c>
    </row>
    <row r="268" spans="1:1" x14ac:dyDescent="0.25">
      <c r="A268" t="str">
        <f>IF('Fenetre Gerer les textes'!B27&lt;&gt;"",CONCATENATE('Fenetre Gerer les textes'!B27,"=", 'Fenetre Gerer les textes'!C27),IF('Fenetre Gerer les textes'!C27&lt;&gt;"",'Fenetre Gerer les textes'!C27,""))</f>
        <v/>
      </c>
    </row>
    <row r="269" spans="1:1" x14ac:dyDescent="0.25">
      <c r="A269" t="str">
        <f>IF('Fenetre filtre texte'!B2&lt;&gt;"",CONCATENATE('Fenetre filtre texte'!B2,"=", 'Fenetre filtre texte'!C2),IF('Fenetre filtre texte'!C2&lt;&gt;"",'Fenetre filtre texte'!C2,""))</f>
        <v>#Fenêtre Gestion des filtres</v>
      </c>
    </row>
    <row r="270" spans="1:1" x14ac:dyDescent="0.25">
      <c r="A270" t="str">
        <f>IF('Fenetre filtre texte'!B3&lt;&gt;"",CONCATENATE('Fenetre filtre texte'!B3,"=", 'Fenetre filtre texte'!C3),IF('Fenetre filtre texte'!C3&lt;&gt;"",'Fenetre filtre texte'!C3,""))</f>
        <v xml:space="preserve">window.filter.type.CONTAINS=Contient </v>
      </c>
    </row>
    <row r="271" spans="1:1" x14ac:dyDescent="0.25">
      <c r="A271" t="str">
        <f>IF('Fenetre filtre texte'!B4&lt;&gt;"",CONCATENATE('Fenetre filtre texte'!B4,"=", 'Fenetre filtre texte'!C4),IF('Fenetre filtre texte'!C4&lt;&gt;"",'Fenetre filtre texte'!C4,""))</f>
        <v>window.filter.type.EQUAL=Contenu intégral</v>
      </c>
    </row>
    <row r="272" spans="1:1" x14ac:dyDescent="0.25">
      <c r="A272" t="str">
        <f>IF('Fenetre filtre texte'!B5&lt;&gt;"",CONCATENATE('Fenetre filtre texte'!B5,"=", 'Fenetre filtre texte'!C5),IF('Fenetre filtre texte'!C5&lt;&gt;"",'Fenetre filtre texte'!C5,""))</f>
        <v xml:space="preserve">window.manage.filters.global.panel.title=Gestion du filtrage </v>
      </c>
    </row>
    <row r="273" spans="1:1" x14ac:dyDescent="0.25">
      <c r="A273" t="str">
        <f>IF('Fenetre filtre texte'!B6&lt;&gt;"",CONCATENATE('Fenetre filtre texte'!B6,"=", 'Fenetre filtre texte'!C6),IF('Fenetre filtre texte'!C6&lt;&gt;"",'Fenetre filtre texte'!C6,""))</f>
        <v xml:space="preserve">window.manage.filters.panel.title=Configuration des filtres </v>
      </c>
    </row>
    <row r="274" spans="1:1" x14ac:dyDescent="0.25">
      <c r="A274" t="str">
        <f>IF('Fenetre filtre texte'!B7&lt;&gt;"",CONCATENATE('Fenetre filtre texte'!B7,"=", 'Fenetre filtre texte'!C7),IF('Fenetre filtre texte'!C7&lt;&gt;"",'Fenetre filtre texte'!C7,""))</f>
        <v xml:space="preserve">window.manage.filters.type.filter.label=Appliquer dans le champ : </v>
      </c>
    </row>
    <row r="275" spans="1:1" x14ac:dyDescent="0.25">
      <c r="A275" t="str">
        <f>IF('Fenetre filtre texte'!B8&lt;&gt;"",CONCATENATE('Fenetre filtre texte'!B8,"=", 'Fenetre filtre texte'!C8),IF('Fenetre filtre texte'!C8&lt;&gt;"",'Fenetre filtre texte'!C8,""))</f>
        <v xml:space="preserve">window.manage.filters.value.filter.label=Recherche le contenu ou mots clés : </v>
      </c>
    </row>
    <row r="276" spans="1:1" x14ac:dyDescent="0.25">
      <c r="A276" t="str">
        <f>IF('Fenetre filtre texte'!B9&lt;&gt;"",CONCATENATE('Fenetre filtre texte'!B9,"=", 'Fenetre filtre texte'!C9),IF('Fenetre filtre texte'!C9&lt;&gt;"",'Fenetre filtre texte'!C9,""))</f>
        <v>window.manage.filters.add.filter.button.label=Ajouter le filtre</v>
      </c>
    </row>
    <row r="277" spans="1:1" x14ac:dyDescent="0.25">
      <c r="A277" t="str">
        <f>IF('Fenetre filtre texte'!B10&lt;&gt;"",CONCATENATE('Fenetre filtre texte'!B10,"=", 'Fenetre filtre texte'!C10),IF('Fenetre filtre texte'!C10&lt;&gt;"",'Fenetre filtre texte'!C10,""))</f>
        <v xml:space="preserve">window.manage.filters.corpus.panel.title=Filtrer le contenu </v>
      </c>
    </row>
    <row r="278" spans="1:1" x14ac:dyDescent="0.25">
      <c r="A278" t="str">
        <f>IF('Fenetre filtre texte'!B11&lt;&gt;"",CONCATENATE('Fenetre filtre texte'!B11,"=", 'Fenetre filtre texte'!C11),IF('Fenetre filtre texte'!C11&lt;&gt;"",'Fenetre filtre texte'!C11,""))</f>
        <v xml:space="preserve">window.manage.filters.corpus.value.label=Filtrer : </v>
      </c>
    </row>
    <row r="279" spans="1:1" x14ac:dyDescent="0.25">
      <c r="A279" t="str">
        <f>IF('Fenetre filtre texte'!B12&lt;&gt;"",CONCATENATE('Fenetre filtre texte'!B12,"=", 'Fenetre filtre texte'!C12),IF('Fenetre filtre texte'!C12&lt;&gt;"",'Fenetre filtre texte'!C12,""))</f>
        <v>window.manage.filters.action.panel.title=Actions utilisateurs</v>
      </c>
    </row>
    <row r="280" spans="1:1" x14ac:dyDescent="0.25">
      <c r="A280" t="str">
        <f>IF('Fenetre filtre texte'!B13&lt;&gt;"",CONCATENATE('Fenetre filtre texte'!B13,"=", 'Fenetre filtre texte'!C13),IF('Fenetre filtre texte'!C13&lt;&gt;"",'Fenetre filtre texte'!C13,""))</f>
        <v>window.manage.filters.action.apply.button.label=Appliquer les filtres</v>
      </c>
    </row>
    <row r="281" spans="1:1" x14ac:dyDescent="0.25">
      <c r="A281" t="str">
        <f>IF('Fenetre filtre texte'!B14&lt;&gt;"",CONCATENATE('Fenetre filtre texte'!B14,"=", 'Fenetre filtre texte'!C14),IF('Fenetre filtre texte'!C14&lt;&gt;"",'Fenetre filtre texte'!C14,""))</f>
        <v>window.manage.filters.corpus.all.label=Tous les documents de la bibliothèque</v>
      </c>
    </row>
    <row r="282" spans="1:1" x14ac:dyDescent="0.25">
      <c r="A282" t="str">
        <f>IF('Fenetre filtre texte'!B15&lt;&gt;"",CONCATENATE('Fenetre filtre texte'!B15,"=", 'Fenetre filtre texte'!C15),IF('Fenetre filtre texte'!C15&lt;&gt;"",'Fenetre filtre texte'!C15,""))</f>
        <v>window.manage.filters.delete.filter.button.label=Supprimer le filtre sélectionné</v>
      </c>
    </row>
    <row r="283" spans="1:1" x14ac:dyDescent="0.25">
      <c r="A283" t="str">
        <f>IF('Fenetre filtre texte'!B16&lt;&gt;"",CONCATENATE('Fenetre filtre texte'!B16,"=", 'Fenetre filtre texte'!C16),IF('Fenetre filtre texte'!C16&lt;&gt;"",'Fenetre filtre texte'!C16,""))</f>
        <v/>
      </c>
    </row>
    <row r="284" spans="1:1" x14ac:dyDescent="0.25">
      <c r="A284" t="str">
        <f>IF('Fenetre filtre texte'!B17&lt;&gt;"",CONCATENATE('Fenetre filtre texte'!B17,"=", 'Fenetre filtre texte'!C17),IF('Fenetre filtre texte'!C17&lt;&gt;"",'Fenetre filtre texte'!C17,""))</f>
        <v/>
      </c>
    </row>
    <row r="285" spans="1:1" x14ac:dyDescent="0.25">
      <c r="A285" t="str">
        <f>IF('Fenetre filtre texte'!B18&lt;&gt;"",CONCATENATE('Fenetre filtre texte'!B18,"=", 'Fenetre filtre texte'!C18),IF('Fenetre filtre texte'!C18&lt;&gt;"",'Fenetre filtre texte'!C18,""))</f>
        <v/>
      </c>
    </row>
    <row r="286" spans="1:1" x14ac:dyDescent="0.25">
      <c r="A286" t="str">
        <f>IF('Fenetre filtre texte'!B19&lt;&gt;"",CONCATENATE('Fenetre filtre texte'!B19,"=", 'Fenetre filtre texte'!C19),IF('Fenetre filtre texte'!C19&lt;&gt;"",'Fenetre filtre texte'!C19,""))</f>
        <v/>
      </c>
    </row>
    <row r="287" spans="1:1" x14ac:dyDescent="0.25">
      <c r="A287" t="str">
        <f>IF('Fenetre filtre texte'!B20&lt;&gt;"",CONCATENATE('Fenetre filtre texte'!B20,"=", 'Fenetre filtre texte'!C20),IF('Fenetre filtre texte'!C20&lt;&gt;"",'Fenetre filtre texte'!C20,""))</f>
        <v/>
      </c>
    </row>
    <row r="288" spans="1:1" x14ac:dyDescent="0.25">
      <c r="A288" t="str">
        <f>IF('Fenetre filtre texte'!B21&lt;&gt;"",CONCATENATE('Fenetre filtre texte'!B21,"=", 'Fenetre filtre texte'!C21),IF('Fenetre filtre texte'!C21&lt;&gt;"",'Fenetre filtre texte'!C21,""))</f>
        <v/>
      </c>
    </row>
    <row r="289" spans="1:1" x14ac:dyDescent="0.25">
      <c r="A289" t="str">
        <f>IF('Fenetre filtre texte'!B22&lt;&gt;"",CONCATENATE('Fenetre filtre texte'!B22,"=", 'Fenetre filtre texte'!C22),IF('Fenetre filtre texte'!C22&lt;&gt;"",'Fenetre filtre texte'!C22,""))</f>
        <v/>
      </c>
    </row>
    <row r="290" spans="1:1" x14ac:dyDescent="0.25">
      <c r="A290" t="str">
        <f>IF('Fenetre filtre texte'!B23&lt;&gt;"",CONCATENATE('Fenetre filtre texte'!B23,"=", 'Fenetre filtre texte'!C23),IF('Fenetre filtre texte'!C23&lt;&gt;"",'Fenetre filtre texte'!C23,""))</f>
        <v/>
      </c>
    </row>
    <row r="291" spans="1:1" x14ac:dyDescent="0.25">
      <c r="A291" t="str">
        <f>IF('Fenetre filtre texte'!B24&lt;&gt;"",CONCATENATE('Fenetre filtre texte'!B24,"=", 'Fenetre filtre texte'!C24),IF('Fenetre filtre texte'!C24&lt;&gt;"",'Fenetre filtre texte'!C24,""))</f>
        <v/>
      </c>
    </row>
    <row r="292" spans="1:1" x14ac:dyDescent="0.25">
      <c r="A292" t="str">
        <f>IF('Fenetre filtre texte'!B25&lt;&gt;"",CONCATENATE('Fenetre filtre texte'!B25,"=", 'Fenetre filtre texte'!C25),IF('Fenetre filtre texte'!C25&lt;&gt;"",'Fenetre filtre texte'!C25,""))</f>
        <v/>
      </c>
    </row>
    <row r="293" spans="1:1" x14ac:dyDescent="0.25">
      <c r="A293" t="str">
        <f>IF('Exporter Excel Reference'!B2&lt;&gt;"",CONCATENATE('Exporter Excel Reference'!B2,"=", 'Exporter Excel Reference'!C2),IF('Exporter Excel Reference'!C2&lt;&gt;"",'Exporter Excel Reference'!C2,""))</f>
        <v>#Fenêtre Export Excel Reference</v>
      </c>
    </row>
    <row r="294" spans="1:1" x14ac:dyDescent="0.25">
      <c r="A294" t="str">
        <f>IF('Exporter Excel Reference'!B3&lt;&gt;"",CONCATENATE('Exporter Excel Reference'!B3,"=", 'Exporter Excel Reference'!C3),IF('Exporter Excel Reference'!C3&lt;&gt;"",'Exporter Excel Reference'!C3,""))</f>
        <v>window.file.picker.classical.panel.title=Choix de la bibliothèque Excel</v>
      </c>
    </row>
    <row r="295" spans="1:1" x14ac:dyDescent="0.25">
      <c r="A295" t="str">
        <f>IF('Exporter Excel Reference'!B4&lt;&gt;"",CONCATENATE('Exporter Excel Reference'!B4,"=", 'Exporter Excel Reference'!C4),IF('Exporter Excel Reference'!C4&lt;&gt;"",'Exporter Excel Reference'!C4,""))</f>
        <v>window.save.excel.classical.panel.title=Enregistrer les fichiers excels de référence</v>
      </c>
    </row>
    <row r="296" spans="1:1" x14ac:dyDescent="0.25">
      <c r="A296" t="str">
        <f>IF('Exporter Excel Reference'!B5&lt;&gt;"",CONCATENATE('Exporter Excel Reference'!B5,"=", 'Exporter Excel Reference'!C5),IF('Exporter Excel Reference'!C5&lt;&gt;"",'Exporter Excel Reference'!C5,""))</f>
        <v>window.save.excel.classical.information.panel.title=Liste des fichiers excel générés</v>
      </c>
    </row>
    <row r="297" spans="1:1" x14ac:dyDescent="0.25">
      <c r="A297" t="str">
        <f>IF('Exporter Excel Reference'!B6&lt;&gt;"",CONCATENATE('Exporter Excel Reference'!B6,"=", 'Exporter Excel Reference'!C6),IF('Exporter Excel Reference'!C6&lt;&gt;"",'Exporter Excel Reference'!C6,""))</f>
        <v>window.save.excel.classical.information.panel.text.nothing=Sélectionner un fichier de référence via le bouton parcourir pour pouvoir générer les fichiers</v>
      </c>
    </row>
    <row r="298" spans="1:1" x14ac:dyDescent="0.25">
      <c r="A298" t="str">
        <f>IF('Exporter Excel Reference'!B7&lt;&gt;"",CONCATENATE('Exporter Excel Reference'!B7,"=", 'Exporter Excel Reference'!C7),IF('Exporter Excel Reference'!C7&lt;&gt;"",'Exporter Excel Reference'!C7,""))</f>
        <v>window.save.excel.classical.information.panel.text=&lt;html&gt;&lt;p&gt;Les fichiers suivants vont être générés : &lt;br/&gt;&lt;br/&gt;%s&lt;/p&gt;&lt;/html&gt;</v>
      </c>
    </row>
    <row r="299" spans="1:1" x14ac:dyDescent="0.25">
      <c r="A299" t="str">
        <f>IF('Exporter Excel Reference'!B8&lt;&gt;"",CONCATENATE('Exporter Excel Reference'!B8,"=", 'Exporter Excel Reference'!C8),IF('Exporter Excel Reference'!C8&lt;&gt;"",'Exporter Excel Reference'!C8,""))</f>
        <v>window.save.excel.specific.check.label=Générer le fichier excel</v>
      </c>
    </row>
    <row r="300" spans="1:1" x14ac:dyDescent="0.25">
      <c r="A300" t="str">
        <f>IF('Exporter Excel Reference'!B9&lt;&gt;"",CONCATENATE('Exporter Excel Reference'!B9,"=", 'Exporter Excel Reference'!C9),IF('Exporter Excel Reference'!C9&lt;&gt;"",'Exporter Excel Reference'!C9,""))</f>
        <v>window.save.excel.reference.file.label=Excel de référence : %s</v>
      </c>
    </row>
    <row r="301" spans="1:1" x14ac:dyDescent="0.25">
      <c r="A301" t="str">
        <f>IF('Exporter Excel Reference'!B10&lt;&gt;"",CONCATENATE('Exporter Excel Reference'!B10,"=", 'Exporter Excel Reference'!C10),IF('Exporter Excel Reference'!C10&lt;&gt;"",'Exporter Excel Reference'!C10,""))</f>
        <v/>
      </c>
    </row>
    <row r="302" spans="1:1" x14ac:dyDescent="0.25">
      <c r="A302" t="str">
        <f>IF('Exporter Excel Reference'!B11&lt;&gt;"",CONCATENATE('Exporter Excel Reference'!B11,"=", 'Exporter Excel Reference'!C11),IF('Exporter Excel Reference'!C11&lt;&gt;"",'Exporter Excel Reference'!C11,""))</f>
        <v>#Options de génération (commun)</v>
      </c>
    </row>
    <row r="303" spans="1:1" x14ac:dyDescent="0.25">
      <c r="A303" t="str">
        <f>IF('Exporter Excel Reference'!B12&lt;&gt;"",CONCATENATE('Exporter Excel Reference'!B12,"=", 'Exporter Excel Reference'!C12),IF('Exporter Excel Reference'!C12&lt;&gt;"",'Exporter Excel Reference'!C12,""))</f>
        <v xml:space="preserve">window.save.excel.options.title.panel=Options </v>
      </c>
    </row>
    <row r="304" spans="1:1" x14ac:dyDescent="0.25">
      <c r="A304" t="str">
        <f>IF('Exporter Excel Reference'!B13&lt;&gt;"",CONCATENATE('Exporter Excel Reference'!B13,"=", 'Exporter Excel Reference'!C13),IF('Exporter Excel Reference'!C13&lt;&gt;"",'Exporter Excel Reference'!C13,""))</f>
        <v>window.save.excel.options.header.label=Afficher les libellés des balises dans les en-têtes des tableaux (RECOMMANDÉ)</v>
      </c>
    </row>
    <row r="305" spans="1:1" x14ac:dyDescent="0.25">
      <c r="A305" t="str">
        <f>IF('Exporter Excel Reference'!B14&lt;&gt;"",CONCATENATE('Exporter Excel Reference'!B14,"=", 'Exporter Excel Reference'!C14),IF('Exporter Excel Reference'!C14&lt;&gt;"",'Exporter Excel Reference'!C14,""))</f>
        <v/>
      </c>
    </row>
    <row r="306" spans="1:1" x14ac:dyDescent="0.25">
      <c r="A306" t="str">
        <f>IF('Exporter Excel Reference'!B15&lt;&gt;"",CONCATENATE('Exporter Excel Reference'!B15,"=", 'Exporter Excel Reference'!C15),IF('Exporter Excel Reference'!C15&lt;&gt;"",'Exporter Excel Reference'!C15,""))</f>
        <v># Pavé enregistrement excel (commun)</v>
      </c>
    </row>
    <row r="307" spans="1:1" x14ac:dyDescent="0.25">
      <c r="A307" t="str">
        <f>IF('Exporter Excel Reference'!B16&lt;&gt;"",CONCATENATE('Exporter Excel Reference'!B16,"=", 'Exporter Excel Reference'!C16),IF('Exporter Excel Reference'!C16&lt;&gt;"",'Exporter Excel Reference'!C16,""))</f>
        <v>window.save.excel.action.title.panel=Enregistrement des fichiers Excel</v>
      </c>
    </row>
    <row r="308" spans="1:1" x14ac:dyDescent="0.25">
      <c r="A308" t="str">
        <f>IF('Exporter Excel Reference'!B17&lt;&gt;"",CONCATENATE('Exporter Excel Reference'!B17,"=", 'Exporter Excel Reference'!C17),IF('Exporter Excel Reference'!C17&lt;&gt;"",'Exporter Excel Reference'!C17,""))</f>
        <v>window.save.excel.action.button.label=Enregistrer</v>
      </c>
    </row>
    <row r="309" spans="1:1" x14ac:dyDescent="0.25">
      <c r="A309" t="str">
        <f>IF('Exporter Excel Reference'!B18&lt;&gt;"",CONCATENATE('Exporter Excel Reference'!B18,"=", 'Exporter Excel Reference'!C18),IF('Exporter Excel Reference'!C18&lt;&gt;"",'Exporter Excel Reference'!C18,""))</f>
        <v/>
      </c>
    </row>
    <row r="310" spans="1:1" x14ac:dyDescent="0.25">
      <c r="A310" t="str">
        <f>IF('Exporter Excel Reference'!B19&lt;&gt;"",CONCATENATE('Exporter Excel Reference'!B19,"=", 'Exporter Excel Reference'!C19),IF('Exporter Excel Reference'!C19&lt;&gt;"",'Exporter Excel Reference'!C19,""))</f>
        <v># choix de l'emplacement du fichier (commun)</v>
      </c>
    </row>
    <row r="311" spans="1:1" x14ac:dyDescent="0.25">
      <c r="A311" t="str">
        <f>IF('Exporter Excel Reference'!B20&lt;&gt;"",CONCATENATE('Exporter Excel Reference'!B20,"=", 'Exporter Excel Reference'!C20),IF('Exporter Excel Reference'!C20&lt;&gt;"",'Exporter Excel Reference'!C20,""))</f>
        <v>window.file.picker.panel.label=Emplacement de l'enregistrement des Excel</v>
      </c>
    </row>
    <row r="312" spans="1:1" x14ac:dyDescent="0.25">
      <c r="A312" t="str">
        <f>IF('Exporter Excel Reference'!B21&lt;&gt;"",CONCATENATE('Exporter Excel Reference'!B21,"=", 'Exporter Excel Reference'!C21),IF('Exporter Excel Reference'!C21&lt;&gt;"",'Exporter Excel Reference'!C21,""))</f>
        <v xml:space="preserve">window.file.picker.panel.button=Parcourir... </v>
      </c>
    </row>
    <row r="313" spans="1:1" x14ac:dyDescent="0.25">
      <c r="A313" t="str">
        <f>IF('Exporter Excel Reference'!B22&lt;&gt;"",CONCATENATE('Exporter Excel Reference'!B22,"=", 'Exporter Excel Reference'!C22),IF('Exporter Excel Reference'!C22&lt;&gt;"",'Exporter Excel Reference'!C22,""))</f>
        <v/>
      </c>
    </row>
    <row r="314" spans="1:1" x14ac:dyDescent="0.25">
      <c r="A314" t="str">
        <f>IF('Exporter Excel Reference'!B23&lt;&gt;"",CONCATENATE('Exporter Excel Reference'!B23,"=", 'Exporter Excel Reference'!C23),IF('Exporter Excel Reference'!C23&lt;&gt;"",'Exporter Excel Reference'!C23,""))</f>
        <v>window.save.excel.options.key.label=Afficher la clé technique (nécessaire pour l'import)</v>
      </c>
    </row>
    <row r="315" spans="1:1" x14ac:dyDescent="0.25">
      <c r="A315" t="str">
        <f>IF('Exporter Excel Reference'!B24&lt;&gt;"",CONCATENATE('Exporter Excel Reference'!B24,"=", 'Exporter Excel Reference'!C24),IF('Exporter Excel Reference'!C24&lt;&gt;"",'Exporter Excel Reference'!C24,""))</f>
        <v>window.save.excel.options.number.label=Afficher le numéro unique du matèriel</v>
      </c>
    </row>
    <row r="316" spans="1:1" x14ac:dyDescent="0.25">
      <c r="A316" t="str">
        <f>IF('Exporter Excel Reference'!B25&lt;&gt;"",CONCATENATE('Exporter Excel Reference'!B25,"=", 'Exporter Excel Reference'!C25),IF('Exporter Excel Reference'!C25&lt;&gt;"",'Exporter Excel Reference'!C25,""))</f>
        <v/>
      </c>
    </row>
    <row r="317" spans="1:1" x14ac:dyDescent="0.25">
      <c r="A317" t="str">
        <f>IF('Exporter Excel Reference'!B26&lt;&gt;"",CONCATENATE('Exporter Excel Reference'!B26,"=", 'Exporter Excel Reference'!C26),IF('Exporter Excel Reference'!C26&lt;&gt;"",'Exporter Excel Reference'!C26,""))</f>
        <v/>
      </c>
    </row>
    <row r="318" spans="1:1" x14ac:dyDescent="0.25">
      <c r="A318" t="str">
        <f>IF('Exporter Excel Reference'!B27&lt;&gt;"",CONCATENATE('Exporter Excel Reference'!B27,"=", 'Exporter Excel Reference'!C27),IF('Exporter Excel Reference'!C27&lt;&gt;"",'Exporter Excel Reference'!C27,""))</f>
        <v/>
      </c>
    </row>
    <row r="319" spans="1:1" x14ac:dyDescent="0.25">
      <c r="A319" t="str">
        <f>IF('Exporter Excel Reference'!B28&lt;&gt;"",CONCATENATE('Exporter Excel Reference'!B28,"=", 'Exporter Excel Reference'!C28),IF('Exporter Excel Reference'!C28&lt;&gt;"",'Exporter Excel Reference'!C28,""))</f>
        <v/>
      </c>
    </row>
    <row r="320" spans="1:1" x14ac:dyDescent="0.25">
      <c r="A320" t="str">
        <f>IF('Exporter Excel Reference'!B29&lt;&gt;"",CONCATENATE('Exporter Excel Reference'!B29,"=", 'Exporter Excel Reference'!C29),IF('Exporter Excel Reference'!C29&lt;&gt;"",'Exporter Excel Reference'!C29,""))</f>
        <v/>
      </c>
    </row>
    <row r="321" spans="1:1" x14ac:dyDescent="0.25">
      <c r="A321" t="str">
        <f>IF('Exporter Excel Reference'!B30&lt;&gt;"",CONCATENATE('Exporter Excel Reference'!B30,"=", 'Exporter Excel Reference'!C30),IF('Exporter Excel Reference'!C30&lt;&gt;"",'Exporter Excel Reference'!C30,""))</f>
        <v/>
      </c>
    </row>
    <row r="322" spans="1:1" x14ac:dyDescent="0.25">
      <c r="A322" t="str">
        <f>IF('Exporter Excel Reference'!B31&lt;&gt;"",CONCATENATE('Exporter Excel Reference'!B31,"=", 'Exporter Excel Reference'!C31),IF('Exporter Excel Reference'!C31&lt;&gt;"",'Exporter Excel Reference'!C31,""))</f>
        <v/>
      </c>
    </row>
    <row r="323" spans="1:1" x14ac:dyDescent="0.25">
      <c r="A323" t="str">
        <f>IF('Exporter Excel Personnalisé'!B2&lt;&gt;"",CONCATENATE('Exporter Excel Personnalisé'!B2,"=", 'Exporter Excel Personnalisé'!C2),IF('Exporter Excel Personnalisé'!C2&lt;&gt;"",'Exporter Excel Personnalisé'!C2,""))</f>
        <v>#Fenêtre Export Excel Personnalisé</v>
      </c>
    </row>
    <row r="324" spans="1:1" x14ac:dyDescent="0.25">
      <c r="A324" t="str">
        <f>IF('Exporter Excel Personnalisé'!B3&lt;&gt;"",CONCATENATE('Exporter Excel Personnalisé'!B3,"=", 'Exporter Excel Personnalisé'!C3),IF('Exporter Excel Personnalisé'!C3&lt;&gt;"",'Exporter Excel Personnalisé'!C3,""))</f>
        <v>window.file.picker.specific.panel.title=Choix du fichier excel personnalisé</v>
      </c>
    </row>
    <row r="325" spans="1:1" x14ac:dyDescent="0.25">
      <c r="A325" t="str">
        <f>IF('Exporter Excel Personnalisé'!B4&lt;&gt;"",CONCATENATE('Exporter Excel Personnalisé'!B4,"=", 'Exporter Excel Personnalisé'!C4),IF('Exporter Excel Personnalisé'!C4&lt;&gt;"",'Exporter Excel Personnalisé'!C4,""))</f>
        <v>window.save.excel.specific.panel.title=Enregistrer le fichier excel personnalisé</v>
      </c>
    </row>
    <row r="326" spans="1:1" x14ac:dyDescent="0.25">
      <c r="A326" t="str">
        <f>IF('Exporter Excel Personnalisé'!B5&lt;&gt;"",CONCATENATE('Exporter Excel Personnalisé'!B5,"=", 'Exporter Excel Personnalisé'!C5),IF('Exporter Excel Personnalisé'!C5&lt;&gt;"",'Exporter Excel Personnalisé'!C5,""))</f>
        <v>window.save.excel.specific.information.panel.title=Le fichier excel à générer</v>
      </c>
    </row>
    <row r="327" spans="1:1" x14ac:dyDescent="0.25">
      <c r="A327" t="str">
        <f>IF('Exporter Excel Personnalisé'!B6&lt;&gt;"",CONCATENATE('Exporter Excel Personnalisé'!B6,"=", 'Exporter Excel Personnalisé'!C6),IF('Exporter Excel Personnalisé'!C6&lt;&gt;"",'Exporter Excel Personnalisé'!C6,""))</f>
        <v>window.save.excel.specific.information.panel.text.nothing=Sélectionner le fichier le bouton parcourir pour pouvoir le générer</v>
      </c>
    </row>
    <row r="328" spans="1:1" x14ac:dyDescent="0.25">
      <c r="A328" t="str">
        <f>IF('Exporter Excel Personnalisé'!B7&lt;&gt;"",CONCATENATE('Exporter Excel Personnalisé'!B7,"=", 'Exporter Excel Personnalisé'!C7),IF('Exporter Excel Personnalisé'!C7&lt;&gt;"",'Exporter Excel Personnalisé'!C7,""))</f>
        <v>window.save.excel.specific.information.panel.text=&lt;html&gt;&lt;p&gt;Le fichier suivant va être généré : &lt;br/&gt;&lt;br/&gt;%s&lt;/p&gt;&lt;/html&gt;</v>
      </c>
    </row>
    <row r="329" spans="1:1" x14ac:dyDescent="0.25">
      <c r="A329" t="str">
        <f>IF('Exporter Excel Personnalisé'!B8&lt;&gt;"",CONCATENATE('Exporter Excel Personnalisé'!B8,"=", 'Exporter Excel Personnalisé'!C8),IF('Exporter Excel Personnalisé'!C8&lt;&gt;"",'Exporter Excel Personnalisé'!C8,""))</f>
        <v>window.save.excel.specific.list.specific.panel.title=Choix du traitement à appliquer à la génération</v>
      </c>
    </row>
    <row r="330" spans="1:1" x14ac:dyDescent="0.25">
      <c r="A330" t="str">
        <f>IF('Exporter Excel Personnalisé'!B9&lt;&gt;"",CONCATENATE('Exporter Excel Personnalisé'!B9,"=", 'Exporter Excel Personnalisé'!C9),IF('Exporter Excel Personnalisé'!C9&lt;&gt;"",'Exporter Excel Personnalisé'!C9,""))</f>
        <v>window.save.excel.specific.list.specific.label=Choix de la méthode de traitement</v>
      </c>
    </row>
    <row r="331" spans="1:1" x14ac:dyDescent="0.25">
      <c r="A331" t="str">
        <f>IF('Exporter Excel Personnalisé'!B10&lt;&gt;"",CONCATENATE('Exporter Excel Personnalisé'!B10,"=", 'Exporter Excel Personnalisé'!C10),IF('Exporter Excel Personnalisé'!C10&lt;&gt;"",'Exporter Excel Personnalisé'!C10,""))</f>
        <v>window.save.excel.specific.list.specific.label.nothing=Aucun traitement</v>
      </c>
    </row>
    <row r="332" spans="1:1" x14ac:dyDescent="0.25">
      <c r="A332" t="str">
        <f>IF('Exporter Excel Personnalisé'!B11&lt;&gt;"",CONCATENATE('Exporter Excel Personnalisé'!B11,"=", 'Exporter Excel Personnalisé'!C11),IF('Exporter Excel Personnalisé'!C11&lt;&gt;"",'Exporter Excel Personnalisé'!C11,""))</f>
        <v>window.save.excel.specific.list.fields.title.panel=Liste des champs à générer</v>
      </c>
    </row>
    <row r="333" spans="1:1" x14ac:dyDescent="0.25">
      <c r="A333" t="str">
        <f>IF('Exporter Excel Personnalisé'!B12&lt;&gt;"",CONCATENATE('Exporter Excel Personnalisé'!B12,"=", 'Exporter Excel Personnalisé'!C12),IF('Exporter Excel Personnalisé'!C12&lt;&gt;"",'Exporter Excel Personnalisé'!C12,""))</f>
        <v>window.save.excel.specific.file.label=Fichier excel personnalisé : %s</v>
      </c>
    </row>
    <row r="334" spans="1:1" x14ac:dyDescent="0.25">
      <c r="A334" t="str">
        <f>IF('Exporter Excel Personnalisé'!B13&lt;&gt;"",CONCATENATE('Exporter Excel Personnalisé'!B13,"=", 'Exporter Excel Personnalisé'!C13),IF('Exporter Excel Personnalisé'!C13&lt;&gt;"",'Exporter Excel Personnalisé'!C13,""))</f>
        <v>window.save.excel.specific.action.title.panel=Action de masse</v>
      </c>
    </row>
    <row r="335" spans="1:1" x14ac:dyDescent="0.25">
      <c r="A335" t="str">
        <f>IF('Exporter Excel Personnalisé'!B14&lt;&gt;"",CONCATENATE('Exporter Excel Personnalisé'!B14,"=", 'Exporter Excel Personnalisé'!C14),IF('Exporter Excel Personnalisé'!C14&lt;&gt;"",'Exporter Excel Personnalisé'!C14,""))</f>
        <v>window.save.excel.specific.action.select.all=Selectionnez tous les champ ci-dessous</v>
      </c>
    </row>
    <row r="336" spans="1:1" x14ac:dyDescent="0.25">
      <c r="A336" t="str">
        <f>IF('Exporter Excel Personnalisé'!B15&lt;&gt;"",CONCATENATE('Exporter Excel Personnalisé'!B15,"=", 'Exporter Excel Personnalisé'!C15),IF('Exporter Excel Personnalisé'!C15&lt;&gt;"",'Exporter Excel Personnalisé'!C15,""))</f>
        <v>window.save.excel.specific.action.deselect.all=Deselectionnez tous les champ ci-dessous</v>
      </c>
    </row>
    <row r="337" spans="1:1" x14ac:dyDescent="0.25">
      <c r="A337" t="str">
        <f>IF('Exporter Excel Personnalisé'!B16&lt;&gt;"",CONCATENATE('Exporter Excel Personnalisé'!B16,"=", 'Exporter Excel Personnalisé'!C16),IF('Exporter Excel Personnalisé'!C16&lt;&gt;"",'Exporter Excel Personnalisé'!C16,""))</f>
        <v/>
      </c>
    </row>
    <row r="338" spans="1:1" x14ac:dyDescent="0.25">
      <c r="A338" t="str">
        <f>IF('Exporter Excel Personnalisé'!B17&lt;&gt;"",CONCATENATE('Exporter Excel Personnalisé'!B17,"=", 'Exporter Excel Personnalisé'!C17),IF('Exporter Excel Personnalisé'!C17&lt;&gt;"",'Exporter Excel Personnalisé'!C17,""))</f>
        <v/>
      </c>
    </row>
    <row r="339" spans="1:1" x14ac:dyDescent="0.25">
      <c r="A339" t="str">
        <f>IF('Exporter Excel Personnalisé'!B18&lt;&gt;"",CONCATENATE('Exporter Excel Personnalisé'!B18,"=", 'Exporter Excel Personnalisé'!C18),IF('Exporter Excel Personnalisé'!C18&lt;&gt;"",'Exporter Excel Personnalisé'!C18,""))</f>
        <v/>
      </c>
    </row>
    <row r="340" spans="1:1" x14ac:dyDescent="0.25">
      <c r="A340" t="str">
        <f>IF('Exporter Excel Personnalisé'!B19&lt;&gt;"",CONCATENATE('Exporter Excel Personnalisé'!B19,"=", 'Exporter Excel Personnalisé'!C19),IF('Exporter Excel Personnalisé'!C19&lt;&gt;"",'Exporter Excel Personnalisé'!C19,""))</f>
        <v/>
      </c>
    </row>
    <row r="341" spans="1:1" x14ac:dyDescent="0.25">
      <c r="A341" t="str">
        <f>IF('Exporter Excel Personnalisé'!B20&lt;&gt;"",CONCATENATE('Exporter Excel Personnalisé'!B20,"=", 'Exporter Excel Personnalisé'!C20),IF('Exporter Excel Personnalisé'!C20&lt;&gt;"",'Exporter Excel Personnalisé'!C20,""))</f>
        <v/>
      </c>
    </row>
    <row r="342" spans="1:1" x14ac:dyDescent="0.25">
      <c r="A342" t="str">
        <f>IF('Exporter Excel Personnalisé'!B21&lt;&gt;"",CONCATENATE('Exporter Excel Personnalisé'!B21,"=", 'Exporter Excel Personnalisé'!C21),IF('Exporter Excel Personnalisé'!C21&lt;&gt;"",'Exporter Excel Personnalisé'!C21,""))</f>
        <v/>
      </c>
    </row>
    <row r="343" spans="1:1" x14ac:dyDescent="0.25">
      <c r="A343" t="str">
        <f>IF('Exporter Excel Personnalisé'!B22&lt;&gt;"",CONCATENATE('Exporter Excel Personnalisé'!B22,"=", 'Exporter Excel Personnalisé'!C22),IF('Exporter Excel Personnalisé'!C22&lt;&gt;"",'Exporter Excel Personnalisé'!C22,""))</f>
        <v/>
      </c>
    </row>
    <row r="344" spans="1:1" x14ac:dyDescent="0.25">
      <c r="A344" t="str">
        <f>IF('Exporter Excel Personnalisé'!B23&lt;&gt;"",CONCATENATE('Exporter Excel Personnalisé'!B23,"=", 'Exporter Excel Personnalisé'!C23),IF('Exporter Excel Personnalisé'!C23&lt;&gt;"",'Exporter Excel Personnalisé'!C23,""))</f>
        <v/>
      </c>
    </row>
    <row r="345" spans="1:1" x14ac:dyDescent="0.25">
      <c r="A345" t="str">
        <f>IF('Exporter Excel Personnalisé'!B24&lt;&gt;"",CONCATENATE('Exporter Excel Personnalisé'!B24,"=", 'Exporter Excel Personnalisé'!C24),IF('Exporter Excel Personnalisé'!C24&lt;&gt;"",'Exporter Excel Personnalisé'!C24,""))</f>
        <v/>
      </c>
    </row>
    <row r="346" spans="1:1" x14ac:dyDescent="0.25">
      <c r="A346" t="str">
        <f>IF(Autres!B2&lt;&gt;"",CONCATENATE(Autres!B2,"=", Autres!C2),IF(Autres!C2&lt;&gt;"",Autres!C2,""))</f>
        <v>#Message reprise correction</v>
      </c>
    </row>
    <row r="347" spans="1:1" x14ac:dyDescent="0.25">
      <c r="A347" t="str">
        <f>IF(Autres!B3&lt;&gt;"",CONCATENATE(Autres!B3,"=", Autres!C3),IF(Autres!C3&lt;&gt;"",Autres!C3,""))</f>
        <v>window.recovery.error.state.answer=Une analyse en cours de correction a été detecté.\nSouhaitez vous reprendre la correction en cours ?</v>
      </c>
    </row>
    <row r="348" spans="1:1" x14ac:dyDescent="0.25">
      <c r="A348" t="str">
        <f>IF(Autres!B4&lt;&gt;"",CONCATENATE(Autres!B4,"=", Autres!C4),IF(Autres!C4&lt;&gt;"",Autres!C4,""))</f>
        <v>window.recovery.error.state.title=Reprendre</v>
      </c>
    </row>
    <row r="349" spans="1:1" x14ac:dyDescent="0.25">
      <c r="A349" t="str">
        <f>IF(Autres!B5&lt;&gt;"",CONCATENATE(Autres!B5,"=", Autres!C5),IF(Autres!C5&lt;&gt;"",Autres!C5,""))</f>
        <v/>
      </c>
    </row>
    <row r="350" spans="1:1" x14ac:dyDescent="0.25">
      <c r="A350" t="str">
        <f>IF(Autres!B6&lt;&gt;"",CONCATENATE(Autres!B6,"=", Autres!C6),IF(Autres!C6&lt;&gt;"",Autres!C6,""))</f>
        <v>#Fenêtre d'information</v>
      </c>
    </row>
    <row r="351" spans="1:1" x14ac:dyDescent="0.25">
      <c r="A351" t="str">
        <f>IF(Autres!B7&lt;&gt;"",CONCATENATE(Autres!B7,"=", Autres!C7),IF(Autres!C7&lt;&gt;"",Autres!C7,""))</f>
        <v>window.information.panel.label=Message d'information</v>
      </c>
    </row>
    <row r="352" spans="1:1" x14ac:dyDescent="0.25">
      <c r="A352" t="str">
        <f>IF(Autres!B8&lt;&gt;"",CONCATENATE(Autres!B8,"=", Autres!C8),IF(Autres!C8&lt;&gt;"",Autres!C8,""))</f>
        <v>window.information.message.panel.label=Message</v>
      </c>
    </row>
    <row r="353" spans="1:1" x14ac:dyDescent="0.25">
      <c r="A353" t="str">
        <f>IF(Autres!B9&lt;&gt;"",CONCATENATE(Autres!B9,"=", Autres!C9),IF(Autres!C9&lt;&gt;"",Autres!C9,""))</f>
        <v>window.information.action.panel.label=Action utilisateur</v>
      </c>
    </row>
    <row r="354" spans="1:1" x14ac:dyDescent="0.25">
      <c r="A354" t="str">
        <f>IF(Autres!B10&lt;&gt;"",CONCATENATE(Autres!B10,"=", Autres!C10),IF(Autres!C10&lt;&gt;"",Autres!C10,""))</f>
        <v>window.information.action.button.label=Fermer</v>
      </c>
    </row>
    <row r="355" spans="1:1" x14ac:dyDescent="0.25">
      <c r="A355" t="str">
        <f>IF(Autres!B11&lt;&gt;"",CONCATENATE(Autres!B11,"=", Autres!C11),IF(Autres!C11&lt;&gt;"",Autres!C11,""))</f>
        <v/>
      </c>
    </row>
    <row r="356" spans="1:1" x14ac:dyDescent="0.25">
      <c r="A356" t="str">
        <f>IF(Autres!B12&lt;&gt;"",CONCATENATE(Autres!B12,"=", Autres!C12),IF(Autres!C12&lt;&gt;"",Autres!C12,""))</f>
        <v>#Information pour le déplacement des fichiers</v>
      </c>
    </row>
    <row r="357" spans="1:1" x14ac:dyDescent="0.25">
      <c r="A357" t="str">
        <f>IF(Autres!B13&lt;&gt;"",CONCATENATE(Autres!B13,"=", Autres!C13),IF(Autres!C13&lt;&gt;"",Autres!C13,""))</f>
        <v>window.message.error.move.file.exists=&lt;html&gt;&lt;p&gt;Les fichiers suivants n'ont pas pu être déplacé, car ils y sont déjà dans la bibliothéque : &lt;br /&gt;&lt;br /&gt;%s&lt;/p&gt;&lt;/html&gt;</v>
      </c>
    </row>
    <row r="358" spans="1:1" x14ac:dyDescent="0.25">
      <c r="A358" t="str">
        <f>IF(Autres!B14&lt;&gt;"",CONCATENATE(Autres!B14,"=", Autres!C14),IF(Autres!C14&lt;&gt;"",Autres!C14,""))</f>
        <v>window.message.result.move.file=&lt;html&gt;&lt;p&gt;Les fichiers suivants ont été déplacé : &lt;br /&gt;&lt;br /&gt;%s&lt;/p&gt;&lt;/html&gt;</v>
      </c>
    </row>
    <row r="359" spans="1:1" x14ac:dyDescent="0.25">
      <c r="A359" t="str">
        <f>IF(Autres!B15&lt;&gt;"",CONCATENATE(Autres!B15,"=", Autres!C15),IF(Autres!C15&lt;&gt;"",Autres!C15,""))</f>
        <v>window.message.unknow.error=&lt;html&gt;&lt;p&gt;Une erreur inconnu s'est produite : &lt;br /&gt;&lt;br /&gt;%s&lt;/p&gt;&lt;/html&gt;</v>
      </c>
    </row>
    <row r="360" spans="1:1" x14ac:dyDescent="0.25">
      <c r="A360" t="str">
        <f>IF(Autres!B16&lt;&gt;"",CONCATENATE(Autres!B16,"=", Autres!C16),IF(Autres!C16&lt;&gt;"",Autres!C16,""))</f>
        <v xml:space="preserve">window.message.from=Depuis : </v>
      </c>
    </row>
    <row r="361" spans="1:1" x14ac:dyDescent="0.25">
      <c r="A361" t="str">
        <f>IF(Autres!B17&lt;&gt;"",CONCATENATE(Autres!B17,"=", Autres!C17),IF(Autres!C17&lt;&gt;"",Autres!C17,""))</f>
        <v xml:space="preserve">window.message.to=Vers : </v>
      </c>
    </row>
    <row r="362" spans="1:1" x14ac:dyDescent="0.25">
      <c r="A362" t="str">
        <f>IF(Autres!B18&lt;&gt;"",CONCATENATE(Autres!B18,"=", Autres!C18),IF(Autres!C18&lt;&gt;"",Autres!C18,""))</f>
        <v/>
      </c>
    </row>
    <row r="363" spans="1:1" x14ac:dyDescent="0.25">
      <c r="A363" t="str">
        <f>IF(Autres!B19&lt;&gt;"",CONCATENATE(Autres!B19,"=", Autres!C19),IF(Autres!C19&lt;&gt;"",Autres!C19,""))</f>
        <v>#Message de prevention en cas de suppression</v>
      </c>
    </row>
    <row r="364" spans="1:1" x14ac:dyDescent="0.25">
      <c r="A364" t="str">
        <f>IF(Autres!B20&lt;&gt;"",CONCATENATE(Autres!B20,"=", Autres!C20),IF(Autres!C20&lt;&gt;"",Autres!C20,""))</f>
        <v>window.manage.texts.delete.text.action.message.title=Message de prévention</v>
      </c>
    </row>
    <row r="365" spans="1:1" x14ac:dyDescent="0.25">
      <c r="A365" t="str">
        <f>IF(Autres!B21&lt;&gt;"",CONCATENATE(Autres!B21,"=", Autres!C21),IF(Autres!C21&lt;&gt;"",Autres!C21,""))</f>
        <v>window.manage.texts.delete.text.action.message.content=Vous allez supprimer un texte du document.\nCette action sera irréversible.\nVoulez vous continuer ?</v>
      </c>
    </row>
    <row r="366" spans="1:1" x14ac:dyDescent="0.25">
      <c r="A366" t="str">
        <f>IF(Autres!B22&lt;&gt;"",CONCATENATE(Autres!B22,"=", Autres!C22),IF(Autres!C22&lt;&gt;"",Autres!C22,""))</f>
        <v/>
      </c>
    </row>
    <row r="367" spans="1:1" x14ac:dyDescent="0.25">
      <c r="A367" t="str">
        <f>IF(Autres!B23&lt;&gt;"",CONCATENATE(Autres!B23,"=", Autres!C23),IF(Autres!C23&lt;&gt;"",Autres!C23,""))</f>
        <v>#Information Assistant</v>
      </c>
    </row>
    <row r="368" spans="1:1" x14ac:dyDescent="0.25">
      <c r="A368" t="str">
        <f>IF(Autres!B24&lt;&gt;"",CONCATENATE(Autres!B24,"=", Autres!C24),IF(Autres!C24&lt;&gt;"",Autres!C24,""))</f>
        <v>window.wizard.navigation.panel.title=Navigation - Etape %d / %d</v>
      </c>
    </row>
    <row r="369" spans="1:1" x14ac:dyDescent="0.25">
      <c r="A369" t="str">
        <f>IF(Autres!B25&lt;&gt;"",CONCATENATE(Autres!B25,"=", Autres!C25),IF(Autres!C25&lt;&gt;"",Autres!C25,""))</f>
        <v>window.wizard.navigation.previous.button.label=Précédent</v>
      </c>
    </row>
    <row r="370" spans="1:1" x14ac:dyDescent="0.25">
      <c r="A370" t="str">
        <f>IF(Autres!B26&lt;&gt;"",CONCATENATE(Autres!B26,"=", Autres!C26),IF(Autres!C26&lt;&gt;"",Autres!C26,""))</f>
        <v>window.wizard.navigation.next.button.label=Suivant</v>
      </c>
    </row>
    <row r="371" spans="1:1" x14ac:dyDescent="0.25">
      <c r="A371" t="str">
        <f>IF(Autres!B27&lt;&gt;"",CONCATENATE(Autres!B27,"=", Autres!C27),IF(Autres!C27&lt;&gt;"",Autres!C27,""))</f>
        <v/>
      </c>
    </row>
    <row r="372" spans="1:1" x14ac:dyDescent="0.25">
      <c r="A372" t="str">
        <f>IF(Autres!B28&lt;&gt;"",CONCATENATE(Autres!B28,"=", Autres!C28),IF(Autres!C28&lt;&gt;"",Autres!C28,""))</f>
        <v>#Information pour l'enregistrement des informations</v>
      </c>
    </row>
    <row r="373" spans="1:1" x14ac:dyDescent="0.25">
      <c r="A373" t="str">
        <f>IF(Autres!B29&lt;&gt;"",CONCATENATE(Autres!B29,"=", Autres!C29),IF(Autres!C29&lt;&gt;"",Autres!C29,""))</f>
        <v>window.message.save=&lt;html&gt;&lt;p&gt;Les informations ont été enregistrés&lt;/p&gt;&lt;/html&gt;</v>
      </c>
    </row>
    <row r="374" spans="1:1" x14ac:dyDescent="0.25">
      <c r="A374" t="str">
        <f>IF(Autres!B30&lt;&gt;"",CONCATENATE(Autres!B30,"=", Autres!C30),IF(Autres!C30&lt;&gt;"",Autres!C30,""))</f>
        <v/>
      </c>
    </row>
    <row r="375" spans="1:1" x14ac:dyDescent="0.25">
      <c r="A375" t="str">
        <f>IF(Autres!B31&lt;&gt;"",CONCATENATE(Autres!B31,"=", Autres!C31),IF(Autres!C31&lt;&gt;"",Autres!C31,""))</f>
        <v>#Information Navigation</v>
      </c>
    </row>
    <row r="376" spans="1:1" x14ac:dyDescent="0.25">
      <c r="A376" t="str">
        <f>IF(Autres!B32&lt;&gt;"",CONCATENATE(Autres!B32,"=", Autres!C32),IF(Autres!C32&lt;&gt;"",Autres!C32,""))</f>
        <v>window.navigation.panel.title=Navigation</v>
      </c>
    </row>
    <row r="377" spans="1:1" x14ac:dyDescent="0.25">
      <c r="A377" t="str">
        <f>IF(Autres!B33&lt;&gt;"",CONCATENATE(Autres!B33,"=", Autres!C33),IF(Autres!C33&lt;&gt;"",Autres!C33,""))</f>
        <v/>
      </c>
    </row>
    <row r="378" spans="1:1" x14ac:dyDescent="0.25">
      <c r="A378" t="str">
        <f>IF(Autres!B34&lt;&gt;"",CONCATENATE(Autres!B34,"=", Autres!C34),IF(Autres!C34&lt;&gt;"",Autres!C34,""))</f>
        <v>#Barre de progression</v>
      </c>
    </row>
    <row r="379" spans="1:1" x14ac:dyDescent="0.25">
      <c r="A379" t="str">
        <f>IF(Autres!B35&lt;&gt;"",CONCATENATE(Autres!B35,"=", Autres!C35),IF(Autres!C35&lt;&gt;"",Autres!C35,""))</f>
        <v>window.progress.bar.panel.title=Veuillez patienter</v>
      </c>
    </row>
    <row r="380" spans="1:1" x14ac:dyDescent="0.25">
      <c r="A380" t="str">
        <f>IF(Autres!B36&lt;&gt;"",CONCATENATE(Autres!B36,"=", Autres!C36),IF(Autres!C36&lt;&gt;"",Autres!C36,""))</f>
        <v>window.progress.bar.load.text.label=Chargement des textes. . .</v>
      </c>
    </row>
    <row r="381" spans="1:1" x14ac:dyDescent="0.25">
      <c r="A381" t="str">
        <f>IF(Autres!B37&lt;&gt;"",CONCATENATE(Autres!B37,"=", Autres!C37),IF(Autres!C37&lt;&gt;"",Autres!C37,""))</f>
        <v>window.progress.bar.export.excel.label=Export Excel. . .</v>
      </c>
    </row>
    <row r="382" spans="1:1" x14ac:dyDescent="0.25">
      <c r="A382" t="str">
        <f>IF(Autres!B38&lt;&gt;"",CONCATENATE(Autres!B38,"=", Autres!C38),IF(Autres!C38&lt;&gt;"",Autres!C38,""))</f>
        <v>window.progress.bar.import.excel.label=Import Excel. . .</v>
      </c>
    </row>
    <row r="383" spans="1:1" x14ac:dyDescent="0.25">
      <c r="A383" t="str">
        <f>IF(Autres!B39&lt;&gt;"",CONCATENATE(Autres!B39,"=", Autres!C39),IF(Autres!C39&lt;&gt;"",Autres!C39,""))</f>
        <v/>
      </c>
    </row>
    <row r="384" spans="1:1" x14ac:dyDescent="0.25">
      <c r="A384" t="str">
        <f>IF(Autres!B40&lt;&gt;"",CONCATENATE(Autres!B40,"=", Autres!C40),IF(Autres!C40&lt;&gt;"",Autres!C40,""))</f>
        <v>#Message si l'application est lancé plus d'une fois</v>
      </c>
    </row>
    <row r="385" spans="1:1" x14ac:dyDescent="0.25">
      <c r="A385" t="str">
        <f>IF(Autres!B41&lt;&gt;"",CONCATENATE(Autres!B41,"=", Autres!C41),IF(Autres!C41&lt;&gt;"",Autres!C41,""))</f>
        <v>window.alert.more.one.caerus.launch.message.title=Attention</v>
      </c>
    </row>
    <row r="386" spans="1:1" x14ac:dyDescent="0.25">
      <c r="A386" t="str">
        <f>IF(Autres!B42&lt;&gt;"",CONCATENATE(Autres!B42,"=", Autres!C42),IF(Autres!C42&lt;&gt;"",Autres!C42,""))</f>
        <v>window.alert.more.one.caerus.launch.message.content=&lt;html&gt;&lt;p&gt;Caerus est déjà executé.&lt;br/&gt;Vous ne pouvez pas executer Caerus plus d'une fois.&lt;/p&gt;&lt;/html&gt;</v>
      </c>
    </row>
    <row r="387" spans="1:1" x14ac:dyDescent="0.25">
      <c r="A387" t="str">
        <f>IF(Autres!B43&lt;&gt;"",CONCATENATE(Autres!B43,"=", Autres!C43),IF(Autres!C43&lt;&gt;"",Autres!C43,""))</f>
        <v>excel.header.number=Numéro</v>
      </c>
    </row>
    <row r="388" spans="1:1" x14ac:dyDescent="0.25">
      <c r="A388" t="str">
        <f>IF(Autres!B44&lt;&gt;"",CONCATENATE(Autres!B44,"=", Autres!C44),IF(Autres!C44&lt;&gt;"",Autres!C44,""))</f>
        <v>window.import.file.picker.panel.label=Emplacement du fichier à importer</v>
      </c>
    </row>
    <row r="389" spans="1:1" x14ac:dyDescent="0.25">
      <c r="A389" t="str">
        <f>IF(Autres!B45&lt;&gt;"",CONCATENATE(Autres!B45,"=", Autres!C45),IF(Autres!C45&lt;&gt;"",Autres!C45,""))</f>
        <v>window.import.file.picker.panel.button=Parcourir...</v>
      </c>
    </row>
    <row r="390" spans="1:1" x14ac:dyDescent="0.25">
      <c r="A390" t="str">
        <f>IF(Autres!B46&lt;&gt;"",CONCATENATE(Autres!B46,"=", Autres!C46),IF(Autres!C46&lt;&gt;"",Autres!C46,""))</f>
        <v>window.operation.succeed.label=L'opération demandée a bien été prise en compte</v>
      </c>
    </row>
    <row r="391" spans="1:1" x14ac:dyDescent="0.25">
      <c r="A391" t="str">
        <f>IF(Autres!B47&lt;&gt;"",CONCATENATE(Autres!B47,"=", Autres!C47),IF(Autres!C47&lt;&gt;"",Autres!C47,""))</f>
        <v>window.operation.failure.technical.label=Une erreur technique s'est produite.</v>
      </c>
    </row>
    <row r="392" spans="1:1" x14ac:dyDescent="0.25">
      <c r="A392" t="str">
        <f>IF(Autres!B48&lt;&gt;"",CONCATENATE(Autres!B48,"=", Autres!C48),IF(Autres!C48&lt;&gt;"",Autres!C48,""))</f>
        <v>window.operation.failure.technical.detail.panel.title=Détail de l'erreur technique</v>
      </c>
    </row>
    <row r="393" spans="1:1" x14ac:dyDescent="0.25">
      <c r="A393" t="str">
        <f>IF(Autres!B49&lt;&gt;"",CONCATENATE(Autres!B49,"=", Autres!C49),IF(Autres!C49&lt;&gt;"",Autres!C49,""))</f>
        <v>window.operation.succeed.panel.title=Opération réussie</v>
      </c>
    </row>
    <row r="394" spans="1:1" x14ac:dyDescent="0.25">
      <c r="A394" t="str">
        <f>IF(Autres!B50&lt;&gt;"",CONCATENATE(Autres!B50,"=", Autres!C50),IF(Autres!C50&lt;&gt;"",Autres!C50,""))</f>
        <v>window.operation.failure.technical.panel.title=Erreur</v>
      </c>
    </row>
    <row r="395" spans="1:1" x14ac:dyDescent="0.25">
      <c r="A395" t="str">
        <f>IF(Autres!B51&lt;&gt;"",CONCATENATE(Autres!B51,"=", Autres!C51),IF(Autres!C51&lt;&gt;"",Autres!C51,""))</f>
        <v>window.operation.validate=Valider</v>
      </c>
    </row>
    <row r="396" spans="1:1" x14ac:dyDescent="0.25">
      <c r="A396" t="str">
        <f>IF(Autres!B52&lt;&gt;"",CONCATENATE(Autres!B52,"=", Autres!C52),IF(Autres!C52&lt;&gt;"",Autres!C52,""))</f>
        <v>window.information.answer.user.panel.title=Réponse</v>
      </c>
    </row>
    <row r="397" spans="1:1" x14ac:dyDescent="0.25">
      <c r="A397" t="str">
        <f>IF(Autres!B53&lt;&gt;"",CONCATENATE(Autres!B53,"=", Autres!C53),IF(Autres!C53&lt;&gt;"",Autres!C53,""))</f>
        <v>window.information.question.user.panel.title=Question</v>
      </c>
    </row>
    <row r="398" spans="1:1" x14ac:dyDescent="0.25">
      <c r="A398" t="str">
        <f>IF(Autres!B54&lt;&gt;"",CONCATENATE(Autres!B54,"=", Autres!C54),IF(Autres!C54&lt;&gt;"",Autres!C54,""))</f>
        <v>window.read.corpus.title=Consultation du document</v>
      </c>
    </row>
    <row r="399" spans="1:1" x14ac:dyDescent="0.25">
      <c r="A399" t="str">
        <f>IF(Autres!B55&lt;&gt;"",CONCATENATE(Autres!B55,"=", Autres!C55),IF(Autres!C55&lt;&gt;"",Autres!C55,""))</f>
        <v>window.read.text.title=Consultation du matériel</v>
      </c>
    </row>
    <row r="400" spans="1:1" x14ac:dyDescent="0.25">
      <c r="A400" t="str">
        <f>IF(Autres!B56&lt;&gt;"",CONCATENATE(Autres!B56,"=", Autres!C56),IF(Autres!C56&lt;&gt;"",Autres!C56,""))</f>
        <v>window.read.specific.title=Consultation des informations spécifiques</v>
      </c>
    </row>
    <row r="401" spans="1:1" x14ac:dyDescent="0.25">
      <c r="A401" t="str">
        <f>IF(Autres!B57&lt;&gt;"",CONCATENATE(Autres!B57,"=", Autres!C57),IF(Autres!C57&lt;&gt;"",Autres!C57,""))</f>
        <v>window.help.user.title=Aide utilisateur</v>
      </c>
    </row>
    <row r="402" spans="1:1" x14ac:dyDescent="0.25">
      <c r="A402" t="str">
        <f>IF(Autres!B58&lt;&gt;"",CONCATENATE(Autres!B58,"=", Autres!C58),IF(Autres!C58&lt;&gt;"",Autres!C58,""))</f>
        <v/>
      </c>
    </row>
    <row r="403" spans="1:1" x14ac:dyDescent="0.25">
      <c r="A403" t="str">
        <f>IF(Autres!B59&lt;&gt;"",CONCATENATE(Autres!B59,"=", Autres!C59),IF(Autres!C59&lt;&gt;"",Autres!C59,""))</f>
        <v/>
      </c>
    </row>
    <row r="404" spans="1:1" x14ac:dyDescent="0.25">
      <c r="A404" t="str">
        <f>IF('Changer Configuration'!B2&lt;&gt;"",CONCATENATE('Changer Configuration'!B2,"=", 'Changer Configuration'!C2),IF('Changer Configuration'!C2&lt;&gt;"",'Changer Configuration'!C2,""))</f>
        <v>#Message pour le changement de la configuration</v>
      </c>
    </row>
    <row r="405" spans="1:1" x14ac:dyDescent="0.25">
      <c r="A405" t="str">
        <f>IF('Changer Configuration'!B3&lt;&gt;"",CONCATENATE('Changer Configuration'!B3,"=", 'Changer Configuration'!C3),IF('Changer Configuration'!C3&lt;&gt;"",'Changer Configuration'!C3,""))</f>
        <v>window.change.configuration.title=Configuration courante</v>
      </c>
    </row>
    <row r="406" spans="1:1" x14ac:dyDescent="0.25">
      <c r="A406" t="str">
        <f>IF('Changer Configuration'!B4&lt;&gt;"",CONCATENATE('Changer Configuration'!B4,"=", 'Changer Configuration'!C4),IF('Changer Configuration'!C4&lt;&gt;"",'Changer Configuration'!C4,""))</f>
        <v>window.change.configuration.list.label=Configuration à utiliser :</v>
      </c>
    </row>
    <row r="407" spans="1:1" x14ac:dyDescent="0.25">
      <c r="A407" t="str">
        <f>IF('Changer Configuration'!B5&lt;&gt;"",CONCATENATE('Changer Configuration'!B5,"=", 'Changer Configuration'!C5),IF('Changer Configuration'!C5&lt;&gt;"",'Changer Configuration'!C5,""))</f>
        <v>window.change.configuration.panel.title=Changement de la configuration</v>
      </c>
    </row>
    <row r="408" spans="1:1" x14ac:dyDescent="0.25">
      <c r="A408" t="str">
        <f>IF('Changer Configuration'!B6&lt;&gt;"",CONCATENATE('Changer Configuration'!B6,"=", 'Changer Configuration'!C6),IF('Changer Configuration'!C6&lt;&gt;"",'Changer Configuration'!C6,""))</f>
        <v>window.change.configuration.message.panel.title=Message d'information</v>
      </c>
    </row>
    <row r="409" spans="1:1" x14ac:dyDescent="0.25">
      <c r="A409" t="str">
        <f>IF('Changer Configuration'!B7&lt;&gt;"",CONCATENATE('Changer Configuration'!B7,"=", 'Changer Configuration'!C7),IF('Changer Configuration'!C7&lt;&gt;"",'Changer Configuration'!C7,""))</f>
        <v>window.change.configuration.message.content=&lt;html&gt;&lt;p&gt;La configuration de l’application Caerus est basée sur un fichier qui vous permet de configurer complètement l’interface en fonction des matériels textuels créés.&lt;br/&gt;Vous pouvez modifier la configuration des matériels et les utiliser avec l'interface de Caerus, vous pouvez également ajouter , modifier ou supprimer les paramètres en agissant dans le répertoire '%s'&lt;br/&gt;Des fenêtres graphiques seront bientôt ajoutées à l’application pour faciliter vos modifications&lt;/p&gt;&lt;/html&gt;</v>
      </c>
    </row>
    <row r="410" spans="1:1" x14ac:dyDescent="0.25">
      <c r="A410" t="str">
        <f>IF('Changer Configuration'!B8&lt;&gt;"",CONCATENATE('Changer Configuration'!B8,"=", 'Changer Configuration'!C8),IF('Changer Configuration'!C8&lt;&gt;"",'Changer Configuration'!C8,""))</f>
        <v>window.change.configuration.button.apply.and.close=Choisir cette configuration et fermer</v>
      </c>
    </row>
    <row r="411" spans="1:1" x14ac:dyDescent="0.25">
      <c r="A411" t="str">
        <f>IF('Changer Configuration'!B9&lt;&gt;"",CONCATENATE('Changer Configuration'!B9,"=", 'Changer Configuration'!C9),IF('Changer Configuration'!C9&lt;&gt;"",'Changer Configuration'!C9,""))</f>
        <v>window.change.configuration.button.close=Fermer</v>
      </c>
    </row>
    <row r="412" spans="1:1" x14ac:dyDescent="0.25">
      <c r="A412" t="str">
        <f>IF('Changer Configuration'!B10&lt;&gt;"",CONCATENATE('Changer Configuration'!B10,"=", 'Changer Configuration'!C10),IF('Changer Configuration'!C10&lt;&gt;"",'Changer Configuration'!C10,""))</f>
        <v>window.change.configuration.buttons.panel.title=Actions</v>
      </c>
    </row>
    <row r="413" spans="1:1" x14ac:dyDescent="0.25">
      <c r="A413" t="str">
        <f>IF('Changer Configuration'!B11&lt;&gt;"",CONCATENATE('Changer Configuration'!B11,"=", 'Changer Configuration'!C11),IF('Changer Configuration'!C11&lt;&gt;"",'Changer Configuration'!C11,""))</f>
        <v/>
      </c>
    </row>
    <row r="414" spans="1:1" x14ac:dyDescent="0.25">
      <c r="A414" t="str">
        <f>IF('Changer Configuration'!B12&lt;&gt;"",CONCATENATE('Changer Configuration'!B12,"=", 'Changer Configuration'!C12),IF('Changer Configuration'!C12&lt;&gt;"",'Changer Configuration'!C12,""))</f>
        <v/>
      </c>
    </row>
    <row r="415" spans="1:1" x14ac:dyDescent="0.25">
      <c r="A415" t="str">
        <f>IF('Changer Configuration'!B13&lt;&gt;"",CONCATENATE('Changer Configuration'!B13,"=", 'Changer Configuration'!C13),IF('Changer Configuration'!C13&lt;&gt;"",'Changer Configuration'!C13,""))</f>
        <v/>
      </c>
    </row>
    <row r="416" spans="1:1" x14ac:dyDescent="0.25">
      <c r="A416" t="str">
        <f>IF('Changer Configuration'!B14&lt;&gt;"",CONCATENATE('Changer Configuration'!B14,"=", 'Changer Configuration'!C14),IF('Changer Configuration'!C14&lt;&gt;"",'Changer Configuration'!C14,""))</f>
        <v/>
      </c>
    </row>
    <row r="417" spans="1:1" x14ac:dyDescent="0.25">
      <c r="A417" t="str">
        <f>IF('Changer Configuration'!B15&lt;&gt;"",CONCATENATE('Changer Configuration'!B15,"=", 'Changer Configuration'!C15),IF('Changer Configuration'!C15&lt;&gt;"",'Changer Configuration'!C15,""))</f>
        <v/>
      </c>
    </row>
    <row r="418" spans="1:1" x14ac:dyDescent="0.25">
      <c r="A418" t="str">
        <f>IF('Changer Configuration'!B16&lt;&gt;"",CONCATENATE('Changer Configuration'!B16,"=", 'Changer Configuration'!C16),IF('Changer Configuration'!C16&lt;&gt;"",'Changer Configuration'!C16,""))</f>
        <v/>
      </c>
    </row>
    <row r="419" spans="1:1" x14ac:dyDescent="0.25">
      <c r="A419" t="str">
        <f>IF('Changer Configuration'!B17&lt;&gt;"",CONCATENATE('Changer Configuration'!B17,"=", 'Changer Configuration'!C17),IF('Changer Configuration'!C17&lt;&gt;"",'Changer Configuration'!C17,""))</f>
        <v/>
      </c>
    </row>
    <row r="420" spans="1:1" x14ac:dyDescent="0.25">
      <c r="A420" t="str">
        <f>IF('Changer Configuration'!B18&lt;&gt;"",CONCATENATE('Changer Configuration'!B18,"=", 'Changer Configuration'!C18),IF('Changer Configuration'!C18&lt;&gt;"",'Changer Configuration'!C18,""))</f>
        <v/>
      </c>
    </row>
    <row r="421" spans="1:1" x14ac:dyDescent="0.25">
      <c r="A421" t="str">
        <f>IF('Changer Configuration'!B19&lt;&gt;"",CONCATENATE('Changer Configuration'!B19,"=", 'Changer Configuration'!C19),IF('Changer Configuration'!C19&lt;&gt;"",'Changer Configuration'!C19,""))</f>
        <v/>
      </c>
    </row>
    <row r="422" spans="1:1" x14ac:dyDescent="0.25">
      <c r="A422" t="str">
        <f>IF('Changer Configuration'!B20&lt;&gt;"",CONCATENATE('Changer Configuration'!B20,"=", 'Changer Configuration'!C20),IF('Changer Configuration'!C20&lt;&gt;"",'Changer Configuration'!C20,""))</f>
        <v/>
      </c>
    </row>
    <row r="423" spans="1:1" x14ac:dyDescent="0.25">
      <c r="A423" t="str">
        <f>IF('Changer Configuration'!B21&lt;&gt;"",CONCATENATE('Changer Configuration'!B21,"=", 'Changer Configuration'!C21),IF('Changer Configuration'!C21&lt;&gt;"",'Changer Configuration'!C21,""))</f>
        <v/>
      </c>
    </row>
    <row r="424" spans="1:1" x14ac:dyDescent="0.25">
      <c r="A424" t="str">
        <f>IF('Changer Configuration'!B22&lt;&gt;"",CONCATENATE('Changer Configuration'!B22,"=", 'Changer Configuration'!C22),IF('Changer Configuration'!C22&lt;&gt;"",'Changer Configuration'!C22,""))</f>
        <v/>
      </c>
    </row>
    <row r="425" spans="1:1" x14ac:dyDescent="0.25">
      <c r="A425" t="str">
        <f>IF('Changer Configuration'!B23&lt;&gt;"",CONCATENATE('Changer Configuration'!B23,"=", 'Changer Configuration'!C23),IF('Changer Configuration'!C23&lt;&gt;"",'Changer Configuration'!C23,""))</f>
        <v/>
      </c>
    </row>
    <row r="426" spans="1:1" x14ac:dyDescent="0.25">
      <c r="A426" t="str">
        <f>IF('A propos'!B2&lt;&gt;"",CONCATENATE('A propos'!B2,"=", 'A propos'!C2),IF('A propos'!C2&lt;&gt;"",'A propos'!C2,""))</f>
        <v>#Message pour la fenêtre a propos</v>
      </c>
    </row>
    <row r="427" spans="1:1" x14ac:dyDescent="0.25">
      <c r="A427" t="str">
        <f>IF('A propos'!B3&lt;&gt;"",CONCATENATE('A propos'!B3,"=", 'A propos'!C3),IF('A propos'!C3&lt;&gt;"",'A propos'!C3,""))</f>
        <v>window.about.title=A propos</v>
      </c>
    </row>
    <row r="428" spans="1:1" x14ac:dyDescent="0.25">
      <c r="A428" t="str">
        <f>IF('A propos'!B4&lt;&gt;"",CONCATENATE('A propos'!B4,"=", 'A propos'!C4),IF('A propos'!C4&lt;&gt;"",'A propos'!C4,""))</f>
        <v>window.about.message.content=&lt;html&gt;&lt;p&gt;&lt;b&gt;&lt;u&gt;A propos de l'application&lt;/b&gt;&lt;/u&gt;&lt;br /&gt;&lt;br /&gt;&lt;u&gt;Nom de l'application : &lt;/u&gt; Caerus&lt;br /&gt;&lt;u&gt;Version : &lt;/u&gt; 1.1.2&lt;br /&gt;&lt;u&gt;Editeur : &lt;/u&gt; Jeremy, Leda&lt;br /&gt;&lt;u&gt;Site web : &lt;/u&gt;https://github.com/Jeremy-Leda/Caerus&lt;/p&gt;&lt;/html&gt;</v>
      </c>
    </row>
    <row r="429" spans="1:1" x14ac:dyDescent="0.25">
      <c r="A429" t="str">
        <f>IF('A propos'!B5&lt;&gt;"",CONCATENATE('A propos'!B5,"=", 'A propos'!C5),IF('A propos'!C5&lt;&gt;"",'A propos'!C5,""))</f>
        <v/>
      </c>
    </row>
    <row r="430" spans="1:1" x14ac:dyDescent="0.25">
      <c r="A430" t="str">
        <f>IF('A propos'!B6&lt;&gt;"",CONCATENATE('A propos'!B6,"=", 'A propos'!C6),IF('A propos'!C6&lt;&gt;"",'A propos'!C6,""))</f>
        <v/>
      </c>
    </row>
    <row r="431" spans="1:1" x14ac:dyDescent="0.25">
      <c r="A431" t="str">
        <f>IF('A propos'!B7&lt;&gt;"",CONCATENATE('A propos'!B7,"=", 'A propos'!C7),IF('A propos'!C7&lt;&gt;"",'A propos'!C7,""))</f>
        <v/>
      </c>
    </row>
    <row r="432" spans="1:1" x14ac:dyDescent="0.25">
      <c r="A432" t="str">
        <f>IF('A propos'!B8&lt;&gt;"",CONCATENATE('A propos'!B8,"=", 'A propos'!C8),IF('A propos'!C8&lt;&gt;"",'A propos'!C8,""))</f>
        <v/>
      </c>
    </row>
    <row r="433" spans="1:1" x14ac:dyDescent="0.25">
      <c r="A433" t="str">
        <f>IF('A propos'!B9&lt;&gt;"",CONCATENATE('A propos'!B9,"=", 'A propos'!C9),IF('A propos'!C9&lt;&gt;"",'A propos'!C9,""))</f>
        <v/>
      </c>
    </row>
    <row r="434" spans="1:1" x14ac:dyDescent="0.25">
      <c r="A434" t="str">
        <f>IF('A propos'!B10&lt;&gt;"",CONCATENATE('A propos'!B10,"=", 'A propos'!C10),IF('A propos'!C10&lt;&gt;"",'A propos'!C10,""))</f>
        <v/>
      </c>
    </row>
    <row r="435" spans="1:1" x14ac:dyDescent="0.25">
      <c r="A435" t="str">
        <f>IF('A propos'!B11&lt;&gt;"",CONCATENATE('A propos'!B11,"=", 'A propos'!C11),IF('A propos'!C11&lt;&gt;"",'A propos'!C11,""))</f>
        <v/>
      </c>
    </row>
    <row r="436" spans="1:1" x14ac:dyDescent="0.25">
      <c r="A436" t="str">
        <f>IF('A propos'!B12&lt;&gt;"",CONCATENATE('A propos'!B12,"=", 'A propos'!C12),IF('A propos'!C12&lt;&gt;"",'A propos'!C12,""))</f>
        <v/>
      </c>
    </row>
    <row r="437" spans="1:1" x14ac:dyDescent="0.25">
      <c r="A437" t="str">
        <f>IF('A propos'!B13&lt;&gt;"",CONCATENATE('A propos'!B13,"=", 'A propos'!C13),IF('A propos'!C13&lt;&gt;"",'A propos'!C13,""))</f>
        <v/>
      </c>
    </row>
    <row r="438" spans="1:1" x14ac:dyDescent="0.25">
      <c r="A438" t="str">
        <f>IF('A propos'!B14&lt;&gt;"",CONCATENATE('A propos'!B14,"=", 'A propos'!C14),IF('A propos'!C14&lt;&gt;"",'A propos'!C14,""))</f>
        <v/>
      </c>
    </row>
    <row r="439" spans="1:1" x14ac:dyDescent="0.25">
      <c r="A439" t="str">
        <f>IF('A propos'!B15&lt;&gt;"",CONCATENATE('A propos'!B15,"=", 'A propos'!C15),IF('A propos'!C15&lt;&gt;"",'A propos'!C15,""))</f>
        <v/>
      </c>
    </row>
    <row r="440" spans="1:1" x14ac:dyDescent="0.25">
      <c r="A440" t="str">
        <f>IF('A propos'!B16&lt;&gt;"",CONCATENATE('A propos'!B16,"=", 'A propos'!C16),IF('A propos'!C16&lt;&gt;"",'A propos'!C16,""))</f>
        <v/>
      </c>
    </row>
    <row r="441" spans="1:1" x14ac:dyDescent="0.25">
      <c r="A441" t="str">
        <f>IF('A propos'!B17&lt;&gt;"",CONCATENATE('A propos'!B17,"=", 'A propos'!C17),IF('A propos'!C17&lt;&gt;"",'A propos'!C17,""))</f>
        <v/>
      </c>
    </row>
    <row r="442" spans="1:1" x14ac:dyDescent="0.25">
      <c r="A442" t="str">
        <f>IF('A propos'!B18&lt;&gt;"",CONCATENATE('A propos'!B18,"=", 'A propos'!C18),IF('A propos'!C18&lt;&gt;"",'A propos'!C18,""))</f>
        <v/>
      </c>
    </row>
    <row r="443" spans="1:1" x14ac:dyDescent="0.25">
      <c r="A443" t="str">
        <f>IF('A propos'!B17&lt;&gt;"",CONCATENATE('A propos'!B17,"=", 'A propos'!C17),IF('A propos'!C17&lt;&gt;"",'A propos'!C17,""))</f>
        <v/>
      </c>
    </row>
    <row r="444" spans="1:1" x14ac:dyDescent="0.25">
      <c r="A444" t="str">
        <f>IF('A propos'!B18&lt;&gt;"",CONCATENATE('A propos'!B18,"=", 'A propos'!C18),IF('A propos'!C18&lt;&gt;"",'A propos'!C18,""))</f>
        <v/>
      </c>
    </row>
    <row r="445" spans="1:1" x14ac:dyDescent="0.25">
      <c r="A445" t="str">
        <f>IF('A propos'!B19&lt;&gt;"",CONCATENATE('A propos'!B19,"=", 'A propos'!C19),IF('A propos'!C19&lt;&gt;"",'A propos'!C19,""))</f>
        <v/>
      </c>
    </row>
    <row r="446" spans="1:1" x14ac:dyDescent="0.25">
      <c r="A446" t="str">
        <f>IF('A propos'!B20&lt;&gt;"",CONCATENATE('A propos'!B20,"=", 'A propos'!C42),IF('A propos'!C20&lt;&gt;"",'A propos'!C20,""))</f>
        <v/>
      </c>
    </row>
    <row r="447" spans="1:1" x14ac:dyDescent="0.25">
      <c r="A447" t="str">
        <f>IF('A propos'!B21&lt;&gt;"",CONCATENATE('A propos'!B21,"=", 'A propos'!C43),IF('A propos'!C21&lt;&gt;"",'A propos'!C21,""))</f>
        <v/>
      </c>
    </row>
    <row r="448" spans="1:1" x14ac:dyDescent="0.25">
      <c r="A448" t="str">
        <f>IF('A propos'!B22&lt;&gt;"",CONCATENATE('A propos'!B22,"=", 'A propos'!C44),IF('A propos'!C22&lt;&gt;"",'A propos'!C22,""))</f>
        <v/>
      </c>
    </row>
    <row r="449" spans="1:1" x14ac:dyDescent="0.25">
      <c r="A449" t="str">
        <f>IF('Export Document Materiel'!B2&lt;&gt;"",CONCATENATE('Export Document Materiel'!B2,"=", 'Export Document Materiel'!C2),IF('Export Document Materiel'!C2&lt;&gt;"",'Export Document Materiel'!C2,""))</f>
        <v>#Message pour l'export de document et matériel</v>
      </c>
    </row>
    <row r="450" spans="1:1" x14ac:dyDescent="0.25">
      <c r="A450" t="str">
        <f>IF('Export Document Materiel'!B3&lt;&gt;"",CONCATENATE('Export Document Materiel'!B3,"=", 'Export Document Materiel'!C3),IF('Export Document Materiel'!C3&lt;&gt;"",'Export Document Materiel'!C3,""))</f>
        <v>window.export.document.title=Exporter les documents/matériels</v>
      </c>
    </row>
    <row r="451" spans="1:1" x14ac:dyDescent="0.25">
      <c r="A451" t="str">
        <f>IF('Export Document Materiel'!B4&lt;&gt;"",CONCATENATE('Export Document Materiel'!B4,"=", 'Export Document Materiel'!C4),IF('Export Document Materiel'!C4&lt;&gt;"",'Export Document Materiel'!C4,""))</f>
        <v>window.export.document.choose.directory.panel.title=Choix du dossier de destination</v>
      </c>
    </row>
    <row r="452" spans="1:1" x14ac:dyDescent="0.25">
      <c r="A452" t="str">
        <f>IF('Export Document Materiel'!B5&lt;&gt;"",CONCATENATE('Export Document Materiel'!B5,"=", 'Export Document Materiel'!C5),IF('Export Document Materiel'!C5&lt;&gt;"",'Export Document Materiel'!C5,""))</f>
        <v>window.export.document.choose.directory.label=Dossier de destination</v>
      </c>
    </row>
    <row r="453" spans="1:1" x14ac:dyDescent="0.25">
      <c r="A453" t="str">
        <f>IF('Export Document Materiel'!B6&lt;&gt;"",CONCATENATE('Export Document Materiel'!B6,"=", 'Export Document Materiel'!C6),IF('Export Document Materiel'!C6&lt;&gt;"",'Export Document Materiel'!C6,""))</f>
        <v>window.export.document.mode.panel.title=Choix des données à exporter</v>
      </c>
    </row>
    <row r="454" spans="1:1" x14ac:dyDescent="0.25">
      <c r="A454" t="str">
        <f>IF('Export Document Materiel'!B7&lt;&gt;"",CONCATENATE('Export Document Materiel'!B7,"=", 'Export Document Materiel'!C7),IF('Export Document Materiel'!C7&lt;&gt;"",'Export Document Materiel'!C7,""))</f>
        <v>window.export.document.mode.document.label=Un document</v>
      </c>
    </row>
    <row r="455" spans="1:1" x14ac:dyDescent="0.25">
      <c r="A455" t="str">
        <f>IF('Export Document Materiel'!B8&lt;&gt;"",CONCATENATE('Export Document Materiel'!B8,"=", 'Export Document Materiel'!C8),IF('Export Document Materiel'!C8&lt;&gt;"",'Export Document Materiel'!C8,""))</f>
        <v>window.export.document.mode.all.documents.label=Tous les documents</v>
      </c>
    </row>
    <row r="456" spans="1:1" x14ac:dyDescent="0.25">
      <c r="A456" t="str">
        <f>IF('Export Document Materiel'!B9&lt;&gt;"",CONCATENATE('Export Document Materiel'!B9,"=", 'Export Document Materiel'!C9),IF('Export Document Materiel'!C9&lt;&gt;"",'Export Document Materiel'!C9,""))</f>
        <v>window.export.document.mode.result.search.label=Le résultat de la recherche</v>
      </c>
    </row>
    <row r="457" spans="1:1" x14ac:dyDescent="0.25">
      <c r="A457" t="str">
        <f>IF('Export Document Materiel'!B10&lt;&gt;"",CONCATENATE('Export Document Materiel'!B10,"=", 'Export Document Materiel'!C10),IF('Export Document Materiel'!C10&lt;&gt;"",'Export Document Materiel'!C10,""))</f>
        <v>window.export.document.choose.document.panel.title=Choix du document à exporter</v>
      </c>
    </row>
    <row r="458" spans="1:1" x14ac:dyDescent="0.25">
      <c r="A458" t="str">
        <f>IF('Export Document Materiel'!B11&lt;&gt;"",CONCATENATE('Export Document Materiel'!B11,"=", 'Export Document Materiel'!C11),IF('Export Document Materiel'!C11&lt;&gt;"",'Export Document Materiel'!C11,""))</f>
        <v xml:space="preserve">window.export.document.choose.document.label=Document à exporter : </v>
      </c>
    </row>
    <row r="459" spans="1:1" x14ac:dyDescent="0.25">
      <c r="A459" t="str">
        <f>IF('Export Document Materiel'!B12&lt;&gt;"",CONCATENATE('Export Document Materiel'!B12,"=", 'Export Document Materiel'!C12),IF('Export Document Materiel'!C12&lt;&gt;"",'Export Document Materiel'!C12,""))</f>
        <v>window.export.document.choose.file.panel.title=Choix du nom du document</v>
      </c>
    </row>
    <row r="460" spans="1:1" x14ac:dyDescent="0.25">
      <c r="A460" t="str">
        <f>IF('Export Document Materiel'!B13&lt;&gt;"",CONCATENATE('Export Document Materiel'!B13,"=", 'Export Document Materiel'!C13),IF('Export Document Materiel'!C13&lt;&gt;"",'Export Document Materiel'!C13,""))</f>
        <v xml:space="preserve">window.export.document.choose.file.label=Nom du document pour le resultat de la recherche : </v>
      </c>
    </row>
    <row r="461" spans="1:1" x14ac:dyDescent="0.25">
      <c r="A461" t="str">
        <f>IF('Export Document Materiel'!B14&lt;&gt;"",CONCATENATE('Export Document Materiel'!B14,"=", 'Export Document Materiel'!C14),IF('Export Document Materiel'!C14&lt;&gt;"",'Export Document Materiel'!C14,""))</f>
        <v>window.export.document.button.panel.title=Actions</v>
      </c>
    </row>
    <row r="462" spans="1:1" x14ac:dyDescent="0.25">
      <c r="A462" t="str">
        <f>IF('Export Document Materiel'!B15&lt;&gt;"",CONCATENATE('Export Document Materiel'!B15,"=", 'Export Document Materiel'!C15),IF('Export Document Materiel'!C15&lt;&gt;"",'Export Document Materiel'!C15,""))</f>
        <v>window.export.document.button.export.label=Exporter et fermer</v>
      </c>
    </row>
    <row r="463" spans="1:1" x14ac:dyDescent="0.25">
      <c r="A463" t="str">
        <f>IF('Export Document Materiel'!B16&lt;&gt;"",CONCATENATE('Export Document Materiel'!B16,"=", 'Export Document Materiel'!C16),IF('Export Document Materiel'!C16&lt;&gt;"",'Export Document Materiel'!C16,""))</f>
        <v>window.export.document.information.message.title=Export effectué</v>
      </c>
    </row>
    <row r="464" spans="1:1" x14ac:dyDescent="0.25">
      <c r="A464" t="str">
        <f>IF('Export Document Materiel'!B17&lt;&gt;"",CONCATENATE('Export Document Materiel'!B17,"=", 'Export Document Materiel'!C17),IF('Export Document Materiel'!C17&lt;&gt;"",'Export Document Materiel'!C17,""))</f>
        <v>window.export.document.information.message=&lt;HTML&gt;&lt;P&gt;Export réalisé avec succés&lt;/P&gt;&lt;/HTML&gt;</v>
      </c>
    </row>
    <row r="465" spans="1:1" x14ac:dyDescent="0.25">
      <c r="A465" t="str">
        <f>IF('Export Document Materiel'!B18&lt;&gt;"",CONCATENATE('Export Document Materiel'!B18,"=", 'Export Document Materiel'!C18),IF('Export Document Materiel'!C18&lt;&gt;"",'Export Document Materiel'!C18,""))</f>
        <v>window.export.document.button.close.label=Fermer</v>
      </c>
    </row>
    <row r="466" spans="1:1" x14ac:dyDescent="0.25">
      <c r="A466" t="str">
        <f>IF('Export Document Materiel'!B19&lt;&gt;"",CONCATENATE('Export Document Materiel'!B19,"=", 'Export Document Materiel'!C19),IF('Export Document Materiel'!C19&lt;&gt;"",'Export Document Materiel'!C19,""))</f>
        <v>window.export.document.choose.directory.dialog.title=Choisissez le dossier de destination</v>
      </c>
    </row>
    <row r="467" spans="1:1" x14ac:dyDescent="0.25">
      <c r="A467" t="str">
        <f>IF('Export Document Materiel'!B20&lt;&gt;"",CONCATENATE('Export Document Materiel'!B20,"=", 'Export Document Materiel'!C20),IF('Export Document Materiel'!C20&lt;&gt;"",'Export Document Materiel'!C20,""))</f>
        <v>window.export.document.information.search.message=&lt;HTML&gt;&lt;P&gt;Export réalisé avec succés&lt;BR/&gt;Pour information, le document ne contient aucune données d'en-tête&lt;/P&gt;&lt;/HTML&gt;</v>
      </c>
    </row>
    <row r="468" spans="1:1" x14ac:dyDescent="0.25">
      <c r="A468" t="str">
        <f>IF('Export Document Materiel'!B21&lt;&gt;"",CONCATENATE('Export Document Materiel'!B21,"=", 'Export Document Materiel'!C21),IF('Export Document Materiel'!C21&lt;&gt;"",'Export Document Materiel'!C21,""))</f>
        <v/>
      </c>
    </row>
    <row r="469" spans="1:1" x14ac:dyDescent="0.25">
      <c r="A469" t="str">
        <f>IF('Export Document Materiel'!B22&lt;&gt;"",CONCATENATE('Export Document Materiel'!B22,"=", 'Export Document Materiel'!C22),IF('Export Document Materiel'!C22&lt;&gt;"",'Export Document Materiel'!C22,""))</f>
        <v/>
      </c>
    </row>
    <row r="470" spans="1:1" x14ac:dyDescent="0.25">
      <c r="A470" t="str">
        <f>IF('Export Document Materiel'!B23&lt;&gt;"",CONCATENATE('Export Document Materiel'!B23,"=", 'Export Document Materiel'!C23),IF('Export Document Materiel'!C23&lt;&gt;"",'Export Document Materiel'!C23,""))</f>
        <v/>
      </c>
    </row>
    <row r="471" spans="1:1" x14ac:dyDescent="0.25">
      <c r="A471" t="str">
        <f>IF('Export Document Materiel'!B24&lt;&gt;"",CONCATENATE('Export Document Materiel'!B24,"=", 'Export Document Materiel'!C24),IF('Export Document Materiel'!C24&lt;&gt;"",'Export Document Materiel'!C24,""))</f>
        <v/>
      </c>
    </row>
    <row r="472" spans="1:1" x14ac:dyDescent="0.25">
      <c r="A472" t="str">
        <f>IF('Export Document Materiel'!B25&lt;&gt;"",CONCATENATE('Export Document Materiel'!B25,"=", 'Export Document Materiel'!C25),IF('Export Document Materiel'!C25&lt;&gt;"",'Export Document Materiel'!C25,""))</f>
        <v/>
      </c>
    </row>
    <row r="473" spans="1:1" x14ac:dyDescent="0.25">
      <c r="A473" t="str">
        <f>IF('Export Document Materiel'!B26&lt;&gt;"",CONCATENATE('Export Document Materiel'!B26,"=", 'Export Document Materiel'!C26),IF('Export Document Materiel'!C26&lt;&gt;"",'Export Document Materiel'!C26,""))</f>
        <v/>
      </c>
    </row>
    <row r="474" spans="1:1" x14ac:dyDescent="0.25">
      <c r="A474" t="str">
        <f>IF('Export Document Materiel'!B27&lt;&gt;"",CONCATENATE('Export Document Materiel'!B27,"=", 'Export Document Materiel'!C27),IF('Export Document Materiel'!C27&lt;&gt;"",'Export Document Materiel'!C27,""))</f>
        <v/>
      </c>
    </row>
    <row r="475" spans="1:1" x14ac:dyDescent="0.25">
      <c r="A475" t="str">
        <f>IF('Export Document Materiel'!B28&lt;&gt;"",CONCATENATE('Export Document Materiel'!B28,"=", 'Export Document Materiel'!C28),IF('Export Document Materiel'!C28&lt;&gt;"",'Export Document Materiel'!C28,""))</f>
        <v/>
      </c>
    </row>
    <row r="476" spans="1:1" x14ac:dyDescent="0.25">
      <c r="A476" t="str">
        <f>IF('Export Document Materiel'!B29&lt;&gt;"",CONCATENATE('Export Document Materiel'!B29,"=", 'Export Document Materiel'!C29),IF('Export Document Materiel'!C29&lt;&gt;"",'Export Document Materiel'!C29,""))</f>
        <v/>
      </c>
    </row>
    <row r="477" spans="1:1" x14ac:dyDescent="0.25">
      <c r="A477" t="str">
        <f>IF('Export Document Materiel'!B30&lt;&gt;"",CONCATENATE('Export Document Materiel'!B30,"=", 'Export Document Materiel'!C30),IF('Export Document Materiel'!C30&lt;&gt;"",'Export Document Materiel'!C30,""))</f>
        <v/>
      </c>
    </row>
    <row r="478" spans="1:1" x14ac:dyDescent="0.25">
      <c r="A478" t="str">
        <f>IF('Export Document Materiel'!B31&lt;&gt;"",CONCATENATE('Export Document Materiel'!B31,"=", 'Export Document Materiel'!C31),IF('Export Document Materiel'!C31&lt;&gt;"",'Export Document Materiel'!C31,""))</f>
        <v/>
      </c>
    </row>
    <row r="479" spans="1:1" x14ac:dyDescent="0.25">
      <c r="A479" t="str">
        <f>IF('Export Document Materiel'!B32&lt;&gt;"",CONCATENATE('Export Document Materiel'!B32,"=", 'Export Document Materiel'!C32),IF('Export Document Materiel'!C32&lt;&gt;"",'Export Document Materiel'!C32,""))</f>
        <v/>
      </c>
    </row>
    <row r="480" spans="1:1" x14ac:dyDescent="0.25">
      <c r="A480" t="str">
        <f>IF('Export Document Materiel'!B33&lt;&gt;"",CONCATENATE('Export Document Materiel'!B33,"=", 'Export Document Materiel'!C33),IF('Export Document Materiel'!C33&lt;&gt;"",'Export Document Materiel'!C33,""))</f>
        <v/>
      </c>
    </row>
    <row r="481" spans="1:1" x14ac:dyDescent="0.25">
      <c r="A481" t="str">
        <f>IF('Export Document Materiel'!B34&lt;&gt;"",CONCATENATE('Export Document Materiel'!B34,"=", 'Export Document Materiel'!C34),IF('Export Document Materiel'!C34&lt;&gt;"",'Export Document Materiel'!C34,""))</f>
        <v/>
      </c>
    </row>
    <row r="482" spans="1:1" x14ac:dyDescent="0.25">
      <c r="A482" t="str">
        <f>IF('Erreur incoherence'!B2&lt;&gt;"",CONCATENATE('Erreur incoherence'!B2,"=", 'Erreur incoherence'!C2),IF('Erreur incoherence'!C2&lt;&gt;"",'Erreur incoherence'!C2,""))</f>
        <v>#Message pour les erreurs d'incohérence</v>
      </c>
    </row>
    <row r="483" spans="1:1" x14ac:dyDescent="0.25">
      <c r="A483" t="str">
        <f>IF('Erreur incoherence'!B3&lt;&gt;"",CONCATENATE('Erreur incoherence'!B3,"=", 'Erreur incoherence'!C3),IF('Erreur incoherence'!C3&lt;&gt;"",'Erreur incoherence'!C3,""))</f>
        <v>window.error.inconsistency.title=Erreurs de duplications</v>
      </c>
    </row>
    <row r="484" spans="1:1" x14ac:dyDescent="0.25">
      <c r="A484" t="str">
        <f>IF('Erreur incoherence'!B4&lt;&gt;"",CONCATENATE('Erreur incoherence'!B4,"=", 'Erreur incoherence'!C4),IF('Erreur incoherence'!C4&lt;&gt;"",'Erreur incoherence'!C4,""))</f>
        <v>window.error.inconsistency.panel.title=Liste des incohérences</v>
      </c>
    </row>
    <row r="485" spans="1:1" x14ac:dyDescent="0.25">
      <c r="A485" t="str">
        <f>IF('Erreur incoherence'!B5&lt;&gt;"",CONCATENATE('Erreur incoherence'!B5,"=", 'Erreur incoherence'!C5),IF('Erreur incoherence'!C5&lt;&gt;"",'Erreur incoherence'!C5,""))</f>
        <v xml:space="preserve">window.error.inconsistency.field.label=Balise : </v>
      </c>
    </row>
    <row r="486" spans="1:1" x14ac:dyDescent="0.25">
      <c r="A486" t="str">
        <f>IF('Erreur incoherence'!B6&lt;&gt;"",CONCATENATE('Erreur incoherence'!B6,"=", 'Erreur incoherence'!C6),IF('Erreur incoherence'!C6&lt;&gt;"",'Erreur incoherence'!C6,""))</f>
        <v xml:space="preserve">window.error.inconsistency.number.line.label=Numéro de la ligne : </v>
      </c>
    </row>
    <row r="487" spans="1:1" x14ac:dyDescent="0.25">
      <c r="A487" t="str">
        <f>IF('Erreur incoherence'!B7&lt;&gt;"",CONCATENATE('Erreur incoherence'!B7,"=", 'Erreur incoherence'!C7),IF('Erreur incoherence'!C7&lt;&gt;"",'Erreur incoherence'!C7,""))</f>
        <v xml:space="preserve">window.error.inconsistency.name.file.label=Nom du fichier : </v>
      </c>
    </row>
    <row r="488" spans="1:1" x14ac:dyDescent="0.25">
      <c r="A488" t="str">
        <f>IF('Erreur incoherence'!B8&lt;&gt;"",CONCATENATE('Erreur incoherence'!B8,"=", 'Erreur incoherence'!C8),IF('Erreur incoherence'!C8&lt;&gt;"",'Erreur incoherence'!C8,""))</f>
        <v>window.error.inconsistency.message.panel.title=Message d'information</v>
      </c>
    </row>
    <row r="489" spans="1:1" x14ac:dyDescent="0.25">
      <c r="A489" t="str">
        <f>IF('Erreur incoherence'!B9&lt;&gt;"",CONCATENATE('Erreur incoherence'!B9,"=", 'Erreur incoherence'!C9),IF('Erreur incoherence'!C9&lt;&gt;"",'Erreur incoherence'!C9,""))</f>
        <v>window.error.inconsistency.message=&lt;HTML&gt;&lt;P&gt;Des erreurs d'incohérence ont été détectées.&lt;BR/&gt;Celles-ci peuvent causer des décalages d'information.&lt;BR/&gt;Vous devez corriger manuellement les informations.&lt;BR/&gt;Rechargez les documents corrigés.&lt;BR/&gt;De nouvelles erreurs peuvent être détectées en raison de lacunes dans l'information.&lt;/P&gt;&lt;/HTML&gt;</v>
      </c>
    </row>
    <row r="490" spans="1:1" x14ac:dyDescent="0.25">
      <c r="A490" t="str">
        <f>IF('Erreur incoherence'!B10&lt;&gt;"",CONCATENATE('Erreur incoherence'!B10,"=", 'Erreur incoherence'!C10),IF('Erreur incoherence'!C10&lt;&gt;"",'Erreur incoherence'!C10,""))</f>
        <v>window.error.inconsistency.buttons.panel.title=Actions</v>
      </c>
    </row>
    <row r="491" spans="1:1" x14ac:dyDescent="0.25">
      <c r="A491" t="str">
        <f>IF('Erreur incoherence'!B11&lt;&gt;"",CONCATENATE('Erreur incoherence'!B11,"=", 'Erreur incoherence'!C11),IF('Erreur incoherence'!C11&lt;&gt;"",'Erreur incoherence'!C11,""))</f>
        <v>window.error.inconsistency.buttons.close.button.label=Fermer et recharger les documents</v>
      </c>
    </row>
    <row r="492" spans="1:1" x14ac:dyDescent="0.25">
      <c r="A492" t="str">
        <f>IF('Erreur incoherence'!B12&lt;&gt;"",CONCATENATE('Erreur incoherence'!B12,"=", 'Erreur incoherence'!C12),IF('Erreur incoherence'!C12&lt;&gt;"",'Erreur incoherence'!C12,""))</f>
        <v/>
      </c>
    </row>
    <row r="493" spans="1:1" x14ac:dyDescent="0.25">
      <c r="A493" t="str">
        <f>IF('Erreur incoherence'!B13&lt;&gt;"",CONCATENATE('Erreur incoherence'!B13,"=", 'Erreur incoherence'!C13),IF('Erreur incoherence'!C13&lt;&gt;"",'Erreur incoherence'!C13,""))</f>
        <v/>
      </c>
    </row>
    <row r="494" spans="1:1" x14ac:dyDescent="0.25">
      <c r="A494" t="str">
        <f>IF('Erreur incoherence'!B14&lt;&gt;"",CONCATENATE('Erreur incoherence'!B14,"=", 'Erreur incoherence'!C14),IF('Erreur incoherence'!C14&lt;&gt;"",'Erreur incoherence'!C14,""))</f>
        <v/>
      </c>
    </row>
    <row r="495" spans="1:1" x14ac:dyDescent="0.25">
      <c r="A495" t="str">
        <f>IF('Erreur incoherence'!B15&lt;&gt;"",CONCATENATE('Erreur incoherence'!B15,"=", 'Erreur incoherence'!C15),IF('Erreur incoherence'!C15&lt;&gt;"",'Erreur incoherence'!C15,""))</f>
        <v/>
      </c>
    </row>
    <row r="496" spans="1:1" x14ac:dyDescent="0.25">
      <c r="A496" t="str">
        <f>IF('Erreur incoherence'!B16&lt;&gt;"",CONCATENATE('Erreur incoherence'!B16,"=", 'Erreur incoherence'!C16),IF('Erreur incoherence'!C16&lt;&gt;"",'Erreur incoherence'!C16,""))</f>
        <v/>
      </c>
    </row>
    <row r="497" spans="1:1" x14ac:dyDescent="0.25">
      <c r="A497" t="str">
        <f>IF('Erreur incoherence'!B17&lt;&gt;"",CONCATENATE('Erreur incoherence'!B17,"=", 'Erreur incoherence'!C17),IF('Erreur incoherence'!C17&lt;&gt;"",'Erreur incoherence'!C17,""))</f>
        <v/>
      </c>
    </row>
    <row r="498" spans="1:1" x14ac:dyDescent="0.25">
      <c r="A498" t="str">
        <f>IF('Erreur incoherence'!B18&lt;&gt;"",CONCATENATE('Erreur incoherence'!B18,"=", 'Erreur incoherence'!C18),IF('Erreur incoherence'!C18&lt;&gt;"",'Erreur incoherence'!C18,""))</f>
        <v/>
      </c>
    </row>
    <row r="499" spans="1:1" x14ac:dyDescent="0.25">
      <c r="A499" t="str">
        <f>IF('Erreur incoherence'!B19&lt;&gt;"",CONCATENATE('Erreur incoherence'!B19,"=", 'Erreur incoherence'!C19),IF('Erreur incoherence'!C19&lt;&gt;"",'Erreur incoherence'!C19,""))</f>
        <v/>
      </c>
    </row>
    <row r="500" spans="1:1" x14ac:dyDescent="0.25">
      <c r="A500" t="str">
        <f>IF('Erreur incoherence'!B20&lt;&gt;"",CONCATENATE('Erreur incoherence'!B20,"=", 'Erreur incoherence'!C20),IF('Erreur incoherence'!C20&lt;&gt;"",'Erreur incoherence'!C20,""))</f>
        <v/>
      </c>
    </row>
    <row r="501" spans="1:1" x14ac:dyDescent="0.25">
      <c r="A501" t="str">
        <f>IF('Erreur incoherence'!B21&lt;&gt;"",CONCATENATE('Erreur incoherence'!B21,"=", 'Erreur incoherence'!C21),IF('Erreur incoherence'!C21&lt;&gt;"",'Erreur incoherence'!C21,""))</f>
        <v/>
      </c>
    </row>
    <row r="502" spans="1:1" x14ac:dyDescent="0.25">
      <c r="A502" t="str">
        <f>IF('Erreur incoherence'!B22&lt;&gt;"",CONCATENATE('Erreur incoherence'!B22,"=", 'Erreur incoherence'!C22),IF('Erreur incoherence'!C22&lt;&gt;"",'Erreur incoherence'!C22,""))</f>
        <v/>
      </c>
    </row>
    <row r="503" spans="1:1" x14ac:dyDescent="0.25">
      <c r="A503" t="str">
        <f>IF('Erreur incoherence'!B23&lt;&gt;"",CONCATENATE('Erreur incoherence'!B23,"=", 'Erreur incoherence'!C23),IF('Erreur incoherence'!C23&lt;&gt;"",'Erreur incoherence'!C23,""))</f>
        <v/>
      </c>
    </row>
    <row r="504" spans="1:1" x14ac:dyDescent="0.25">
      <c r="A504" t="str">
        <f>IF('Erreur incoherence'!B24&lt;&gt;"",CONCATENATE('Erreur incoherence'!B24,"=", 'Erreur incoherence'!C24),IF('Erreur incoherence'!C24&lt;&gt;"",'Erreur incoherence'!C24,""))</f>
        <v/>
      </c>
    </row>
    <row r="505" spans="1:1" x14ac:dyDescent="0.25">
      <c r="A505" t="str">
        <f>IF('Erreur incoherence'!B25&lt;&gt;"",CONCATENATE('Erreur incoherence'!B25,"=", 'Erreur incoherence'!C25),IF('Erreur incoherence'!C25&lt;&gt;"",'Erreur incoherence'!C25,""))</f>
        <v/>
      </c>
    </row>
    <row r="506" spans="1:1" x14ac:dyDescent="0.25">
      <c r="A506" t="str">
        <f>IF('Erreur incoherence'!B26&lt;&gt;"",CONCATENATE('Erreur incoherence'!B26,"=", 'Erreur incoherence'!C26),IF('Erreur incoherence'!C26&lt;&gt;"",'Erreur incoherence'!C26,""))</f>
        <v/>
      </c>
    </row>
    <row r="507" spans="1:1" x14ac:dyDescent="0.25">
      <c r="A507" t="str">
        <f>IF('Erreur incoherence'!B27&lt;&gt;"",CONCATENATE('Erreur incoherence'!B27,"=", 'Erreur incoherence'!C27),IF('Erreur incoherence'!C27&lt;&gt;"",'Erreur incoherence'!C27,""))</f>
        <v/>
      </c>
    </row>
    <row r="508" spans="1:1" x14ac:dyDescent="0.25">
      <c r="A508" t="str">
        <f>IF('Erreur incoherence'!B28&lt;&gt;"",CONCATENATE('Erreur incoherence'!B28,"=", 'Erreur incoherence'!C28),IF('Erreur incoherence'!C28&lt;&gt;"",'Erreur incoherence'!C28,""))</f>
        <v/>
      </c>
    </row>
    <row r="509" spans="1:1" x14ac:dyDescent="0.25">
      <c r="A509" t="str">
        <f>IF('Erreur incoherence'!B29&lt;&gt;"",CONCATENATE('Erreur incoherence'!B29,"=", 'Erreur incoherence'!C29),IF('Erreur incoherence'!C29&lt;&gt;"",'Erreur incoherence'!C29,""))</f>
        <v/>
      </c>
    </row>
    <row r="510" spans="1:1" x14ac:dyDescent="0.25">
      <c r="A510" t="str">
        <f>IF('Erreur incoherence'!B30&lt;&gt;"",CONCATENATE('Erreur incoherence'!B30,"=", 'Erreur incoherence'!C30),IF('Erreur incoherence'!C30&lt;&gt;"",'Erreur incoherence'!C30,""))</f>
        <v/>
      </c>
    </row>
    <row r="511" spans="1:1" x14ac:dyDescent="0.25">
      <c r="A511" t="str">
        <f>IF('Erreur incoherence'!B31&lt;&gt;"",CONCATENATE('Erreur incoherence'!B31,"=", 'Erreur incoherence'!C31),IF('Erreur incoherence'!C31&lt;&gt;"",'Erreur incoherence'!C31,""))</f>
        <v/>
      </c>
    </row>
    <row r="512" spans="1:1" x14ac:dyDescent="0.25">
      <c r="A512" t="str">
        <f>IF('Erreur balise introductive'!B2&lt;&gt;"",CONCATENATE('Erreur balise introductive'!B2,"=", 'Erreur balise introductive'!C2),IF('Erreur balise introductive'!C2&lt;&gt;"",'Erreur balise introductive'!C2,""))</f>
        <v>#Message pour les erreurs de balise introductive</v>
      </c>
    </row>
    <row r="513" spans="1:1" x14ac:dyDescent="0.25">
      <c r="A513" t="str">
        <f>IF('Erreur balise introductive'!B3&lt;&gt;"",CONCATENATE('Erreur balise introductive'!B3,"=", 'Erreur balise introductive'!C3),IF('Erreur balise introductive'!C3&lt;&gt;"",'Erreur balise introductive'!C3,""))</f>
        <v>window.error.missing.base.code.title=Erreurs de balises introductives</v>
      </c>
    </row>
    <row r="514" spans="1:1" x14ac:dyDescent="0.25">
      <c r="A514" t="str">
        <f>IF('Erreur balise introductive'!B4&lt;&gt;"",CONCATENATE('Erreur balise introductive'!B4,"=", 'Erreur balise introductive'!C4),IF('Erreur balise introductive'!C4&lt;&gt;"",'Erreur balise introductive'!C4,""))</f>
        <v>window.error.missing.base.code.panel.title=Liste des balises introductives</v>
      </c>
    </row>
    <row r="515" spans="1:1" x14ac:dyDescent="0.25">
      <c r="A515" t="str">
        <f>IF('Erreur balise introductive'!B5&lt;&gt;"",CONCATENATE('Erreur balise introductive'!B5,"=", 'Erreur balise introductive'!C5),IF('Erreur balise introductive'!C5&lt;&gt;"",'Erreur balise introductive'!C5,""))</f>
        <v xml:space="preserve">window.error.missing.base.code.field.label=Balise : </v>
      </c>
    </row>
    <row r="516" spans="1:1" x14ac:dyDescent="0.25">
      <c r="A516" t="str">
        <f>IF('Erreur balise introductive'!B6&lt;&gt;"",CONCATENATE('Erreur balise introductive'!B6,"=", 'Erreur balise introductive'!C6),IF('Erreur balise introductive'!C6&lt;&gt;"",'Erreur balise introductive'!C6,""))</f>
        <v xml:space="preserve">window.error.missing.base.code.number.line.label=Numéro de la ligne : </v>
      </c>
    </row>
    <row r="517" spans="1:1" x14ac:dyDescent="0.25">
      <c r="A517" t="str">
        <f>IF('Erreur balise introductive'!B7&lt;&gt;"",CONCATENATE('Erreur balise introductive'!B7,"=", 'Erreur balise introductive'!C7),IF('Erreur balise introductive'!C7&lt;&gt;"",'Erreur balise introductive'!C7,""))</f>
        <v xml:space="preserve">window.error.missing.base.code.name.file.label=Nom du fichier : </v>
      </c>
    </row>
    <row r="518" spans="1:1" x14ac:dyDescent="0.25">
      <c r="A518" t="str">
        <f>IF('Erreur balise introductive'!B8&lt;&gt;"",CONCATENATE('Erreur balise introductive'!B8,"=", 'Erreur balise introductive'!C8),IF('Erreur balise introductive'!C8&lt;&gt;"",'Erreur balise introductive'!C8,""))</f>
        <v>window.error.missing.base.code.message.panel.title=Message d'information</v>
      </c>
    </row>
    <row r="519" spans="1:1" x14ac:dyDescent="0.25">
      <c r="A519" t="str">
        <f>IF('Erreur balise introductive'!B9&lt;&gt;"",CONCATENATE('Erreur balise introductive'!B9,"=", 'Erreur balise introductive'!C9),IF('Erreur balise introductive'!C9&lt;&gt;"",'Erreur balise introductive'!C9,""))</f>
        <v>window.error.missing.base.code.message=&lt;HTML&gt;&lt;P&gt;Des erreurs de balises introductives ont été détectées.&lt;BR/&gt;Vous devez corriger manuellement les informations sur vos documents.&lt;BR/&gt;En refermant cette fenêtre les documents se rechargeront automatiquement.&lt;/P&gt;&lt;/HTML&gt;</v>
      </c>
    </row>
    <row r="520" spans="1:1" x14ac:dyDescent="0.25">
      <c r="A520" t="str">
        <f>IF('Erreur balise introductive'!B10&lt;&gt;"",CONCATENATE('Erreur balise introductive'!B10,"=", 'Erreur balise introductive'!C10),IF('Erreur balise introductive'!C10&lt;&gt;"",'Erreur balise introductive'!C10,""))</f>
        <v>window.error.missing.base.code.buttons.panel.title=Actions</v>
      </c>
    </row>
    <row r="521" spans="1:1" x14ac:dyDescent="0.25">
      <c r="A521" t="str">
        <f>IF('Erreur balise introductive'!B11&lt;&gt;"",CONCATENATE('Erreur balise introductive'!B11,"=", 'Erreur balise introductive'!C11),IF('Erreur balise introductive'!C11&lt;&gt;"",'Erreur balise introductive'!C11,""))</f>
        <v>window.error.missing.base.code.buttons.close.button.label=Fermer et recharger les documents</v>
      </c>
    </row>
    <row r="522" spans="1:1" x14ac:dyDescent="0.25">
      <c r="A522" t="str">
        <f>IF('Erreur balise introductive'!B12&lt;&gt;"",CONCATENATE('Erreur balise introductive'!B12,"=", 'Erreur balise introductive'!C12),IF('Erreur balise introductive'!C12&lt;&gt;"",'Erreur balise introductive'!C12,""))</f>
        <v/>
      </c>
    </row>
    <row r="523" spans="1:1" x14ac:dyDescent="0.25">
      <c r="A523" t="str">
        <f>IF('Erreur balise introductive'!B13&lt;&gt;"",CONCATENATE('Erreur balise introductive'!B13,"=", 'Erreur balise introductive'!C13),IF('Erreur balise introductive'!C13&lt;&gt;"",'Erreur balise introductive'!C13,""))</f>
        <v/>
      </c>
    </row>
    <row r="524" spans="1:1" x14ac:dyDescent="0.25">
      <c r="A524" t="str">
        <f>IF('Erreur balise introductive'!B14&lt;&gt;"",CONCATENATE('Erreur balise introductive'!B14,"=", 'Erreur balise introductive'!C14),IF('Erreur balise introductive'!C14&lt;&gt;"",'Erreur balise introductive'!C14,""))</f>
        <v/>
      </c>
    </row>
    <row r="525" spans="1:1" x14ac:dyDescent="0.25">
      <c r="A525" t="str">
        <f>IF('Erreur balise introductive'!B15&lt;&gt;"",CONCATENATE('Erreur balise introductive'!B15,"=", 'Erreur balise introductive'!C15),IF('Erreur balise introductive'!C15&lt;&gt;"",'Erreur balise introductive'!C15,""))</f>
        <v/>
      </c>
    </row>
    <row r="526" spans="1:1" x14ac:dyDescent="0.25">
      <c r="A526" t="str">
        <f>IF('Erreur balise introductive'!B16&lt;&gt;"",CONCATENATE('Erreur balise introductive'!B16,"=", 'Erreur balise introductive'!C16),IF('Erreur balise introductive'!C16&lt;&gt;"",'Erreur balise introductive'!C16,""))</f>
        <v/>
      </c>
    </row>
    <row r="527" spans="1:1" x14ac:dyDescent="0.25">
      <c r="A527" t="str">
        <f>IF('Erreur balise introductive'!B17&lt;&gt;"",CONCATENATE('Erreur balise introductive'!B17,"=", 'Erreur balise introductive'!C17),IF('Erreur balise introductive'!C17&lt;&gt;"",'Erreur balise introductive'!C17,""))</f>
        <v/>
      </c>
    </row>
    <row r="528" spans="1:1" x14ac:dyDescent="0.25">
      <c r="A528" t="str">
        <f>IF('Erreur balise introductive'!B18&lt;&gt;"",CONCATENATE('Erreur balise introductive'!B18,"=", 'Erreur balise introductive'!C18),IF('Erreur balise introductive'!C18&lt;&gt;"",'Erreur balise introductive'!C18,""))</f>
        <v/>
      </c>
    </row>
    <row r="529" spans="1:1" x14ac:dyDescent="0.25">
      <c r="A529" t="str">
        <f>IF('Erreur balise introductive'!B19&lt;&gt;"",CONCATENATE('Erreur balise introductive'!B19,"=", 'Erreur balise introductive'!C19),IF('Erreur balise introductive'!C19&lt;&gt;"",'Erreur balise introductive'!C19,""))</f>
        <v/>
      </c>
    </row>
    <row r="530" spans="1:1" x14ac:dyDescent="0.25">
      <c r="A530" t="str">
        <f>IF('Erreur balise introductive'!B20&lt;&gt;"",CONCATENATE('Erreur balise introductive'!B20,"=", 'Erreur balise introductive'!C20),IF('Erreur balise introductive'!C20&lt;&gt;"",'Erreur balise introductive'!C20,""))</f>
        <v/>
      </c>
    </row>
    <row r="531" spans="1:1" x14ac:dyDescent="0.25">
      <c r="A531" t="str">
        <f>IF('Erreur balise introductive'!B21&lt;&gt;"",CONCATENATE('Erreur balise introductive'!B21,"=", 'Erreur balise introductive'!C21),IF('Erreur balise introductive'!C21&lt;&gt;"",'Erreur balise introductive'!C21,""))</f>
        <v/>
      </c>
    </row>
    <row r="532" spans="1:1" x14ac:dyDescent="0.25">
      <c r="A532" t="str">
        <f>IF('Erreur balise introductive'!B22&lt;&gt;"",CONCATENATE('Erreur balise introductive'!B22,"=", 'Erreur balise introductive'!C22),IF('Erreur balise introductive'!C22&lt;&gt;"",'Erreur balise introductive'!C22,""))</f>
        <v/>
      </c>
    </row>
    <row r="533" spans="1:1" x14ac:dyDescent="0.25">
      <c r="A533" t="str">
        <f>IF('Erreur balise introductive'!B23&lt;&gt;"",CONCATENATE('Erreur balise introductive'!B23,"=", 'Erreur balise introductive'!C23),IF('Erreur balise introductive'!C23&lt;&gt;"",'Erreur balise introductive'!C23,""))</f>
        <v/>
      </c>
    </row>
    <row r="534" spans="1:1" x14ac:dyDescent="0.25">
      <c r="A534" t="str">
        <f>IF('Erreur balise introductive'!B24&lt;&gt;"",CONCATENATE('Erreur balise introductive'!B24,"=", 'Erreur balise introductive'!C24),IF('Erreur balise introductive'!C24&lt;&gt;"",'Erreur balise introductive'!C24,""))</f>
        <v/>
      </c>
    </row>
    <row r="535" spans="1:1" x14ac:dyDescent="0.25">
      <c r="A535" t="str">
        <f>IF('Erreur balise introductive'!B25&lt;&gt;"",CONCATENATE('Erreur balise introductive'!B25,"=", 'Erreur balise introductive'!C25),IF('Erreur balise introductive'!C25&lt;&gt;"",'Erreur balise introductive'!C25,""))</f>
        <v/>
      </c>
    </row>
    <row r="536" spans="1:1" x14ac:dyDescent="0.25">
      <c r="A536" t="str">
        <f>IF('Erreur balise introductive'!B26&lt;&gt;"",CONCATENATE('Erreur balise introductive'!B26,"=", 'Erreur balise introductive'!C26),IF('Erreur balise introductive'!C26&lt;&gt;"",'Erreur balise introductive'!C26,""))</f>
        <v/>
      </c>
    </row>
    <row r="537" spans="1:1" x14ac:dyDescent="0.25">
      <c r="A537" t="str">
        <f>IF('Erreur balise introductive'!B27&lt;&gt;"",CONCATENATE('Erreur balise introductive'!B27,"=", 'Erreur balise introductive'!C27),IF('Erreur balise introductive'!C27&lt;&gt;"",'Erreur balise introductive'!C27,""))</f>
        <v/>
      </c>
    </row>
    <row r="538" spans="1:1" x14ac:dyDescent="0.25">
      <c r="A538" t="str">
        <f>IF('Erreur balise introductive'!B28&lt;&gt;"",CONCATENATE('Erreur balise introductive'!B28,"=", 'Erreur balise introductive'!C28),IF('Erreur balise introductive'!C28&lt;&gt;"",'Erreur balise introductive'!C28,""))</f>
        <v/>
      </c>
    </row>
    <row r="539" spans="1:1" x14ac:dyDescent="0.25">
      <c r="A539" t="str">
        <f>IF('Commencer analyse'!B2&lt;&gt;"",CONCATENATE('Commencer analyse'!B2,"=", 'Commencer analyse'!C2),IF('Commencer analyse'!C2&lt;&gt;"",'Commencer analyse'!C2,""))</f>
        <v>#Message pour commencer une analyse</v>
      </c>
    </row>
    <row r="540" spans="1:1" x14ac:dyDescent="0.25">
      <c r="A540" t="str">
        <f>IF('Commencer analyse'!B3&lt;&gt;"",CONCATENATE('Commencer analyse'!B3,"=", 'Commencer analyse'!C3),IF('Commencer analyse'!C3&lt;&gt;"",'Commencer analyse'!C3,""))</f>
        <v>window.start.analysis.code.title=Analyse</v>
      </c>
    </row>
    <row r="541" spans="1:1" x14ac:dyDescent="0.25">
      <c r="A541" t="str">
        <f>IF('Commencer analyse'!B4&lt;&gt;"",CONCATENATE('Commencer analyse'!B4,"=", 'Commencer analyse'!C4),IF('Commencer analyse'!C4&lt;&gt;"",'Commencer analyse'!C4,""))</f>
        <v>window.start.analysis.information.panel.title=Informations</v>
      </c>
    </row>
    <row r="542" spans="1:1" x14ac:dyDescent="0.25">
      <c r="A542" t="str">
        <f>IF('Commencer analyse'!B5&lt;&gt;"",CONCATENATE('Commencer analyse'!B5,"=", 'Commencer analyse'!C5),IF('Commencer analyse'!C5&lt;&gt;"",'Commencer analyse'!C5,""))</f>
        <v>window.start.analysis.information.message.etape1=&lt;HTML&gt;&lt;P&gt;Bienvenue sur l'assistant d'analyse lexicométrique.&lt;BR/&gt;Vous allez pouvoir configurer l'analyse que vous souhaitez effectuer.&lt;BR/&gt;Cliquez sur suivant pour commencer l'analyse&lt;BR/&gt;NB : A tout moment vous pouvez revenir en arriére avec le bouton précédent.&lt;/P&gt;&lt;/HTML&gt;</v>
      </c>
    </row>
    <row r="543" spans="1:1" x14ac:dyDescent="0.25">
      <c r="A543" t="str">
        <f>IF('Commencer analyse'!B6&lt;&gt;"",CONCATENATE('Commencer analyse'!B6,"=", 'Commencer analyse'!C6),IF('Commencer analyse'!C6&lt;&gt;"",'Commencer analyse'!C6,""))</f>
        <v>window.start.analysis.wizard.panel.title=Assistant d'analyse lexicométrique</v>
      </c>
    </row>
    <row r="544" spans="1:1" x14ac:dyDescent="0.25">
      <c r="A544" t="str">
        <f>IF('Commencer analyse'!B7&lt;&gt;"",CONCATENATE('Commencer analyse'!B7,"=", 'Commencer analyse'!C7),IF('Commencer analyse'!C7&lt;&gt;"",'Commencer analyse'!C7,""))</f>
        <v>window.start.analysis.information.message.etape2=&lt;HTML&gt;&lt;P&gt;Cette étape vous permet de sélectionner les matériaux sur lesquels vous souhaitez effectuer l'analyse.&lt;BR/&gt;NB : A tout moment vous pouvez revenir en arriére avec le bouton précédent.&lt;/P&gt;&lt;/HTML&gt;</v>
      </c>
    </row>
    <row r="545" spans="1:1" x14ac:dyDescent="0.25">
      <c r="A545" t="str">
        <f>IF('Commencer analyse'!B8&lt;&gt;"",CONCATENATE('Commencer analyse'!B8,"=", 'Commencer analyse'!C8),IF('Commencer analyse'!C8&lt;&gt;"",'Commencer analyse'!C8,""))</f>
        <v>window.start.analysis.type.panel.title=Choix des analyses</v>
      </c>
    </row>
    <row r="546" spans="1:1" x14ac:dyDescent="0.25">
      <c r="A546" t="str">
        <f>IF('Commencer analyse'!B9&lt;&gt;"",CONCATENATE('Commencer analyse'!B9,"=", 'Commencer analyse'!C9),IF('Commencer analyse'!C9&lt;&gt;"",'Commencer analyse'!C9,""))</f>
        <v>window.start.analysis.information.message.etape3=&lt;HTML&gt;&lt;P&gt;Cette étape vous permet de sélectionner les champs correspondant aux matériaux sur lesquels vous souhaitez effectuer l'analyse.&lt;BR/&gt;NB : A tout moment vous pouvez revenir en arriére avec le bouton précédent.&lt;/P&gt;&lt;/HTML&gt;</v>
      </c>
    </row>
    <row r="547" spans="1:1" x14ac:dyDescent="0.25">
      <c r="A547" t="str">
        <f>IF('Commencer analyse'!B10&lt;&gt;"",CONCATENATE('Commencer analyse'!B10,"=", 'Commencer analyse'!C10),IF('Commencer analyse'!C10&lt;&gt;"",'Commencer analyse'!C10,""))</f>
        <v>window.start.analysis.field.material.panel.title=Choix des champs à analyser</v>
      </c>
    </row>
    <row r="548" spans="1:1" x14ac:dyDescent="0.25">
      <c r="A548" t="str">
        <f>IF('Commencer analyse'!B11&lt;&gt;"",CONCATENATE('Commencer analyse'!B11,"=", 'Commencer analyse'!C11),IF('Commencer analyse'!C11&lt;&gt;"",'Commencer analyse'!C11,""))</f>
        <v>window.start.analysis.information.message.etape4=&lt;HTML&gt;&lt;P&gt;Cette étape vous permet de sélectionner le type d'analyse que vous souhaitez effectuer.&lt;BR/&gt;Puis de consulter les résultats.&lt;BR/&gt;NB : A tout moment vous pouvez revenir en arriére avec le bouton précédent.&lt;/P&gt;&lt;/HTML&gt;</v>
      </c>
    </row>
    <row r="549" spans="1:1" x14ac:dyDescent="0.25">
      <c r="A549" t="str">
        <f>IF('Commencer analyse'!B12&lt;&gt;"",CONCATENATE('Commencer analyse'!B12,"=", 'Commencer analyse'!C12),IF('Commencer analyse'!C12&lt;&gt;"",'Commencer analyse'!C12,""))</f>
        <v>window.start.analysis.choose.analyse.label=Choix de l'analyse</v>
      </c>
    </row>
    <row r="550" spans="1:1" x14ac:dyDescent="0.25">
      <c r="A550" t="str">
        <f>IF('Commencer analyse'!B13&lt;&gt;"",CONCATENATE('Commencer analyse'!B13,"=", 'Commencer analyse'!C13),IF('Commencer analyse'!C13&lt;&gt;"",'Commencer analyse'!C13,""))</f>
        <v>window.start.analysis.choose.analyse.panel.title=Analyse Lexicométrique</v>
      </c>
    </row>
    <row r="551" spans="1:1" x14ac:dyDescent="0.25">
      <c r="A551" t="str">
        <f>IF('Commencer analyse'!B14&lt;&gt;"",CONCATENATE('Commencer analyse'!B14,"=", 'Commencer analyse'!C14),IF('Commencer analyse'!C14&lt;&gt;"",'Commencer analyse'!C14,""))</f>
        <v>window.start.analysis.choose.analyse.option.panel.title=Options nécessaires pour l'analyse</v>
      </c>
    </row>
    <row r="552" spans="1:1" x14ac:dyDescent="0.25">
      <c r="A552" t="str">
        <f>IF('Commencer analyse'!B15&lt;&gt;"",CONCATENATE('Commencer analyse'!B15,"=", 'Commencer analyse'!C15),IF('Commencer analyse'!C15&lt;&gt;"",'Commencer analyse'!C15,""))</f>
        <v>window.start.analysis.start.button.label=Lancer l'analyse</v>
      </c>
    </row>
    <row r="553" spans="1:1" x14ac:dyDescent="0.25">
      <c r="A553" t="str">
        <f>IF('Commencer analyse'!B16&lt;&gt;"",CONCATENATE('Commencer analyse'!B16,"=", 'Commencer analyse'!C16),IF('Commencer analyse'!C16&lt;&gt;"",'Commencer analyse'!C16,""))</f>
        <v>window.start.analysis.consult.results.button.label=Consulter les résultats</v>
      </c>
    </row>
    <row r="554" spans="1:1" x14ac:dyDescent="0.25">
      <c r="A554" t="str">
        <f>IF('Commencer analyse'!B17&lt;&gt;"",CONCATENATE('Commencer analyse'!B17,"=", 'Commencer analyse'!C17),IF('Commencer analyse'!C17&lt;&gt;"",'Commencer analyse'!C17,""))</f>
        <v>window.start.analysis.token.number.label=Nombre de tokens</v>
      </c>
    </row>
    <row r="555" spans="1:1" x14ac:dyDescent="0.25">
      <c r="A555" t="str">
        <f>IF('Commencer analyse'!B18&lt;&gt;"",CONCATENATE('Commencer analyse'!B18,"=", 'Commencer analyse'!C18),IF('Commencer analyse'!C18&lt;&gt;"",'Commencer analyse'!C18,""))</f>
        <v>window.start.analysis.lemme.type.label=Lemmatisation et numéro type</v>
      </c>
    </row>
    <row r="556" spans="1:1" x14ac:dyDescent="0.25">
      <c r="A556" t="str">
        <f>IF('Commencer analyse'!B19&lt;&gt;"",CONCATENATE('Commencer analyse'!B19,"=", 'Commencer analyse'!C19),IF('Commencer analyse'!C19&lt;&gt;"",'Commencer analyse'!C19,""))</f>
        <v>window.start.analysis.token.ratio.label=Type token ratio</v>
      </c>
    </row>
    <row r="557" spans="1:1" x14ac:dyDescent="0.25">
      <c r="A557" t="str">
        <f>IF('Commencer analyse'!B20&lt;&gt;"",CONCATENATE('Commencer analyse'!B20,"=", 'Commencer analyse'!C20),IF('Commencer analyse'!C20&lt;&gt;"",'Commencer analyse'!C20,""))</f>
        <v>window.start.analysis.frequency.label=Fréquence</v>
      </c>
    </row>
    <row r="558" spans="1:1" x14ac:dyDescent="0.25">
      <c r="A558" t="str">
        <f>IF('Commencer analyse'!B21&lt;&gt;"",CONCATENATE('Commencer analyse'!B21,"=", 'Commencer analyse'!C21),IF('Commencer analyse'!C21&lt;&gt;"",'Commencer analyse'!C21,""))</f>
        <v>window.start.analysis.choose.type.treatment.optional.list.panel.title=Type de prétraitement des données</v>
      </c>
    </row>
    <row r="559" spans="1:1" x14ac:dyDescent="0.25">
      <c r="A559" t="str">
        <f>IF('Commencer analyse'!B22&lt;&gt;"",CONCATENATE('Commencer analyse'!B22,"=", 'Commencer analyse'!C22),IF('Commencer analyse'!C22&lt;&gt;"",'Commencer analyse'!C22,""))</f>
        <v>window.start.analysis.choose.profile.treatment.optional.list.panel.title=Modèle pour le prétaritement des données</v>
      </c>
    </row>
    <row r="560" spans="1:1" x14ac:dyDescent="0.25">
      <c r="A560" t="str">
        <f>IF('Commencer analyse'!B23&lt;&gt;"",CONCATENATE('Commencer analyse'!B23,"=", 'Commencer analyse'!C23),IF('Commencer analyse'!C23&lt;&gt;"",'Commencer analyse'!C23,""))</f>
        <v>window.start.analysis.choose.type.lemmatization.treatment.optional.list.label=Choix du type de liste pour les lemmes</v>
      </c>
    </row>
    <row r="561" spans="1:1" x14ac:dyDescent="0.25">
      <c r="A561" t="str">
        <f>IF('Commencer analyse'!B24&lt;&gt;"",CONCATENATE('Commencer analyse'!B24,"=", 'Commencer analyse'!C24),IF('Commencer analyse'!C24&lt;&gt;"",'Commencer analyse'!C24,""))</f>
        <v>window.start.analysis.choose.profile.treatment.optional.list.label=Choix de la liste à utiliser</v>
      </c>
    </row>
    <row r="562" spans="1:1" x14ac:dyDescent="0.25">
      <c r="A562" t="str">
        <f>IF('Commencer analyse'!B25&lt;&gt;"",CONCATENATE('Commencer analyse'!B25,"=", 'Commencer analyse'!C25),IF('Commencer analyse'!C25&lt;&gt;"",'Commencer analyse'!C25,""))</f>
        <v>window.start.analysis.choose.type.tokenization.treatment.optional.list.label=Choix du type de liste pour les tokens</v>
      </c>
    </row>
    <row r="563" spans="1:1" x14ac:dyDescent="0.25">
      <c r="A563" t="str">
        <f>IF('Commencer analyse'!B26&lt;&gt;"",CONCATENATE('Commencer analyse'!B26,"=", 'Commencer analyse'!C26),IF('Commencer analyse'!C26&lt;&gt;"",'Commencer analyse'!C26,""))</f>
        <v>window.start.analysis.choose.type.proper.noun.treatment.optional.list.label=Choix du type de liste pour les noms propres</v>
      </c>
    </row>
    <row r="564" spans="1:1" x14ac:dyDescent="0.25">
      <c r="A564" t="str">
        <f>IF('Commencer analyse'!B27&lt;&gt;"",CONCATENATE('Commencer analyse'!B27,"=", 'Commencer analyse'!C27),IF('Commencer analyse'!C27&lt;&gt;"",'Commencer analyse'!C27,""))</f>
        <v>window.start.analysis.information.optionals.liste.message=&lt;HTML&gt;&lt;P&gt;Pour lancer l'analyse vous devez sélectionner les listes à utiliser.&lt;BR/&gt;Ces listes sont utilisé pour prétraiter les données (exemple : supprimer les stopwords)&lt;BR/&gt;Pour cela 2 choix s'offre à vous&lt;BR/&gt;&lt;UL&gt;&lt;LI&gt;Créer une liste vierge à partir du menu Analyse - Gestion des listes et la compléter suite à l'analyse&lt;/LI&gt;&lt;LI&gt;Choisir une liste existante et la compléter au besoin suite à l'analyse&lt;/LI&gt;&lt;/UL&gt;&lt;/P&gt;&lt;/HTML&gt;</v>
      </c>
    </row>
    <row r="565" spans="1:1" x14ac:dyDescent="0.25">
      <c r="A565" t="str">
        <f>IF('Commencer analyse'!B28&lt;&gt;"",CONCATENATE('Commencer analyse'!B28,"=", 'Commencer analyse'!C28),IF('Commencer analyse'!C28&lt;&gt;"",'Commencer analyse'!C28,""))</f>
        <v>window.start.analysis.help.button.label=Ouvrir l'aide</v>
      </c>
    </row>
    <row r="566" spans="1:1" x14ac:dyDescent="0.25">
      <c r="A566" t="str">
        <f>IF('Commencer analyse'!B29&lt;&gt;"",CONCATENATE('Commencer analyse'!B29,"=", 'Commencer analyse'!C29),IF('Commencer analyse'!C29&lt;&gt;"",'Commencer analyse'!C29,""))</f>
        <v/>
      </c>
    </row>
    <row r="567" spans="1:1" x14ac:dyDescent="0.25">
      <c r="A567" t="str">
        <f>IF('Commencer analyse'!B30&lt;&gt;"",CONCATENATE('Commencer analyse'!B30,"=", 'Commencer analyse'!C30),IF('Commencer analyse'!C30&lt;&gt;"",'Commencer analyse'!C30,""))</f>
        <v/>
      </c>
    </row>
    <row r="568" spans="1:1" x14ac:dyDescent="0.25">
      <c r="A568" t="str">
        <f>IF('Commencer analyse'!B31&lt;&gt;"",CONCATENATE('Commencer analyse'!B31,"=", 'Commencer analyse'!C31),IF('Commencer analyse'!C31&lt;&gt;"",'Commencer analyse'!C31,""))</f>
        <v/>
      </c>
    </row>
    <row r="569" spans="1:1" x14ac:dyDescent="0.25">
      <c r="A569" t="str">
        <f>IF('Commencer analyse'!B32&lt;&gt;"",CONCATENATE('Commencer analyse'!B32,"=", 'Commencer analyse'!C32),IF('Commencer analyse'!C32&lt;&gt;"",'Commencer analyse'!C32,""))</f>
        <v/>
      </c>
    </row>
    <row r="570" spans="1:1" x14ac:dyDescent="0.25">
      <c r="A570" t="str">
        <f>IF('Commencer analyse'!B33&lt;&gt;"",CONCATENATE('Commencer analyse'!B33,"=", 'Commencer analyse'!C33),IF('Commencer analyse'!C33&lt;&gt;"",'Commencer analyse'!C33,""))</f>
        <v/>
      </c>
    </row>
    <row r="571" spans="1:1" x14ac:dyDescent="0.25">
      <c r="A571" t="str">
        <f>IF('Commencer analyse'!B34&lt;&gt;"",CONCATENATE('Commencer analyse'!B34,"=", 'Commencer analyse'!C34),IF('Commencer analyse'!C34&lt;&gt;"",'Commencer analyse'!C34,""))</f>
        <v/>
      </c>
    </row>
    <row r="572" spans="1:1" x14ac:dyDescent="0.25">
      <c r="A572" t="str">
        <f>IF('Commencer analyse'!B35&lt;&gt;"",CONCATENATE('Commencer analyse'!B35,"=", 'Commencer analyse'!C35),IF('Commencer analyse'!C35&lt;&gt;"",'Commencer analyse'!C35,""))</f>
        <v/>
      </c>
    </row>
    <row r="573" spans="1:1" x14ac:dyDescent="0.25">
      <c r="A573" t="str">
        <f>IF('Commencer analyse'!B36&lt;&gt;"",CONCATENATE('Commencer analyse'!B36,"=", 'Commencer analyse'!C36),IF('Commencer analyse'!C36&lt;&gt;"",'Commencer analyse'!C36,""))</f>
        <v/>
      </c>
    </row>
    <row r="574" spans="1:1" x14ac:dyDescent="0.25">
      <c r="A574" t="str">
        <f>IF('Commencer analyse'!B37&lt;&gt;"",CONCATENATE('Commencer analyse'!B37,"=", 'Commencer analyse'!C37),IF('Commencer analyse'!C37&lt;&gt;"",'Commencer analyse'!C37,""))</f>
        <v/>
      </c>
    </row>
    <row r="575" spans="1:1" x14ac:dyDescent="0.25">
      <c r="A575" t="str">
        <f>IF('Commencer analyse'!B38&lt;&gt;"",CONCATENATE('Commencer analyse'!B38,"=", 'Commencer analyse'!C38),IF('Commencer analyse'!C38&lt;&gt;"",'Commencer analyse'!C38,""))</f>
        <v/>
      </c>
    </row>
    <row r="576" spans="1:1" x14ac:dyDescent="0.25">
      <c r="A576" t="str">
        <f>IF('Commencer analyse'!B39&lt;&gt;"",CONCATENATE('Commencer analyse'!B39,"=", 'Commencer analyse'!C39),IF('Commencer analyse'!C39&lt;&gt;"",'Commencer analyse'!C39,""))</f>
        <v/>
      </c>
    </row>
    <row r="577" spans="1:1" x14ac:dyDescent="0.25">
      <c r="A577" t="str">
        <f>IF('Commencer analyse'!B40&lt;&gt;"",CONCATENATE('Commencer analyse'!B40,"=", 'Commencer analyse'!C40),IF('Commencer analyse'!C40&lt;&gt;"",'Commencer analyse'!C40,""))</f>
        <v/>
      </c>
    </row>
    <row r="578" spans="1:1" x14ac:dyDescent="0.25">
      <c r="A578" t="str">
        <f>IF('Commencer analyse'!B41&lt;&gt;"",CONCATENATE('Commencer analyse'!B41,"=", 'Commencer analyse'!C41),IF('Commencer analyse'!C41&lt;&gt;"",'Commencer analyse'!C41,""))</f>
        <v/>
      </c>
    </row>
    <row r="579" spans="1:1" x14ac:dyDescent="0.25">
      <c r="A579" t="str">
        <f>IF('Commencer analyse'!B42&lt;&gt;"",CONCATENATE('Commencer analyse'!B42,"=", 'Commencer analyse'!C42),IF('Commencer analyse'!C42&lt;&gt;"",'Commencer analyse'!C42,""))</f>
        <v/>
      </c>
    </row>
    <row r="580" spans="1:1" x14ac:dyDescent="0.25">
      <c r="A580" t="str">
        <f>IF('Commencer analyse'!B43&lt;&gt;"",CONCATENATE('Commencer analyse'!B43,"=", 'Commencer analyse'!C43),IF('Commencer analyse'!C43&lt;&gt;"",'Commencer analyse'!C43,""))</f>
        <v/>
      </c>
    </row>
    <row r="581" spans="1:1" x14ac:dyDescent="0.25">
      <c r="A581" t="str">
        <f>IF('Commencer analyse'!B44&lt;&gt;"",CONCATENATE('Commencer analyse'!B44,"=", 'Commencer analyse'!C44),IF('Commencer analyse'!C44&lt;&gt;"",'Commencer analyse'!C44,""))</f>
        <v/>
      </c>
    </row>
    <row r="582" spans="1:1" x14ac:dyDescent="0.25">
      <c r="A582" t="str">
        <f>IF('Commencer analyse'!B45&lt;&gt;"",CONCATENATE('Commencer analyse'!B45,"=", 'Commencer analyse'!C45),IF('Commencer analyse'!C45&lt;&gt;"",'Commencer analyse'!C45,""))</f>
        <v/>
      </c>
    </row>
    <row r="583" spans="1:1" x14ac:dyDescent="0.25">
      <c r="A583" t="str">
        <f>IF('Commencer analyse'!B46&lt;&gt;"",CONCATENATE('Commencer analyse'!B46,"=", 'Commencer analyse'!C46),IF('Commencer analyse'!C46&lt;&gt;"",'Commencer analyse'!C46,""))</f>
        <v/>
      </c>
    </row>
    <row r="584" spans="1:1" x14ac:dyDescent="0.25">
      <c r="A584" t="str">
        <f>IF('Commencer analyse'!B47&lt;&gt;"",CONCATENATE('Commencer analyse'!B47,"=", 'Commencer analyse'!C47),IF('Commencer analyse'!C47&lt;&gt;"",'Commencer analyse'!C47,""))</f>
        <v/>
      </c>
    </row>
    <row r="585" spans="1:1" x14ac:dyDescent="0.25">
      <c r="A585" t="str">
        <f>IF('Commencer analyse'!B48&lt;&gt;"",CONCATENATE('Commencer analyse'!B48,"=", 'Commencer analyse'!C48),IF('Commencer analyse'!C48&lt;&gt;"",'Commencer analyse'!C48,""))</f>
        <v/>
      </c>
    </row>
    <row r="586" spans="1:1" x14ac:dyDescent="0.25">
      <c r="A586" t="str">
        <f>IF('Commencer analyse'!B49&lt;&gt;"",CONCATENATE('Commencer analyse'!B49,"=", 'Commencer analyse'!C49),IF('Commencer analyse'!C49&lt;&gt;"",'Commencer analyse'!C49,""))</f>
        <v/>
      </c>
    </row>
    <row r="587" spans="1:1" x14ac:dyDescent="0.25">
      <c r="A587" t="str">
        <f>IF('Commencer analyse'!B50&lt;&gt;"",CONCATENATE('Commencer analyse'!B50,"=", 'Commencer analyse'!C50),IF('Commencer analyse'!C50&lt;&gt;"",'Commencer analyse'!C50,""))</f>
        <v/>
      </c>
    </row>
    <row r="588" spans="1:1" x14ac:dyDescent="0.25">
      <c r="A588" t="str">
        <f>IF('Commencer analyse'!B51&lt;&gt;"",CONCATENATE('Commencer analyse'!B51,"=", 'Commencer analyse'!C51),IF('Commencer analyse'!C51&lt;&gt;"",'Commencer analyse'!C51,""))</f>
        <v/>
      </c>
    </row>
    <row r="589" spans="1:1" x14ac:dyDescent="0.25">
      <c r="A589" t="str">
        <f>IF('Commencer analyse'!B52&lt;&gt;"",CONCATENATE('Commencer analyse'!B52,"=", 'Commencer analyse'!C52),IF('Commencer analyse'!C52&lt;&gt;"",'Commencer analyse'!C52,""))</f>
        <v/>
      </c>
    </row>
    <row r="590" spans="1:1" x14ac:dyDescent="0.25">
      <c r="A590" t="str">
        <f>IF('Commencer analyse'!B53&lt;&gt;"",CONCATENATE('Commencer analyse'!B53,"=", 'Commencer analyse'!C53),IF('Commencer analyse'!C53&lt;&gt;"",'Commencer analyse'!C53,""))</f>
        <v/>
      </c>
    </row>
    <row r="591" spans="1:1" x14ac:dyDescent="0.25">
      <c r="A591" t="str">
        <f>IF('Commencer analyse'!B54&lt;&gt;"",CONCATENATE('Commencer analyse'!B54,"=", 'Commencer analyse'!C54),IF('Commencer analyse'!C54&lt;&gt;"",'Commencer analyse'!C54,""))</f>
        <v/>
      </c>
    </row>
    <row r="592" spans="1:1" x14ac:dyDescent="0.25">
      <c r="A592" t="str">
        <f>IF('Commencer analyse'!B55&lt;&gt;"",CONCATENATE('Commencer analyse'!B55,"=", 'Commencer analyse'!C55),IF('Commencer analyse'!C55&lt;&gt;"",'Commencer analyse'!C55,""))</f>
        <v/>
      </c>
    </row>
    <row r="593" spans="1:1" x14ac:dyDescent="0.25">
      <c r="A593" t="str">
        <f>IF('Commencer analyse'!B56&lt;&gt;"",CONCATENATE('Commencer analyse'!B56,"=", 'Commencer analyse'!C56),IF('Commencer analyse'!C56&lt;&gt;"",'Commencer analyse'!C56,""))</f>
        <v/>
      </c>
    </row>
    <row r="594" spans="1:1" x14ac:dyDescent="0.25">
      <c r="A594" t="str">
        <f>IF('Commencer analyse'!B57&lt;&gt;"",CONCATENATE('Commencer analyse'!B57,"=", 'Commencer analyse'!C57),IF('Commencer analyse'!C57&lt;&gt;"",'Commencer analyse'!C57,""))</f>
        <v/>
      </c>
    </row>
    <row r="595" spans="1:1" x14ac:dyDescent="0.25">
      <c r="A595" t="str">
        <f>IF('Commencer analyse'!B58&lt;&gt;"",CONCATENATE('Commencer analyse'!B58,"=", 'Commencer analyse'!C58),IF('Commencer analyse'!C58&lt;&gt;"",'Commencer analyse'!C58,""))</f>
        <v/>
      </c>
    </row>
    <row r="596" spans="1:1" x14ac:dyDescent="0.25">
      <c r="A596" t="str">
        <f>IF('Commencer analyse'!B59&lt;&gt;"",CONCATENATE('Commencer analyse'!B59,"=", 'Commencer analyse'!C59),IF('Commencer analyse'!C59&lt;&gt;"",'Commencer analyse'!C59,""))</f>
        <v/>
      </c>
    </row>
    <row r="597" spans="1:1" x14ac:dyDescent="0.25">
      <c r="A597" t="str">
        <f>IF('Commencer analyse'!B60&lt;&gt;"",CONCATENATE('Commencer analyse'!B60,"=", 'Commencer analyse'!C60),IF('Commencer analyse'!C60&lt;&gt;"",'Commencer analyse'!C60,""))</f>
        <v/>
      </c>
    </row>
    <row r="598" spans="1:1" x14ac:dyDescent="0.25">
      <c r="A598" t="str">
        <f>IF('Importer Excel'!B2&lt;&gt;"",CONCATENATE('Importer Excel'!B2,"=", 'Importer Excel'!C2),IF('Importer Excel'!C2&lt;&gt;"",'Importer Excel'!C2,""))</f>
        <v>#Fenêtre Import Excel Personnalisé</v>
      </c>
    </row>
    <row r="599" spans="1:1" x14ac:dyDescent="0.25">
      <c r="A599" t="str">
        <f>IF('Importer Excel'!B3&lt;&gt;"",CONCATENATE('Importer Excel'!B3,"=", 'Importer Excel'!C3),IF('Importer Excel'!C3&lt;&gt;"",'Importer Excel'!C3,""))</f>
        <v>window.import.excel.file.picker.panel.title=Choix du fichier excel</v>
      </c>
    </row>
    <row r="600" spans="1:1" x14ac:dyDescent="0.25">
      <c r="A600" t="str">
        <f>IF('Importer Excel'!B4&lt;&gt;"",CONCATENATE('Importer Excel'!B4,"=", 'Importer Excel'!C4),IF('Importer Excel'!C4&lt;&gt;"",'Importer Excel'!C4,""))</f>
        <v>window.import.excel.panel.title=Importer le fichier excel personnalisé</v>
      </c>
    </row>
    <row r="601" spans="1:1" x14ac:dyDescent="0.25">
      <c r="A601" t="str">
        <f>IF('Importer Excel'!B5&lt;&gt;"",CONCATENATE('Importer Excel'!B5,"=", 'Importer Excel'!C5),IF('Importer Excel'!C5&lt;&gt;"",'Importer Excel'!C5,""))</f>
        <v>window.import.excel.information.panel.title=Le fichier excel à importer</v>
      </c>
    </row>
    <row r="602" spans="1:1" x14ac:dyDescent="0.25">
      <c r="A602" t="str">
        <f>IF('Importer Excel'!B6&lt;&gt;"",CONCATENATE('Importer Excel'!B6,"=", 'Importer Excel'!C6),IF('Importer Excel'!C6&lt;&gt;"",'Importer Excel'!C6,""))</f>
        <v>window.import.excel.information.panel.text.nothing=Cliquer sur le bouton Parcourir pour sélectionner le fichier Excel à importer</v>
      </c>
    </row>
    <row r="603" spans="1:1" x14ac:dyDescent="0.25">
      <c r="A603" t="str">
        <f>IF('Importer Excel'!B7&lt;&gt;"",CONCATENATE('Importer Excel'!B7,"=", 'Importer Excel'!C7),IF('Importer Excel'!C7&lt;&gt;"",'Importer Excel'!C7,""))</f>
        <v>window.import.excel.information.panel.text=&lt;html&gt;&lt;p&gt;Le fichier suivant va être importé : &lt;br/&gt;&lt;br/&gt;%s&lt;/p&gt;&lt;/html&gt;</v>
      </c>
    </row>
    <row r="604" spans="1:1" x14ac:dyDescent="0.25">
      <c r="A604" t="str">
        <f>IF('Importer Excel'!B8&lt;&gt;"",CONCATENATE('Importer Excel'!B8,"=", 'Importer Excel'!C8),IF('Importer Excel'!C8&lt;&gt;"",'Importer Excel'!C8,""))</f>
        <v>window.import.excel.list.specific.panel.title=Choix du traitement à appliquer à l'import</v>
      </c>
    </row>
    <row r="605" spans="1:1" x14ac:dyDescent="0.25">
      <c r="A605" t="str">
        <f>IF('Importer Excel'!B9&lt;&gt;"",CONCATENATE('Importer Excel'!B9,"=", 'Importer Excel'!C9),IF('Importer Excel'!C9&lt;&gt;"",'Importer Excel'!C9,""))</f>
        <v>window.import.excel.list.specific.label=Choix de la méthode de traitement</v>
      </c>
    </row>
    <row r="606" spans="1:1" x14ac:dyDescent="0.25">
      <c r="A606" t="str">
        <f>IF('Importer Excel'!B10&lt;&gt;"",CONCATENATE('Importer Excel'!B10,"=", 'Importer Excel'!C10),IF('Importer Excel'!C10&lt;&gt;"",'Importer Excel'!C10,""))</f>
        <v>window.import.excel.list.specific.label.nothing=Aucun traitement</v>
      </c>
    </row>
    <row r="607" spans="1:1" x14ac:dyDescent="0.25">
      <c r="A607" t="str">
        <f>IF('Importer Excel'!B11&lt;&gt;"",CONCATENATE('Importer Excel'!B11,"=", 'Importer Excel'!C11),IF('Importer Excel'!C11&lt;&gt;"",'Importer Excel'!C11,""))</f>
        <v>window.import.excel.sheet.name.label=Nom de la feuille sur laquelle appliquer le traitement</v>
      </c>
    </row>
    <row r="608" spans="1:1" x14ac:dyDescent="0.25">
      <c r="A608" t="str">
        <f>IF('Importer Excel'!B12&lt;&gt;"",CONCATENATE('Importer Excel'!B12,"=", 'Importer Excel'!C12),IF('Importer Excel'!C12&lt;&gt;"",'Importer Excel'!C12,""))</f>
        <v>window.import.excel.list.fields.title.panel=Liste des champs à générer</v>
      </c>
    </row>
    <row r="609" spans="1:1" x14ac:dyDescent="0.25">
      <c r="A609" t="str">
        <f>IF('Importer Excel'!B13&lt;&gt;"",CONCATENATE('Importer Excel'!B13,"=", 'Importer Excel'!C13),IF('Importer Excel'!C13&lt;&gt;"",'Importer Excel'!C13,""))</f>
        <v>window.import.excel.file.label=Fichier Excel à importer : %s</v>
      </c>
    </row>
    <row r="610" spans="1:1" x14ac:dyDescent="0.25">
      <c r="A610" t="str">
        <f>IF('Importer Excel'!B14&lt;&gt;"",CONCATENATE('Importer Excel'!B14,"=", 'Importer Excel'!C14),IF('Importer Excel'!C14&lt;&gt;"",'Importer Excel'!C14,""))</f>
        <v>window.import.excel.action.title.panel=Action de masse</v>
      </c>
    </row>
    <row r="611" spans="1:1" x14ac:dyDescent="0.25">
      <c r="A611" t="str">
        <f>IF('Importer Excel'!B15&lt;&gt;"",CONCATENATE('Importer Excel'!B15,"=", 'Importer Excel'!C15),IF('Importer Excel'!C15&lt;&gt;"",'Importer Excel'!C15,""))</f>
        <v>window.import.excel.action.select.all=Selectionnez tous les champ ci-dessous</v>
      </c>
    </row>
    <row r="612" spans="1:1" x14ac:dyDescent="0.25">
      <c r="A612" t="str">
        <f>IF('Importer Excel'!B16&lt;&gt;"",CONCATENATE('Importer Excel'!B16,"=", 'Importer Excel'!C16),IF('Importer Excel'!C16&lt;&gt;"",'Importer Excel'!C16,""))</f>
        <v>window.import.excel.action.deselect.all=Deselectionnez tous les champ ci-dessous</v>
      </c>
    </row>
    <row r="613" spans="1:1" x14ac:dyDescent="0.25">
      <c r="A613" t="str">
        <f>IF('Importer Excel'!B17&lt;&gt;"",CONCATENATE('Importer Excel'!B17,"=", 'Importer Excel'!C17),IF('Importer Excel'!C17&lt;&gt;"",'Importer Excel'!C17,""))</f>
        <v>window.import.excel.principal.action.title.panel=Import du fichier Excel</v>
      </c>
    </row>
    <row r="614" spans="1:1" x14ac:dyDescent="0.25">
      <c r="A614" t="str">
        <f>IF('Importer Excel'!B18&lt;&gt;"",CONCATENATE('Importer Excel'!B18,"=", 'Importer Excel'!C18),IF('Importer Excel'!C18&lt;&gt;"",'Importer Excel'!C18,""))</f>
        <v>window.import.excel.principal.action.button.label=Importer</v>
      </c>
    </row>
    <row r="615" spans="1:1" x14ac:dyDescent="0.25">
      <c r="A615" t="str">
        <f>IF('Importer Excel'!B19&lt;&gt;"",CONCATENATE('Importer Excel'!B19,"=", 'Importer Excel'!C19),IF('Importer Excel'!C19&lt;&gt;"",'Importer Excel'!C19,""))</f>
        <v>window.import.excel.sheet.name.panel.title=Choix de la feuille Excel pour l'import</v>
      </c>
    </row>
    <row r="616" spans="1:1" x14ac:dyDescent="0.25">
      <c r="A616" t="str">
        <f>IF('Importer Excel'!B20&lt;&gt;"",CONCATENATE('Importer Excel'!B20,"=", 'Importer Excel'!C20),IF('Importer Excel'!C20&lt;&gt;"",'Importer Excel'!C20,""))</f>
        <v/>
      </c>
    </row>
    <row r="617" spans="1:1" x14ac:dyDescent="0.25">
      <c r="A617" t="str">
        <f>IF('Importer Excel'!B21&lt;&gt;"",CONCATENATE('Importer Excel'!B21,"=", 'Importer Excel'!C21),IF('Importer Excel'!C21&lt;&gt;"",'Importer Excel'!C21,""))</f>
        <v/>
      </c>
    </row>
    <row r="618" spans="1:1" x14ac:dyDescent="0.25">
      <c r="A618" t="str">
        <f>IF('Importer Excel'!B22&lt;&gt;"",CONCATENATE('Importer Excel'!B22,"=", 'Importer Excel'!C22),IF('Importer Excel'!C22&lt;&gt;"",'Importer Excel'!C22,""))</f>
        <v/>
      </c>
    </row>
    <row r="619" spans="1:1" x14ac:dyDescent="0.25">
      <c r="A619" t="str">
        <f>IF('Importer Excel'!B23&lt;&gt;"",CONCATENATE('Importer Excel'!B23,"=", 'Importer Excel'!C23),IF('Importer Excel'!C23&lt;&gt;"",'Importer Excel'!C23,""))</f>
        <v/>
      </c>
    </row>
    <row r="620" spans="1:1" x14ac:dyDescent="0.25">
      <c r="A620" t="str">
        <f>IF('Importer Excel'!B24&lt;&gt;"",CONCATENATE('Importer Excel'!B24,"=", 'Importer Excel'!C24),IF('Importer Excel'!C24&lt;&gt;"",'Importer Excel'!C24,""))</f>
        <v/>
      </c>
    </row>
    <row r="621" spans="1:1" x14ac:dyDescent="0.25">
      <c r="A621" t="str">
        <f>IF('Importer Excel'!B25&lt;&gt;"",CONCATENATE('Importer Excel'!B25,"=", 'Importer Excel'!C25),IF('Importer Excel'!C25&lt;&gt;"",'Importer Excel'!C25,""))</f>
        <v/>
      </c>
    </row>
    <row r="622" spans="1:1" x14ac:dyDescent="0.25">
      <c r="A622" t="str">
        <f>IF('Importer Excel'!B26&lt;&gt;"",CONCATENATE('Importer Excel'!B26,"=", 'Importer Excel'!C26),IF('Importer Excel'!C26&lt;&gt;"",'Importer Excel'!C26,""))</f>
        <v/>
      </c>
    </row>
    <row r="623" spans="1:1" x14ac:dyDescent="0.25">
      <c r="A623" t="str">
        <f>IF('Importer Excel'!B27&lt;&gt;"",CONCATENATE('Importer Excel'!B27,"=", 'Importer Excel'!C27),IF('Importer Excel'!C27&lt;&gt;"",'Importer Excel'!C27,""))</f>
        <v/>
      </c>
    </row>
    <row r="624" spans="1:1" x14ac:dyDescent="0.25">
      <c r="A624" t="str">
        <f>IF('Importer Excel'!B28&lt;&gt;"",CONCATENATE('Importer Excel'!B28,"=", 'Importer Excel'!C28),IF('Importer Excel'!C28&lt;&gt;"",'Importer Excel'!C28,""))</f>
        <v/>
      </c>
    </row>
    <row r="625" spans="1:1" x14ac:dyDescent="0.25">
      <c r="A625" t="str">
        <f>IF('Importer Excel'!B29&lt;&gt;"",CONCATENATE('Importer Excel'!B29,"=", 'Importer Excel'!C29),IF('Importer Excel'!C29&lt;&gt;"",'Importer Excel'!C29,""))</f>
        <v/>
      </c>
    </row>
    <row r="626" spans="1:1" x14ac:dyDescent="0.25">
      <c r="A626" t="str">
        <f>IF('Importer Excel'!B30&lt;&gt;"",CONCATENATE('Importer Excel'!B30,"=", 'Importer Excel'!C30),IF('Importer Excel'!C30&lt;&gt;"",'Importer Excel'!C30,""))</f>
        <v/>
      </c>
    </row>
    <row r="627" spans="1:1" x14ac:dyDescent="0.25">
      <c r="A627" t="str">
        <f>IF('Importer Excel'!B31&lt;&gt;"",CONCATENATE('Importer Excel'!B31,"=", 'Importer Excel'!C31),IF('Importer Excel'!C31&lt;&gt;"",'Importer Excel'!C31,""))</f>
        <v/>
      </c>
    </row>
    <row r="628" spans="1:1" x14ac:dyDescent="0.25">
      <c r="A628" t="str">
        <f>IF('Importer Excel'!B32&lt;&gt;"",CONCATENATE('Importer Excel'!B32,"=", 'Importer Excel'!C32),IF('Importer Excel'!C32&lt;&gt;"",'Importer Excel'!C32,""))</f>
        <v/>
      </c>
    </row>
    <row r="629" spans="1:1" x14ac:dyDescent="0.25">
      <c r="A629" t="str">
        <f>IF('Erreur Fonctionnelle'!B2&lt;&gt;"",CONCATENATE('Erreur Fonctionnelle'!B2,"=", 'Erreur Fonctionnelle'!C2),IF('Erreur Fonctionnelle'!C2&lt;&gt;"",'Erreur Fonctionnelle'!C2,""))</f>
        <v/>
      </c>
    </row>
    <row r="630" spans="1:1" x14ac:dyDescent="0.25">
      <c r="A630" t="str">
        <f>IF('Erreur Fonctionnelle'!B3&lt;&gt;"",CONCATENATE('Erreur Fonctionnelle'!B3,"=", 'Erreur Fonctionnelle'!C3),IF('Erreur Fonctionnelle'!C3&lt;&gt;"",'Erreur Fonctionnelle'!C3,""))</f>
        <v>window.functional.error.panel.title=Erreur Utilisateur</v>
      </c>
    </row>
    <row r="631" spans="1:1" x14ac:dyDescent="0.25">
      <c r="A631" t="str">
        <f>IF('Erreur Fonctionnelle'!B4&lt;&gt;"",CONCATENATE('Erreur Fonctionnelle'!B4,"=", 'Erreur Fonctionnelle'!C4),IF('Erreur Fonctionnelle'!C4&lt;&gt;"",'Erreur Fonctionnelle'!C4,""))</f>
        <v>window.functional.error.list.label=&lt;html&gt;&lt;p&gt;Les erreurs suivantes ont été rencontrés : &lt;ul&gt;%s&lt;/ul&gt;&lt;/p&gt;&lt;/html&gt;</v>
      </c>
    </row>
    <row r="632" spans="1:1" x14ac:dyDescent="0.25">
      <c r="A632" t="str">
        <f>IF('Erreur Fonctionnelle'!B5&lt;&gt;"",CONCATENATE('Erreur Fonctionnelle'!B5,"=", 'Erreur Fonctionnelle'!C5),IF('Erreur Fonctionnelle'!C5&lt;&gt;"",'Erreur Fonctionnelle'!C5,""))</f>
        <v>window.functional.error.file.not.exist=Le fichier n'existe pas</v>
      </c>
    </row>
    <row r="633" spans="1:1" x14ac:dyDescent="0.25">
      <c r="A633" t="str">
        <f>IF('Erreur Fonctionnelle'!B6&lt;&gt;"",CONCATENATE('Erreur Fonctionnelle'!B6,"=", 'Erreur Fonctionnelle'!C6),IF('Erreur Fonctionnelle'!C6&lt;&gt;"",'Erreur Fonctionnelle'!C6,""))</f>
        <v>window.functional.error.none.field.selected=Aucun champ à traiter n'a été sélectionné</v>
      </c>
    </row>
    <row r="634" spans="1:1" x14ac:dyDescent="0.25">
      <c r="A634" t="str">
        <f>IF('Erreur Fonctionnelle'!B7&lt;&gt;"",CONCATENATE('Erreur Fonctionnelle'!B7,"=", 'Erreur Fonctionnelle'!C7),IF('Erreur Fonctionnelle'!C7&lt;&gt;"",'Erreur Fonctionnelle'!C7,""))</f>
        <v>window.functional.error.invalid.configuration=La configuration sélectionnée n'est pas autorisé pour l'opération demandée</v>
      </c>
    </row>
    <row r="635" spans="1:1" x14ac:dyDescent="0.25">
      <c r="A635" t="str">
        <f>IF('Erreur Fonctionnelle'!B8&lt;&gt;"",CONCATENATE('Erreur Fonctionnelle'!B8,"=", 'Erreur Fonctionnelle'!C8),IF('Erreur Fonctionnelle'!C8&lt;&gt;"",'Erreur Fonctionnelle'!C8,""))</f>
        <v>window.functional.error.invalid.field.with.configuration=Les champs sélectionnés ne sont pas compatible avec la configuration choisi</v>
      </c>
    </row>
    <row r="636" spans="1:1" x14ac:dyDescent="0.25">
      <c r="A636" t="str">
        <f>IF('Erreur Fonctionnelle'!B9&lt;&gt;"",CONCATENATE('Erreur Fonctionnelle'!B9,"=", 'Erreur Fonctionnelle'!C9),IF('Erreur Fonctionnelle'!C9&lt;&gt;"",'Erreur Fonctionnelle'!C9,""))</f>
        <v>window.functional.error.invalid.file.excel=Le fichier Excel n'est pas compatible avec l'opération demandé (champ inexistant)</v>
      </c>
    </row>
    <row r="637" spans="1:1" x14ac:dyDescent="0.25">
      <c r="A637" t="str">
        <f>IF('Erreur Fonctionnelle'!B10&lt;&gt;"",CONCATENATE('Erreur Fonctionnelle'!B10,"=", 'Erreur Fonctionnelle'!C10),IF('Erreur Fonctionnelle'!C10&lt;&gt;"",'Erreur Fonctionnelle'!C10,""))</f>
        <v>window.functional.error.invalid.specific.configuration=La configuration spécifique demandé n'a pas été trouvé dans la configuration sélectionné pour le traitement</v>
      </c>
    </row>
    <row r="638" spans="1:1" x14ac:dyDescent="0.25">
      <c r="A638" t="str">
        <f>IF('Erreur Fonctionnelle'!B11&lt;&gt;"",CONCATENATE('Erreur Fonctionnelle'!B11,"=", 'Erreur Fonctionnelle'!C11),IF('Erreur Fonctionnelle'!C11&lt;&gt;"",'Erreur Fonctionnelle'!C11,""))</f>
        <v>window.functional.error.invalid.file.excel.specific.configuration=Le fichier Excel fourni n'est pas compatible avec la configuration spécifique demandée</v>
      </c>
    </row>
    <row r="639" spans="1:1" x14ac:dyDescent="0.25">
      <c r="A639" t="str">
        <f>IF('Erreur Fonctionnelle'!B12&lt;&gt;"",CONCATENATE('Erreur Fonctionnelle'!B12,"=", 'Erreur Fonctionnelle'!C12),IF('Erreur Fonctionnelle'!C12&lt;&gt;"",'Erreur Fonctionnelle'!C12,""))</f>
        <v>window.functional.error.invalid.analysis.folder=Le dossier à analyser n'est pas valide (chemin inexistant)</v>
      </c>
    </row>
    <row r="640" spans="1:1" x14ac:dyDescent="0.25">
      <c r="A640" t="str">
        <f>IF('Erreur Fonctionnelle'!B13&lt;&gt;"",CONCATENATE('Erreur Fonctionnelle'!B13,"=", 'Erreur Fonctionnelle'!C13),IF('Erreur Fonctionnelle'!C13&lt;&gt;"",'Erreur Fonctionnelle'!C13,""))</f>
        <v>window.functional.error.value.exist=La nouvelle valeur est déjà présente dans la liste. Votre action a été annulé par le système</v>
      </c>
    </row>
    <row r="641" spans="1:1" x14ac:dyDescent="0.25">
      <c r="A641" t="str">
        <f>IF('Erreur Fonctionnelle'!B14&lt;&gt;"",CONCATENATE('Erreur Fonctionnelle'!B14,"=", 'Erreur Fonctionnelle'!C14),IF('Erreur Fonctionnelle'!C14&lt;&gt;"",'Erreur Fonctionnelle'!C14,""))</f>
        <v/>
      </c>
    </row>
    <row r="642" spans="1:1" x14ac:dyDescent="0.25">
      <c r="A642" t="str">
        <f>IF('Erreur Fonctionnelle'!B15&lt;&gt;"",CONCATENATE('Erreur Fonctionnelle'!B15,"=", 'Erreur Fonctionnelle'!C15),IF('Erreur Fonctionnelle'!C15&lt;&gt;"",'Erreur Fonctionnelle'!C15,""))</f>
        <v/>
      </c>
    </row>
    <row r="643" spans="1:1" x14ac:dyDescent="0.25">
      <c r="A643" t="str">
        <f>IF('Erreur Fonctionnelle'!B16&lt;&gt;"",CONCATENATE('Erreur Fonctionnelle'!B16,"=", 'Erreur Fonctionnelle'!C16),IF('Erreur Fonctionnelle'!C16&lt;&gt;"",'Erreur Fonctionnelle'!C16,""))</f>
        <v/>
      </c>
    </row>
    <row r="644" spans="1:1" x14ac:dyDescent="0.25">
      <c r="A644" t="str">
        <f>IF('Erreur Fonctionnelle'!B17&lt;&gt;"",CONCATENATE('Erreur Fonctionnelle'!B17,"=", 'Erreur Fonctionnelle'!C17),IF('Erreur Fonctionnelle'!C17&lt;&gt;"",'Erreur Fonctionnelle'!C17,""))</f>
        <v/>
      </c>
    </row>
    <row r="645" spans="1:1" x14ac:dyDescent="0.25">
      <c r="A645" t="str">
        <f>IF('Erreur Fonctionnelle'!B18&lt;&gt;"",CONCATENATE('Erreur Fonctionnelle'!B18,"=", 'Erreur Fonctionnelle'!C18),IF('Erreur Fonctionnelle'!C18&lt;&gt;"",'Erreur Fonctionnelle'!C18,""))</f>
        <v/>
      </c>
    </row>
    <row r="646" spans="1:1" x14ac:dyDescent="0.25">
      <c r="A646" t="str">
        <f>IF('Erreur Fonctionnelle'!B19&lt;&gt;"",CONCATENATE('Erreur Fonctionnelle'!B19,"=", 'Erreur Fonctionnelle'!C19),IF('Erreur Fonctionnelle'!C19&lt;&gt;"",'Erreur Fonctionnelle'!C19,""))</f>
        <v/>
      </c>
    </row>
    <row r="647" spans="1:1" x14ac:dyDescent="0.25">
      <c r="A647" t="str">
        <f>IF('Erreur Fonctionnelle'!B20&lt;&gt;"",CONCATENATE('Erreur Fonctionnelle'!B20,"=", 'Erreur Fonctionnelle'!C20),IF('Erreur Fonctionnelle'!C20&lt;&gt;"",'Erreur Fonctionnelle'!C20,""))</f>
        <v/>
      </c>
    </row>
    <row r="648" spans="1:1" x14ac:dyDescent="0.25">
      <c r="A648" t="str">
        <f>IF('Erreur Fonctionnelle'!B21&lt;&gt;"",CONCATENATE('Erreur Fonctionnelle'!B21,"=", 'Erreur Fonctionnelle'!C21),IF('Erreur Fonctionnelle'!C21&lt;&gt;"",'Erreur Fonctionnelle'!C21,""))</f>
        <v/>
      </c>
    </row>
    <row r="649" spans="1:1" x14ac:dyDescent="0.25">
      <c r="A649" t="str">
        <f>IF('Erreur Fonctionnelle'!B22&lt;&gt;"",CONCATENATE('Erreur Fonctionnelle'!B22,"=", 'Erreur Fonctionnelle'!C22),IF('Erreur Fonctionnelle'!C22&lt;&gt;"",'Erreur Fonctionnelle'!C22,""))</f>
        <v/>
      </c>
    </row>
    <row r="650" spans="1:1" x14ac:dyDescent="0.25">
      <c r="A650" t="str">
        <f>IF('Erreur Fonctionnelle'!B23&lt;&gt;"",CONCATENATE('Erreur Fonctionnelle'!B23,"=", 'Erreur Fonctionnelle'!C23),IF('Erreur Fonctionnelle'!C23&lt;&gt;"",'Erreur Fonctionnelle'!C23,""))</f>
        <v/>
      </c>
    </row>
    <row r="651" spans="1:1" x14ac:dyDescent="0.25">
      <c r="A651" t="str">
        <f>IF('Erreur Fonctionnelle'!B24&lt;&gt;"",CONCATENATE('Erreur Fonctionnelle'!B24,"=", 'Erreur Fonctionnelle'!C24),IF('Erreur Fonctionnelle'!C24&lt;&gt;"",'Erreur Fonctionnelle'!C24,""))</f>
        <v/>
      </c>
    </row>
    <row r="652" spans="1:1" x14ac:dyDescent="0.25">
      <c r="A652" t="str">
        <f>IF('Erreur Fonctionnelle'!B25&lt;&gt;"",CONCATENATE('Erreur Fonctionnelle'!B25,"=", 'Erreur Fonctionnelle'!C25),IF('Erreur Fonctionnelle'!C25&lt;&gt;"",'Erreur Fonctionnelle'!C25,""))</f>
        <v/>
      </c>
    </row>
    <row r="653" spans="1:1" x14ac:dyDescent="0.25">
      <c r="A653" t="str">
        <f>IF('Erreur Fonctionnelle'!B26&lt;&gt;"",CONCATENATE('Erreur Fonctionnelle'!B26,"=", 'Erreur Fonctionnelle'!C26),IF('Erreur Fonctionnelle'!C26&lt;&gt;"",'Erreur Fonctionnelle'!C26,""))</f>
        <v/>
      </c>
    </row>
    <row r="654" spans="1:1" x14ac:dyDescent="0.25">
      <c r="A654" t="str">
        <f>IF('Erreur Fonctionnelle'!B27&lt;&gt;"",CONCATENATE('Erreur Fonctionnelle'!B27,"=", 'Erreur Fonctionnelle'!C27),IF('Erreur Fonctionnelle'!C27&lt;&gt;"",'Erreur Fonctionnelle'!C27,""))</f>
        <v/>
      </c>
    </row>
    <row r="655" spans="1:1" x14ac:dyDescent="0.25">
      <c r="A655" t="str">
        <f>IF('Erreur Fonctionnelle'!B28&lt;&gt;"",CONCATENATE('Erreur Fonctionnelle'!B28,"=", 'Erreur Fonctionnelle'!C28),IF('Erreur Fonctionnelle'!C28&lt;&gt;"",'Erreur Fonctionnelle'!C28,""))</f>
        <v/>
      </c>
    </row>
    <row r="656" spans="1:1" x14ac:dyDescent="0.25">
      <c r="A656" t="str">
        <f>IF('Erreur Fonctionnelle'!B29&lt;&gt;"",CONCATENATE('Erreur Fonctionnelle'!B29,"=", 'Erreur Fonctionnelle'!C29),IF('Erreur Fonctionnelle'!C29&lt;&gt;"",'Erreur Fonctionnelle'!C29,""))</f>
        <v/>
      </c>
    </row>
    <row r="657" spans="1:1" x14ac:dyDescent="0.25">
      <c r="A657" t="str">
        <f>IF('Erreur Fonctionnelle'!B30&lt;&gt;"",CONCATENATE('Erreur Fonctionnelle'!B30,"=", 'Erreur Fonctionnelle'!C30),IF('Erreur Fonctionnelle'!C30&lt;&gt;"",'Erreur Fonctionnelle'!C30,""))</f>
        <v/>
      </c>
    </row>
    <row r="658" spans="1:1" x14ac:dyDescent="0.25">
      <c r="A658" t="str">
        <f>IF('Erreur Fonctionnelle'!B31&lt;&gt;"",CONCATENATE('Erreur Fonctionnelle'!B31,"=", 'Erreur Fonctionnelle'!C31),IF('Erreur Fonctionnelle'!C31&lt;&gt;"",'Erreur Fonctionnelle'!C31,""))</f>
        <v/>
      </c>
    </row>
    <row r="659" spans="1:1" x14ac:dyDescent="0.25">
      <c r="A659" t="str">
        <f>IF('Erreur Fonctionnelle'!B32&lt;&gt;"",CONCATENATE('Erreur Fonctionnelle'!B32,"=", 'Erreur Fonctionnelle'!C32),IF('Erreur Fonctionnelle'!C32&lt;&gt;"",'Erreur Fonctionnelle'!C32,""))</f>
        <v/>
      </c>
    </row>
    <row r="660" spans="1:1" x14ac:dyDescent="0.25">
      <c r="A660" t="str">
        <f>IF('Erreur Fonctionnelle'!B33&lt;&gt;"",CONCATENATE('Erreur Fonctionnelle'!B33,"=", 'Erreur Fonctionnelle'!C33),IF('Erreur Fonctionnelle'!C33&lt;&gt;"",'Erreur Fonctionnelle'!C33,""))</f>
        <v/>
      </c>
    </row>
    <row r="661" spans="1:1" x14ac:dyDescent="0.25">
      <c r="A661" t="str">
        <f>IF('Erreur Fonctionnelle'!B34&lt;&gt;"",CONCATENATE('Erreur Fonctionnelle'!B34,"=", 'Erreur Fonctionnelle'!C34),IF('Erreur Fonctionnelle'!C34&lt;&gt;"",'Erreur Fonctionnelle'!C34,""))</f>
        <v/>
      </c>
    </row>
    <row r="662" spans="1:1" x14ac:dyDescent="0.25">
      <c r="A662" t="str">
        <f>IF('Erreur Fonctionnelle'!B35&lt;&gt;"",CONCATENATE('Erreur Fonctionnelle'!B35,"=", 'Erreur Fonctionnelle'!C35),IF('Erreur Fonctionnelle'!C35&lt;&gt;"",'Erreur Fonctionnelle'!C35,""))</f>
        <v/>
      </c>
    </row>
    <row r="663" spans="1:1" x14ac:dyDescent="0.25">
      <c r="A663" t="str">
        <f>IF('Erreur Fonctionnelle'!B36&lt;&gt;"",CONCATENATE('Erreur Fonctionnelle'!B36,"=", 'Erreur Fonctionnelle'!C36),IF('Erreur Fonctionnelle'!C36&lt;&gt;"",'Erreur Fonctionnelle'!C36,""))</f>
        <v/>
      </c>
    </row>
    <row r="664" spans="1:1" x14ac:dyDescent="0.25">
      <c r="A664" t="str">
        <f>IF('Erreur Fonctionnelle'!B37&lt;&gt;"",CONCATENATE('Erreur Fonctionnelle'!B37,"=", 'Erreur Fonctionnelle'!C37),IF('Erreur Fonctionnelle'!C37&lt;&gt;"",'Erreur Fonctionnelle'!C37,""))</f>
        <v/>
      </c>
    </row>
    <row r="665" spans="1:1" x14ac:dyDescent="0.25">
      <c r="A665" t="str">
        <f>IF('Erreur Fonctionnelle'!B38&lt;&gt;"",CONCATENATE('Erreur Fonctionnelle'!B38,"=", 'Erreur Fonctionnelle'!C38),IF('Erreur Fonctionnelle'!C38&lt;&gt;"",'Erreur Fonctionnelle'!C38,""))</f>
        <v/>
      </c>
    </row>
    <row r="666" spans="1:1" x14ac:dyDescent="0.25">
      <c r="A666" t="str">
        <f>IF('Erreur Fonctionnelle'!B39&lt;&gt;"",CONCATENATE('Erreur Fonctionnelle'!B39,"=", 'Erreur Fonctionnelle'!C39),IF('Erreur Fonctionnelle'!C39&lt;&gt;"",'Erreur Fonctionnelle'!C39,""))</f>
        <v/>
      </c>
    </row>
    <row r="667" spans="1:1" x14ac:dyDescent="0.25">
      <c r="A667" t="str">
        <f>IF('Erreur Fonctionnelle'!B40&lt;&gt;"",CONCATENATE('Erreur Fonctionnelle'!B40,"=", 'Erreur Fonctionnelle'!C40),IF('Erreur Fonctionnelle'!C40&lt;&gt;"",'Erreur Fonctionnelle'!C40,""))</f>
        <v/>
      </c>
    </row>
    <row r="668" spans="1:1" x14ac:dyDescent="0.25">
      <c r="A668" t="str">
        <f>IF('Erreur Fonctionnelle'!B41&lt;&gt;"",CONCATENATE('Erreur Fonctionnelle'!B41,"=", 'Erreur Fonctionnelle'!C41),IF('Erreur Fonctionnelle'!C41&lt;&gt;"",'Erreur Fonctionnelle'!C41,""))</f>
        <v/>
      </c>
    </row>
    <row r="669" spans="1:1" x14ac:dyDescent="0.25">
      <c r="A669" t="str">
        <f>IF('Erreur Fonctionnelle'!B42&lt;&gt;"",CONCATENATE('Erreur Fonctionnelle'!B42,"=", 'Erreur Fonctionnelle'!C42),IF('Erreur Fonctionnelle'!C42&lt;&gt;"",'Erreur Fonctionnelle'!C42,""))</f>
        <v/>
      </c>
    </row>
    <row r="670" spans="1:1" x14ac:dyDescent="0.25">
      <c r="A670" t="str">
        <f>IF('Erreur Fonctionnelle'!B43&lt;&gt;"",CONCATENATE('Erreur Fonctionnelle'!B43,"=", 'Erreur Fonctionnelle'!C43),IF('Erreur Fonctionnelle'!C43&lt;&gt;"",'Erreur Fonctionnelle'!C43,""))</f>
        <v/>
      </c>
    </row>
    <row r="671" spans="1:1" x14ac:dyDescent="0.25">
      <c r="A671" t="str">
        <f>IF('Erreur Fonctionnelle'!B44&lt;&gt;"",CONCATENATE('Erreur Fonctionnelle'!B44,"=", 'Erreur Fonctionnelle'!C44),IF('Erreur Fonctionnelle'!C44&lt;&gt;"",'Erreur Fonctionnelle'!C44,""))</f>
        <v/>
      </c>
    </row>
    <row r="672" spans="1:1" x14ac:dyDescent="0.25">
      <c r="A672" t="str">
        <f>IF('Erreur Fonctionnelle'!B45&lt;&gt;"",CONCATENATE('Erreur Fonctionnelle'!B45,"=", 'Erreur Fonctionnelle'!C45),IF('Erreur Fonctionnelle'!C45&lt;&gt;"",'Erreur Fonctionnelle'!C45,""))</f>
        <v/>
      </c>
    </row>
    <row r="673" spans="1:1" x14ac:dyDescent="0.25">
      <c r="A673" t="str">
        <f>IF('Erreur Fonctionnelle'!B46&lt;&gt;"",CONCATENATE('Erreur Fonctionnelle'!B46,"=", 'Erreur Fonctionnelle'!C46),IF('Erreur Fonctionnelle'!C46&lt;&gt;"",'Erreur Fonctionnelle'!C46,""))</f>
        <v/>
      </c>
    </row>
    <row r="674" spans="1:1" x14ac:dyDescent="0.25">
      <c r="A674" t="str">
        <f>IF('Erreur Fonctionnelle'!B47&lt;&gt;"",CONCATENATE('Erreur Fonctionnelle'!B47,"=", 'Erreur Fonctionnelle'!C47),IF('Erreur Fonctionnelle'!C47&lt;&gt;"",'Erreur Fonctionnelle'!C47,""))</f>
        <v/>
      </c>
    </row>
    <row r="675" spans="1:1" x14ac:dyDescent="0.25">
      <c r="A675" t="str">
        <f>IF('Erreur Fonctionnelle'!B48&lt;&gt;"",CONCATENATE('Erreur Fonctionnelle'!B48,"=", 'Erreur Fonctionnelle'!C48),IF('Erreur Fonctionnelle'!C48&lt;&gt;"",'Erreur Fonctionnelle'!C48,""))</f>
        <v/>
      </c>
    </row>
    <row r="676" spans="1:1" x14ac:dyDescent="0.25">
      <c r="A676" t="str">
        <f>IF('Erreur Fonctionnelle'!B49&lt;&gt;"",CONCATENATE('Erreur Fonctionnelle'!B49,"=", 'Erreur Fonctionnelle'!C49),IF('Erreur Fonctionnelle'!C49&lt;&gt;"",'Erreur Fonctionnelle'!C49,""))</f>
        <v/>
      </c>
    </row>
    <row r="677" spans="1:1" x14ac:dyDescent="0.25">
      <c r="A677" t="str">
        <f>IF('Erreur Fonctionnelle'!B50&lt;&gt;"",CONCATENATE('Erreur Fonctionnelle'!B50,"=", 'Erreur Fonctionnelle'!C50),IF('Erreur Fonctionnelle'!C50&lt;&gt;"",'Erreur Fonctionnelle'!C50,""))</f>
        <v/>
      </c>
    </row>
    <row r="678" spans="1:1" x14ac:dyDescent="0.25">
      <c r="A678" t="str">
        <f>IF('Erreur Fonctionnelle'!B51&lt;&gt;"",CONCATENATE('Erreur Fonctionnelle'!B51,"=", 'Erreur Fonctionnelle'!C51),IF('Erreur Fonctionnelle'!C51&lt;&gt;"",'Erreur Fonctionnelle'!C51,""))</f>
        <v/>
      </c>
    </row>
    <row r="679" spans="1:1" x14ac:dyDescent="0.25">
      <c r="A679" t="str">
        <f>IF('Erreur Fonctionnelle'!B52&lt;&gt;"",CONCATENATE('Erreur Fonctionnelle'!B52,"=", 'Erreur Fonctionnelle'!C52),IF('Erreur Fonctionnelle'!C52&lt;&gt;"",'Erreur Fonctionnelle'!C52,""))</f>
        <v/>
      </c>
    </row>
    <row r="680" spans="1:1" x14ac:dyDescent="0.25">
      <c r="A680" t="str">
        <f>IF('Erreur Fonctionnelle'!B53&lt;&gt;"",CONCATENATE('Erreur Fonctionnelle'!B53,"=", 'Erreur Fonctionnelle'!C53),IF('Erreur Fonctionnelle'!C53&lt;&gt;"",'Erreur Fonctionnelle'!C53,""))</f>
        <v/>
      </c>
    </row>
    <row r="681" spans="1:1" x14ac:dyDescent="0.25">
      <c r="A681" t="str">
        <f>IF('Erreur Fonctionnelle'!B54&lt;&gt;"",CONCATENATE('Erreur Fonctionnelle'!B54,"=", 'Erreur Fonctionnelle'!C54),IF('Erreur Fonctionnelle'!C54&lt;&gt;"",'Erreur Fonctionnelle'!C54,""))</f>
        <v/>
      </c>
    </row>
    <row r="682" spans="1:1" x14ac:dyDescent="0.25">
      <c r="A682" t="str">
        <f>IF('Erreur Fonctionnelle'!B55&lt;&gt;"",CONCATENATE('Erreur Fonctionnelle'!B55,"=", 'Erreur Fonctionnelle'!C55),IF('Erreur Fonctionnelle'!C55&lt;&gt;"",'Erreur Fonctionnelle'!C55,""))</f>
        <v/>
      </c>
    </row>
    <row r="683" spans="1:1" x14ac:dyDescent="0.25">
      <c r="A683" t="str">
        <f>IF('Erreur Fonctionnelle'!B56&lt;&gt;"",CONCATENATE('Erreur Fonctionnelle'!B56,"=", 'Erreur Fonctionnelle'!C56),IF('Erreur Fonctionnelle'!C56&lt;&gt;"",'Erreur Fonctionnelle'!C56,""))</f>
        <v/>
      </c>
    </row>
    <row r="684" spans="1:1" x14ac:dyDescent="0.25">
      <c r="A684" t="str">
        <f>IF('Erreur Fonctionnelle'!B57&lt;&gt;"",CONCATENATE('Erreur Fonctionnelle'!B57,"=", 'Erreur Fonctionnelle'!C57),IF('Erreur Fonctionnelle'!C57&lt;&gt;"",'Erreur Fonctionnelle'!C57,""))</f>
        <v/>
      </c>
    </row>
    <row r="685" spans="1:1" x14ac:dyDescent="0.25">
      <c r="A685" t="str">
        <f>IF('Erreur Fonctionnelle'!B58&lt;&gt;"",CONCATENATE('Erreur Fonctionnelle'!B58,"=", 'Erreur Fonctionnelle'!C58),IF('Erreur Fonctionnelle'!C58&lt;&gt;"",'Erreur Fonctionnelle'!C58,""))</f>
        <v/>
      </c>
    </row>
    <row r="686" spans="1:1" x14ac:dyDescent="0.25">
      <c r="A686" t="str">
        <f>IF('Erreur Fonctionnelle'!B59&lt;&gt;"",CONCATENATE('Erreur Fonctionnelle'!B59,"=", 'Erreur Fonctionnelle'!C59),IF('Erreur Fonctionnelle'!C59&lt;&gt;"",'Erreur Fonctionnelle'!C59,""))</f>
        <v/>
      </c>
    </row>
    <row r="687" spans="1:1" x14ac:dyDescent="0.25">
      <c r="A687" t="str">
        <f>IF('Erreur Fonctionnelle'!B60&lt;&gt;"",CONCATENATE('Erreur Fonctionnelle'!B60,"=", 'Erreur Fonctionnelle'!C60),IF('Erreur Fonctionnelle'!C60&lt;&gt;"",'Erreur Fonctionnelle'!C60,""))</f>
        <v/>
      </c>
    </row>
    <row r="688" spans="1:1" x14ac:dyDescent="0.25">
      <c r="A688" t="str">
        <f>IF('Erreur Fonctionnelle'!B61&lt;&gt;"",CONCATENATE('Erreur Fonctionnelle'!B61,"=", 'Erreur Fonctionnelle'!C61),IF('Erreur Fonctionnelle'!C61&lt;&gt;"",'Erreur Fonctionnelle'!C61,""))</f>
        <v/>
      </c>
    </row>
    <row r="689" spans="1:1" x14ac:dyDescent="0.25">
      <c r="A689" t="str">
        <f>IF('Erreur Fonctionnelle'!B62&lt;&gt;"",CONCATENATE('Erreur Fonctionnelle'!B62,"=", 'Erreur Fonctionnelle'!C62),IF('Erreur Fonctionnelle'!C62&lt;&gt;"",'Erreur Fonctionnelle'!C62,""))</f>
        <v/>
      </c>
    </row>
    <row r="690" spans="1:1" x14ac:dyDescent="0.25">
      <c r="A690" t="str">
        <f>IF('Erreur Fonctionnelle'!B63&lt;&gt;"",CONCATENATE('Erreur Fonctionnelle'!B63,"=", 'Erreur Fonctionnelle'!C63),IF('Erreur Fonctionnelle'!C63&lt;&gt;"",'Erreur Fonctionnelle'!C63,""))</f>
        <v/>
      </c>
    </row>
    <row r="691" spans="1:1" x14ac:dyDescent="0.25">
      <c r="A691" t="str">
        <f>IF('Erreur Fonctionnelle'!B64&lt;&gt;"",CONCATENATE('Erreur Fonctionnelle'!B64,"=", 'Erreur Fonctionnelle'!C64),IF('Erreur Fonctionnelle'!C64&lt;&gt;"",'Erreur Fonctionnelle'!C64,""))</f>
        <v/>
      </c>
    </row>
    <row r="692" spans="1:1" x14ac:dyDescent="0.25">
      <c r="A692" t="str">
        <f>IF('Erreur Fonctionnelle'!B65&lt;&gt;"",CONCATENATE('Erreur Fonctionnelle'!B65,"=", 'Erreur Fonctionnelle'!C65),IF('Erreur Fonctionnelle'!C65&lt;&gt;"",'Erreur Fonctionnelle'!C65,""))</f>
        <v/>
      </c>
    </row>
    <row r="693" spans="1:1" x14ac:dyDescent="0.25">
      <c r="A693" t="str">
        <f>IF('Erreur Fonctionnelle'!B66&lt;&gt;"",CONCATENATE('Erreur Fonctionnelle'!B66,"=", 'Erreur Fonctionnelle'!C66),IF('Erreur Fonctionnelle'!C66&lt;&gt;"",'Erreur Fonctionnelle'!C66,""))</f>
        <v/>
      </c>
    </row>
    <row r="694" spans="1:1" x14ac:dyDescent="0.25">
      <c r="A694" t="str">
        <f>IF('Erreur Fonctionnelle'!B67&lt;&gt;"",CONCATENATE('Erreur Fonctionnelle'!B67,"=", 'Erreur Fonctionnelle'!C67),IF('Erreur Fonctionnelle'!C67&lt;&gt;"",'Erreur Fonctionnelle'!C67,""))</f>
        <v/>
      </c>
    </row>
    <row r="695" spans="1:1" x14ac:dyDescent="0.25">
      <c r="A695" t="str">
        <f>IF('Erreur Fonctionnelle'!B68&lt;&gt;"",CONCATENATE('Erreur Fonctionnelle'!B68,"=", 'Erreur Fonctionnelle'!C68),IF('Erreur Fonctionnelle'!C68&lt;&gt;"",'Erreur Fonctionnelle'!C68,""))</f>
        <v/>
      </c>
    </row>
    <row r="696" spans="1:1" x14ac:dyDescent="0.25">
      <c r="A696" t="str">
        <f>IF('Erreur Fonctionnelle'!B69&lt;&gt;"",CONCATENATE('Erreur Fonctionnelle'!B69,"=", 'Erreur Fonctionnelle'!C69),IF('Erreur Fonctionnelle'!C69&lt;&gt;"",'Erreur Fonctionnelle'!C69,""))</f>
        <v/>
      </c>
    </row>
    <row r="697" spans="1:1" x14ac:dyDescent="0.25">
      <c r="A697" t="str">
        <f>IF('Erreur Fonctionnelle'!B70&lt;&gt;"",CONCATENATE('Erreur Fonctionnelle'!B70,"=", 'Erreur Fonctionnelle'!C70),IF('Erreur Fonctionnelle'!C70&lt;&gt;"",'Erreur Fonctionnelle'!C70,""))</f>
        <v/>
      </c>
    </row>
    <row r="698" spans="1:1" x14ac:dyDescent="0.25">
      <c r="A698" t="str">
        <f>IF('Erreur Fonctionnelle'!B71&lt;&gt;"",CONCATENATE('Erreur Fonctionnelle'!B71,"=", 'Erreur Fonctionnelle'!C71),IF('Erreur Fonctionnelle'!C71&lt;&gt;"",'Erreur Fonctionnelle'!C71,""))</f>
        <v/>
      </c>
    </row>
    <row r="699" spans="1:1" x14ac:dyDescent="0.25">
      <c r="A699" t="str">
        <f>IF(ListeProfil!B2&lt;&gt;"",CONCATENATE(ListeProfil!B2,"=", ListeProfil!C2),IF(ListeProfil!C2&lt;&gt;"",ListeProfil!C2,""))</f>
        <v/>
      </c>
    </row>
    <row r="700" spans="1:1" x14ac:dyDescent="0.25">
      <c r="A700" t="str">
        <f>IF(ListeProfil!B3&lt;&gt;"",CONCATENATE(ListeProfil!B3,"=", ListeProfil!C3),IF(ListeProfil!C3&lt;&gt;"",ListeProfil!C3,""))</f>
        <v>window.edit.profile.label=Liste</v>
      </c>
    </row>
    <row r="701" spans="1:1" x14ac:dyDescent="0.25">
      <c r="A701" t="str">
        <f>IF(ListeProfil!B4&lt;&gt;"",CONCATENATE(ListeProfil!B4,"=", ListeProfil!C4),IF(ListeProfil!C4&lt;&gt;"",ListeProfil!C4,""))</f>
        <v>window.edit.profile.new.button.label=Nouvelle liste</v>
      </c>
    </row>
    <row r="702" spans="1:1" x14ac:dyDescent="0.25">
      <c r="A702" t="str">
        <f>IF(ListeProfil!B5&lt;&gt;"",CONCATENATE(ListeProfil!B5,"=", ListeProfil!C5),IF(ListeProfil!C5&lt;&gt;"",ListeProfil!C5,""))</f>
        <v>window.edit.profile.remove.button.label=Supprimer la liste</v>
      </c>
    </row>
    <row r="703" spans="1:1" x14ac:dyDescent="0.25">
      <c r="A703" t="str">
        <f>IF(ListeProfil!B6&lt;&gt;"",CONCATENATE(ListeProfil!B6,"=", ListeProfil!C6),IF(ListeProfil!C6&lt;&gt;"",ListeProfil!C6,""))</f>
        <v>window.edit.profile.save.button.label=Sauvegarder la liste</v>
      </c>
    </row>
    <row r="704" spans="1:1" x14ac:dyDescent="0.25">
      <c r="A704" t="str">
        <f>IF(ListeProfil!B7&lt;&gt;"",CONCATENATE(ListeProfil!B7,"=", ListeProfil!C7),IF(ListeProfil!C7&lt;&gt;"",ListeProfil!C7,""))</f>
        <v>window.edit.profile.remove.button.confirmation.message=&lt;HTML&gt;&lt;P&gt;La suppression de la liste est définitive et ne peut pas être annulé.&lt;BR/&gt;Confirmer que vous désirez réellement supprimer la liste en cliquant sur Oui.&lt;BR/&gt;&lt;/P&gt;&lt;/HTML&gt;</v>
      </c>
    </row>
    <row r="705" spans="1:1" x14ac:dyDescent="0.25">
      <c r="A705" t="str">
        <f>IF(ListeProfil!B8&lt;&gt;"",CONCATENATE(ListeProfil!B8,"=", ListeProfil!C8),IF(ListeProfil!C8&lt;&gt;"",ListeProfil!C8,""))</f>
        <v>window.edit.profile.new.button.copy.or.new.message=&lt;HTML&gt;&lt;P&gt;Voulez vous créer une copie de la liste en cours ?&lt;BR/&gt;Cliquez sur Oui pour créer une copie de la liste, ou sur Non pour créer une liste vierge&lt;BR/&gt;&lt;/P&gt;&lt;/HTML&gt;</v>
      </c>
    </row>
    <row r="706" spans="1:1" x14ac:dyDescent="0.25">
      <c r="A706" t="str">
        <f>IF(ListeProfil!B9&lt;&gt;"",CONCATENATE(ListeProfil!B9,"=", ListeProfil!C9),IF(ListeProfil!C9&lt;&gt;"",ListeProfil!C9,""))</f>
        <v>window.edit.profile.new.button.new.name.message=&lt;HTML&gt;&lt;P&gt;Quelle est le nom de la nouvelle liste ?&lt;BR/&gt;&lt;/P&gt;&lt;/HTML&gt;</v>
      </c>
    </row>
    <row r="707" spans="1:1" x14ac:dyDescent="0.25">
      <c r="A707" t="str">
        <f>IF(ListeProfil!B10&lt;&gt;"",CONCATENATE(ListeProfil!B10,"=", ListeProfil!C10),IF(ListeProfil!C10&lt;&gt;"",ListeProfil!C10,""))</f>
        <v>window.edit.profile.save.all.profiles.and.quit=Sauvegarder toutes les listes et quitter</v>
      </c>
    </row>
    <row r="708" spans="1:1" x14ac:dyDescent="0.25">
      <c r="A708" t="str">
        <f>IF(ListeProfil!B11&lt;&gt;"",CONCATENATE(ListeProfil!B11,"=", ListeProfil!C11),IF(ListeProfil!C11&lt;&gt;"",ListeProfil!C11,""))</f>
        <v/>
      </c>
    </row>
    <row r="709" spans="1:1" x14ac:dyDescent="0.25">
      <c r="A709" t="str">
        <f>IF(ListeProfil!B12&lt;&gt;"",CONCATENATE(ListeProfil!B12,"=", ListeProfil!C12),IF(ListeProfil!C12&lt;&gt;"",ListeProfil!C12,""))</f>
        <v/>
      </c>
    </row>
    <row r="710" spans="1:1" x14ac:dyDescent="0.25">
      <c r="A710" t="str">
        <f>IF(ListeProfil!B13&lt;&gt;"",CONCATENATE(ListeProfil!B13,"=", ListeProfil!C13),IF(ListeProfil!C13&lt;&gt;"",ListeProfil!C13,""))</f>
        <v/>
      </c>
    </row>
    <row r="711" spans="1:1" x14ac:dyDescent="0.25">
      <c r="A711" t="str">
        <f>IF(ListeProfil!B14&lt;&gt;"",CONCATENATE(ListeProfil!B14,"=", ListeProfil!C14),IF(ListeProfil!C14&lt;&gt;"",ListeProfil!C14,""))</f>
        <v/>
      </c>
    </row>
    <row r="712" spans="1:1" x14ac:dyDescent="0.25">
      <c r="A712" t="str">
        <f>IF(ListeProfil!B15&lt;&gt;"",CONCATENATE(ListeProfil!B15,"=", ListeProfil!C15),IF(ListeProfil!C15&lt;&gt;"",ListeProfil!C15,""))</f>
        <v/>
      </c>
    </row>
    <row r="713" spans="1:1" x14ac:dyDescent="0.25">
      <c r="A713" t="str">
        <f>IF(ListeProfil!B16&lt;&gt;"",CONCATENATE(ListeProfil!B16,"=", ListeProfil!C16),IF(ListeProfil!C16&lt;&gt;"",ListeProfil!C16,""))</f>
        <v/>
      </c>
    </row>
    <row r="714" spans="1:1" x14ac:dyDescent="0.25">
      <c r="A714" t="str">
        <f>IF(ListeProfil!B17&lt;&gt;"",CONCATENATE(ListeProfil!B17,"=", ListeProfil!C17),IF(ListeProfil!C17&lt;&gt;"",ListeProfil!C17,""))</f>
        <v/>
      </c>
    </row>
    <row r="715" spans="1:1" x14ac:dyDescent="0.25">
      <c r="A715" t="str">
        <f>IF(ListeProfil!B18&lt;&gt;"",CONCATENATE(ListeProfil!B18,"=", ListeProfil!C18),IF(ListeProfil!C18&lt;&gt;"",ListeProfil!C18,""))</f>
        <v/>
      </c>
    </row>
    <row r="716" spans="1:1" x14ac:dyDescent="0.25">
      <c r="A716" t="str">
        <f>IF(ListeProfil!B19&lt;&gt;"",CONCATENATE(ListeProfil!B19,"=", ListeProfil!C19),IF(ListeProfil!C19&lt;&gt;"",ListeProfil!C19,""))</f>
        <v/>
      </c>
    </row>
    <row r="717" spans="1:1" x14ac:dyDescent="0.25">
      <c r="A717" t="str">
        <f>IF(ListeProfil!B20&lt;&gt;"",CONCATENATE(ListeProfil!B20,"=", ListeProfil!C20),IF(ListeProfil!C20&lt;&gt;"",ListeProfil!C20,""))</f>
        <v/>
      </c>
    </row>
    <row r="718" spans="1:1" x14ac:dyDescent="0.25">
      <c r="A718" t="str">
        <f>IF(ListeProfil!B21&lt;&gt;"",CONCATENATE(ListeProfil!B21,"=", ListeProfil!C21),IF(ListeProfil!C21&lt;&gt;"",ListeProfil!C21,""))</f>
        <v/>
      </c>
    </row>
    <row r="719" spans="1:1" x14ac:dyDescent="0.25">
      <c r="A719" t="str">
        <f>IF(StopWords!B2&lt;&gt;"",CONCATENATE(StopWords!B2,"=", StopWords!C2),IF(StopWords!C2&lt;&gt;"",StopWords!C2,""))</f>
        <v/>
      </c>
    </row>
    <row r="720" spans="1:1" x14ac:dyDescent="0.25">
      <c r="A720" t="str">
        <f>IF(StopWords!B3&lt;&gt;"",CONCATENATE(StopWords!B3,"=", StopWords!C3),IF(StopWords!C3&lt;&gt;"",StopWords!C3,""))</f>
        <v>window.manage.stopwords.panel.title=Gestion des StopWords</v>
      </c>
    </row>
    <row r="721" spans="1:1" x14ac:dyDescent="0.25">
      <c r="A721" t="str">
        <f>IF(StopWords!B4&lt;&gt;"",CONCATENATE(StopWords!B4,"=", StopWords!C4),IF(StopWords!C4&lt;&gt;"",StopWords!C4,""))</f>
        <v>window.manage.stopwords.information.message=&lt;HTML&gt;&lt;P&gt;Dans cette étape vous pouvez gérer les StopWord à nettoyer&lt;BR/&gt;Vous pouvez gérer différentes liste avec le menu déroulant prévus à cet effet.&lt;BR/&gt;Vous pouvez filtrer/éditer la liste des StopWord.&lt;BR/&gt;&lt;/P&gt;&lt;/HTML&gt;</v>
      </c>
    </row>
    <row r="722" spans="1:1" x14ac:dyDescent="0.25">
      <c r="A722" t="str">
        <f>IF(StopWords!B5&lt;&gt;"",CONCATENATE(StopWords!B5,"=", StopWords!C5),IF(StopWords!C5&lt;&gt;"",StopWords!C5,""))</f>
        <v>window.manage.stopwords.table.header.label=StopWord</v>
      </c>
    </row>
    <row r="723" spans="1:1" x14ac:dyDescent="0.25">
      <c r="A723" t="str">
        <f>IF(StopWords!B6&lt;&gt;"",CONCATENATE(StopWords!B6,"=", StopWords!C6),IF(StopWords!C6&lt;&gt;"",StopWords!C6,""))</f>
        <v>window.manage.stopwords.add.information.message=&lt;HTML&gt;&lt;P&gt;Quelle est le nouveau StopWord à ajouter ?&lt;BR/&gt;&lt;I&gt;NB : La liste des StopWord ne peut pas contenir de doublon, si le token existe déjà, l'ajout n'aura aucun effet.&lt;/I&gt;&lt;BR/&gt;&lt;/P&gt;&lt;/HTML&gt;</v>
      </c>
    </row>
    <row r="724" spans="1:1" x14ac:dyDescent="0.25">
      <c r="A724" t="str">
        <f>IF(StopWords!B7&lt;&gt;"",CONCATENATE(StopWords!B7,"=", StopWords!C7),IF(StopWords!C7&lt;&gt;"",StopWords!C7,""))</f>
        <v>window.manage.stopwords.add.text.label=Nouveau StopWord</v>
      </c>
    </row>
    <row r="725" spans="1:1" x14ac:dyDescent="0.25">
      <c r="A725" t="str">
        <f>IF(StopWords!B8&lt;&gt;"",CONCATENATE(StopWords!B8,"=", StopWords!C8),IF(StopWords!C8&lt;&gt;"",StopWords!C8,""))</f>
        <v>window.manage.stopwords.table.panel.title=Gestion des données StopWords</v>
      </c>
    </row>
    <row r="726" spans="1:1" x14ac:dyDescent="0.25">
      <c r="A726" t="str">
        <f>IF(StopWords!B9&lt;&gt;"",CONCATENATE(StopWords!B9,"=", StopWords!C9),IF(StopWords!C9&lt;&gt;"",StopWords!C9,""))</f>
        <v>window.manage.stopwords.add.button.label=Ajouter un StopWord</v>
      </c>
    </row>
    <row r="727" spans="1:1" x14ac:dyDescent="0.25">
      <c r="A727" t="str">
        <f>IF(StopWords!B10&lt;&gt;"",CONCATENATE(StopWords!B10,"=", StopWords!C10),IF(StopWords!C10&lt;&gt;"",StopWords!C10,""))</f>
        <v>window.manage.stopwords.remove.button.label=Supprimer le StopWord</v>
      </c>
    </row>
    <row r="728" spans="1:1" x14ac:dyDescent="0.25">
      <c r="A728" t="str">
        <f>IF(StopWords!B11&lt;&gt;"",CONCATENATE(StopWords!B11,"=", StopWords!C11),IF(StopWords!C11&lt;&gt;"",StopWords!C11,""))</f>
        <v>window.manage.stopwords.filter.label=Rechercher un StopWord</v>
      </c>
    </row>
    <row r="729" spans="1:1" x14ac:dyDescent="0.25">
      <c r="A729" t="str">
        <f>IF(StopWords!B12&lt;&gt;"",CONCATENATE(StopWords!B12,"=", StopWords!C12),IF(StopWords!C12&lt;&gt;"",StopWords!C12,""))</f>
        <v>window.manage.stopwords.information.label=Information</v>
      </c>
    </row>
    <row r="730" spans="1:1" x14ac:dyDescent="0.25">
      <c r="A730" t="str">
        <f>IF(StopWords!B13&lt;&gt;"",CONCATENATE(StopWords!B13,"=", StopWords!C13),IF(StopWords!C13&lt;&gt;"",StopWords!C13,""))</f>
        <v/>
      </c>
    </row>
    <row r="731" spans="1:1" x14ac:dyDescent="0.25">
      <c r="A731" t="str">
        <f>IF(StopWords!B14&lt;&gt;"",CONCATENATE(StopWords!B14,"=", StopWords!C14),IF(StopWords!C14&lt;&gt;"",StopWords!C14,""))</f>
        <v/>
      </c>
    </row>
    <row r="732" spans="1:1" x14ac:dyDescent="0.25">
      <c r="A732" t="str">
        <f>IF(StopWords!B15&lt;&gt;"",CONCATENATE(StopWords!B15,"=", StopWords!C15),IF(StopWords!C15&lt;&gt;"",StopWords!C15,""))</f>
        <v/>
      </c>
    </row>
    <row r="733" spans="1:1" x14ac:dyDescent="0.25">
      <c r="A733" t="str">
        <f>IF(StopWords!B16&lt;&gt;"",CONCATENATE(StopWords!B16,"=", StopWords!C16),IF(StopWords!C16&lt;&gt;"",StopWords!C16,""))</f>
        <v/>
      </c>
    </row>
    <row r="734" spans="1:1" x14ac:dyDescent="0.25">
      <c r="A734" t="str">
        <f>IF(StopWords!B17&lt;&gt;"",CONCATENATE(StopWords!B17,"=", StopWords!C17),IF(StopWords!C17&lt;&gt;"",StopWords!C17,""))</f>
        <v/>
      </c>
    </row>
    <row r="735" spans="1:1" x14ac:dyDescent="0.25">
      <c r="A735" t="str">
        <f>IF(StopWords!B18&lt;&gt;"",CONCATENATE(StopWords!B18,"=", StopWords!C18),IF(StopWords!C18&lt;&gt;"",StopWords!C18,""))</f>
        <v/>
      </c>
    </row>
    <row r="736" spans="1:1" x14ac:dyDescent="0.25">
      <c r="A736" t="str">
        <f>IF(Radicaux!B2&lt;&gt;"",CONCATENATE(Radicaux!B2,"=", Radicaux!C2),IF(Radicaux!C2&lt;&gt;"",Radicaux!C2,""))</f>
        <v/>
      </c>
    </row>
    <row r="737" spans="1:1" x14ac:dyDescent="0.25">
      <c r="A737" t="str">
        <f>IF(Radicaux!B3&lt;&gt;"",CONCATENATE(Radicaux!B3,"=", Radicaux!C3),IF(Radicaux!C3&lt;&gt;"",Radicaux!C3,""))</f>
        <v>window.manage.radicals.panel.title=Gestion des Lemmes</v>
      </c>
    </row>
    <row r="738" spans="1:1" x14ac:dyDescent="0.25">
      <c r="A738" t="str">
        <f>IF(Radicaux!B4&lt;&gt;"",CONCATENATE(Radicaux!B4,"=", Radicaux!C4),IF(Radicaux!C4&lt;&gt;"",Radicaux!C4,""))</f>
        <v>window.manage.radicals.information.message=&lt;HTML&gt;&lt;P&gt;Dans cette étape vous pouvez gérer les lemmes à nettoyer&lt;BR/&gt;Vous pouvez gérer différentes liste avec le menu déroulant prévus à cet effet.&lt;BR/&gt;Vous pouvez filtrer/éditer la liste des Lemmes&lt;BR/&gt;&lt;/P&gt;&lt;/HTML&gt;</v>
      </c>
    </row>
    <row r="739" spans="1:1" x14ac:dyDescent="0.25">
      <c r="A739" t="str">
        <f>IF(Radicaux!B5&lt;&gt;"",CONCATENATE(Radicaux!B5,"=", Radicaux!C5),IF(Radicaux!C5&lt;&gt;"",Radicaux!C5,""))</f>
        <v>window.manage.radicals.table.header.label=Lemmes</v>
      </c>
    </row>
    <row r="740" spans="1:1" x14ac:dyDescent="0.25">
      <c r="A740" t="str">
        <f>IF(Radicaux!B6&lt;&gt;"",CONCATENATE(Radicaux!B6,"=", Radicaux!C6),IF(Radicaux!C6&lt;&gt;"",Radicaux!C6,""))</f>
        <v>window.manage.radicals.add.information.message=&lt;HTML&gt;&lt;P&gt;Quelle est le nouveau lemme à ajouter ?&lt;BR/&gt;&lt;I&gt;NB : La liste des lemmes ne peut pas contenir de doublon, si le lemme existe déjà, l'ajout n'aura aucun effet.&lt;/I&gt;&lt;BR/&gt;&lt;/P&gt;&lt;/HTML&gt;</v>
      </c>
    </row>
    <row r="741" spans="1:1" x14ac:dyDescent="0.25">
      <c r="A741" t="str">
        <f>IF(Radicaux!B7&lt;&gt;"",CONCATENATE(Radicaux!B7,"=", Radicaux!C7),IF(Radicaux!C7&lt;&gt;"",Radicaux!C7,""))</f>
        <v>window.manage.radicals.add.text.label=Nouveau Lemme</v>
      </c>
    </row>
    <row r="742" spans="1:1" x14ac:dyDescent="0.25">
      <c r="A742" t="str">
        <f>IF(Radicaux!B8&lt;&gt;"",CONCATENATE(Radicaux!B8,"=", Radicaux!C8),IF(Radicaux!C8&lt;&gt;"",Radicaux!C8,""))</f>
        <v>window.manage.radicals.table.panel.title=Gestion de la liste des lemmes</v>
      </c>
    </row>
    <row r="743" spans="1:1" x14ac:dyDescent="0.25">
      <c r="A743" t="str">
        <f>IF(Radicaux!B9&lt;&gt;"",CONCATENATE(Radicaux!B9,"=", Radicaux!C9),IF(Radicaux!C9&lt;&gt;"",Radicaux!C9,""))</f>
        <v>window.manage.radicals.variation.add.information.message=&lt;HTML&gt;&lt;P&gt;Quelle est la nouvelle forme à ajouter ?&lt;BR/&gt;&lt;I&gt;NB : La liste des formes ne peut pas contenir de doublon, si la forme existe déjà, l'ajout n'aura aucun effet.&lt;/I&gt;&lt;BR/&gt;&lt;/P&gt;&lt;/HTML&gt;</v>
      </c>
    </row>
    <row r="744" spans="1:1" x14ac:dyDescent="0.25">
      <c r="A744" t="str">
        <f>IF(Radicaux!B10&lt;&gt;"",CONCATENATE(Radicaux!B10,"=", Radicaux!C10),IF(Radicaux!C10&lt;&gt;"",Radicaux!C10,""))</f>
        <v>window.manage.radicals.variation.add.text.label=Nouvelle forme</v>
      </c>
    </row>
    <row r="745" spans="1:1" x14ac:dyDescent="0.25">
      <c r="A745" t="str">
        <f>IF(Radicaux!B11&lt;&gt;"",CONCATENATE(Radicaux!B11,"=", Radicaux!C11),IF(Radicaux!C11&lt;&gt;"",Radicaux!C11,""))</f>
        <v>window.manage.radicals.add.button.label=Ajouter un lemme</v>
      </c>
    </row>
    <row r="746" spans="1:1" x14ac:dyDescent="0.25">
      <c r="A746" t="str">
        <f>IF(Radicaux!B12&lt;&gt;"",CONCATENATE(Radicaux!B12,"=", Radicaux!C12),IF(Radicaux!C12&lt;&gt;"",Radicaux!C12,""))</f>
        <v>window.manage.radicals.remove.button.label=Supprimer le lemme</v>
      </c>
    </row>
    <row r="747" spans="1:1" x14ac:dyDescent="0.25">
      <c r="A747" t="str">
        <f>IF(Radicaux!B13&lt;&gt;"",CONCATENATE(Radicaux!B13,"=", Radicaux!C13),IF(Radicaux!C13&lt;&gt;"",Radicaux!C13,""))</f>
        <v>window.manage.radicals.variation.add.button.label=Ajouter une forme</v>
      </c>
    </row>
    <row r="748" spans="1:1" x14ac:dyDescent="0.25">
      <c r="A748" t="str">
        <f>IF(Radicaux!B14&lt;&gt;"",CONCATENATE(Radicaux!B14,"=", Radicaux!C14),IF(Radicaux!C14&lt;&gt;"",Radicaux!C14,""))</f>
        <v>window.manage.radicals.variation.remove.button.label=Supprimer la forme</v>
      </c>
    </row>
    <row r="749" spans="1:1" x14ac:dyDescent="0.25">
      <c r="A749" t="str">
        <f>IF(Radicaux!B15&lt;&gt;"",CONCATENATE(Radicaux!B15,"=", Radicaux!C15),IF(Radicaux!C15&lt;&gt;"",Radicaux!C15,""))</f>
        <v>window.manage.radicals.filter.label=Rechercher un lemme</v>
      </c>
    </row>
    <row r="750" spans="1:1" x14ac:dyDescent="0.25">
      <c r="A750" t="str">
        <f>IF(Radicaux!B16&lt;&gt;"",CONCATENATE(Radicaux!B16,"=", Radicaux!C16),IF(Radicaux!C16&lt;&gt;"",Radicaux!C16,""))</f>
        <v>window.manage.radicals.variation.filter.label=Rechercher une forme</v>
      </c>
    </row>
    <row r="751" spans="1:1" x14ac:dyDescent="0.25">
      <c r="A751" t="str">
        <f>IF(Radicaux!B17&lt;&gt;"",CONCATENATE(Radicaux!B17,"=", Radicaux!C17),IF(Radicaux!C17&lt;&gt;"",Radicaux!C17,""))</f>
        <v>window.manage.radicals.information.label=Information</v>
      </c>
    </row>
    <row r="752" spans="1:1" x14ac:dyDescent="0.25">
      <c r="A752" t="str">
        <f>IF(Radicaux!B18&lt;&gt;"",CONCATENATE(Radicaux!B18,"=", Radicaux!C18),IF(Radicaux!C18&lt;&gt;"",Radicaux!C18,""))</f>
        <v>window.manage.radicals.variation.table.header.label=Forme</v>
      </c>
    </row>
    <row r="753" spans="1:1" x14ac:dyDescent="0.25">
      <c r="A753" t="str">
        <f>IF('Radicaux par classe'!B2&lt;&gt;"",CONCATENATE('Radicaux par classe'!B2,"=", 'Radicaux par classe'!C2),IF('Radicaux par classe'!C2&lt;&gt;"",'Radicaux par classe'!C2,""))</f>
        <v/>
      </c>
    </row>
    <row r="754" spans="1:1" x14ac:dyDescent="0.25">
      <c r="A754" t="str">
        <f>IF('Radicaux par classe'!B3&lt;&gt;"",CONCATENATE('Radicaux par classe'!B3,"=", 'Radicaux par classe'!C3),IF('Radicaux par classe'!C3&lt;&gt;"",'Radicaux par classe'!C3,""))</f>
        <v>window.manage.radicals.by.class.panel.title=Gestion des lemmes par classe</v>
      </c>
    </row>
    <row r="755" spans="1:1" x14ac:dyDescent="0.25">
      <c r="A755" t="str">
        <f>IF('Radicaux par classe'!B4&lt;&gt;"",CONCATENATE('Radicaux par classe'!B4,"=", 'Radicaux par classe'!C4),IF('Radicaux par classe'!C4&lt;&gt;"",'Radicaux par classe'!C4,""))</f>
        <v>window.manage.radicals.by.class.information.message=&lt;HTML&gt;&lt;P&gt;Dans cette étape vous pouvez gérer les lemmes par classe&lt;BR/&gt;Vous pouvez gérer différentes liste avec le menu déroulant prévus à cet effet.&lt;BR/&gt;Vous pouvez filtrer/éditer la liste des lemmes par classe&lt;BR/&gt;&lt;/P&gt;&lt;/HTML&gt;</v>
      </c>
    </row>
    <row r="756" spans="1:1" x14ac:dyDescent="0.25">
      <c r="A756" t="str">
        <f>IF('Radicaux par classe'!B5&lt;&gt;"",CONCATENATE('Radicaux par classe'!B5,"=", 'Radicaux par classe'!C5),IF('Radicaux par classe'!C5&lt;&gt;"",'Radicaux par classe'!C5,""))</f>
        <v>window.manage.radicals.by.class.table.header.label=Lemmes par classes</v>
      </c>
    </row>
    <row r="757" spans="1:1" x14ac:dyDescent="0.25">
      <c r="A757" t="str">
        <f>IF('Radicaux par classe'!B6&lt;&gt;"",CONCATENATE('Radicaux par classe'!B6,"=", 'Radicaux par classe'!C6),IF('Radicaux par classe'!C6&lt;&gt;"",'Radicaux par classe'!C6,""))</f>
        <v>window.manage.radicals.by.class.add.information.message=&lt;HTML&gt;&lt;P&gt;Quelle est le nouveau lemme à ajouter ?&lt;BR/&gt;&lt;I&gt;NB : La liste des lemmes ne peut pas contenir de doublon, si le lemme existe déjà, l'ajout n'aura aucun effet.&lt;/I&gt;&lt;BR/&gt;&lt;/P&gt;&lt;/HTML&gt;</v>
      </c>
    </row>
    <row r="758" spans="1:1" x14ac:dyDescent="0.25">
      <c r="A758" t="str">
        <f>IF('Radicaux par classe'!B7&lt;&gt;"",CONCATENATE('Radicaux par classe'!B7,"=", 'Radicaux par classe'!C7),IF('Radicaux par classe'!C7&lt;&gt;"",'Radicaux par classe'!C7,""))</f>
        <v>window.manage.radicals.by.class.add.text.label=Nouveau lemme</v>
      </c>
    </row>
    <row r="759" spans="1:1" x14ac:dyDescent="0.25">
      <c r="A759" t="str">
        <f>IF('Radicaux par classe'!B8&lt;&gt;"",CONCATENATE('Radicaux par classe'!B8,"=", 'Radicaux par classe'!C8),IF('Radicaux par classe'!C8&lt;&gt;"",'Radicaux par classe'!C8,""))</f>
        <v>window.manage.radicals.by.class.table.panel.title=Gestion de la liste des lemmes</v>
      </c>
    </row>
    <row r="760" spans="1:1" x14ac:dyDescent="0.25">
      <c r="A760" t="str">
        <f>IF('Radicaux par classe'!B9&lt;&gt;"",CONCATENATE('Radicaux par classe'!B9,"=", 'Radicaux par classe'!C9),IF('Radicaux par classe'!C9&lt;&gt;"",'Radicaux par classe'!C9,""))</f>
        <v>window.manage.radicals.by.class.variation.add.information.message=&lt;HTML&gt;&lt;P&gt;Quelle est la nouvelle forme à ajouter ?&lt;BR/&gt;&lt;I&gt;NB : La liste des formes ne peut pas contenir de doublon, si la forme existe déjà, l'ajout n'aura aucun effet.&lt;/I&gt;&lt;BR/&gt;&lt;/P&gt;&lt;/HTML&gt;</v>
      </c>
    </row>
    <row r="761" spans="1:1" x14ac:dyDescent="0.25">
      <c r="A761" t="str">
        <f>IF('Radicaux par classe'!B10&lt;&gt;"",CONCATENATE('Radicaux par classe'!B10,"=", 'Radicaux par classe'!C10),IF('Radicaux par classe'!C10&lt;&gt;"",'Radicaux par classe'!C10,""))</f>
        <v>window.manage.radicals.by.class.variation.add.text.label=Nouvelle forme</v>
      </c>
    </row>
    <row r="762" spans="1:1" x14ac:dyDescent="0.25">
      <c r="A762" t="str">
        <f>IF('Radicaux par classe'!B11&lt;&gt;"",CONCATENATE('Radicaux par classe'!B11,"=", 'Radicaux par classe'!C11),IF('Radicaux par classe'!C11&lt;&gt;"",'Radicaux par classe'!C11,""))</f>
        <v>window.manage.radicals.by.class.category.add.information.message=&lt;HTML&gt;&lt;P&gt;Quelle est la nouvelle classe à ajouter ?&lt;BR/&gt;&lt;I&gt;NB : La liste des classes ne peut pas contenir de doublon, si la classe existe déjà, l'ajout n'aura aucun effet.&lt;/I&gt;&lt;BR/&gt;&lt;/P&gt;&lt;/HTML&gt;</v>
      </c>
    </row>
    <row r="763" spans="1:1" x14ac:dyDescent="0.25">
      <c r="A763" t="str">
        <f>IF('Radicaux par classe'!B12&lt;&gt;"",CONCATENATE('Radicaux par classe'!B12,"=", 'Radicaux par classe'!C12),IF('Radicaux par classe'!C12&lt;&gt;"",'Radicaux par classe'!C12,""))</f>
        <v>window.manage.radicals.by.class.category.add.text.label=Nouvelle classe</v>
      </c>
    </row>
    <row r="764" spans="1:1" x14ac:dyDescent="0.25">
      <c r="A764" t="str">
        <f>IF('Radicaux par classe'!B13&lt;&gt;"",CONCATENATE('Radicaux par classe'!B13,"=", 'Radicaux par classe'!C13),IF('Radicaux par classe'!C13&lt;&gt;"",'Radicaux par classe'!C13,""))</f>
        <v>window.manage.radicals.by.class.add.button.label=Ajouter un lemme</v>
      </c>
    </row>
    <row r="765" spans="1:1" x14ac:dyDescent="0.25">
      <c r="A765" t="str">
        <f>IF('Radicaux par classe'!B14&lt;&gt;"",CONCATENATE('Radicaux par classe'!B14,"=", 'Radicaux par classe'!C14),IF('Radicaux par classe'!C14&lt;&gt;"",'Radicaux par classe'!C14,""))</f>
        <v>window.manage.radicals.by.class.remove.button.label=Supprimer le lemme</v>
      </c>
    </row>
    <row r="766" spans="1:1" x14ac:dyDescent="0.25">
      <c r="A766" t="str">
        <f>IF('Radicaux par classe'!B15&lt;&gt;"",CONCATENATE('Radicaux par classe'!B15,"=", 'Radicaux par classe'!C15),IF('Radicaux par classe'!C15&lt;&gt;"",'Radicaux par classe'!C15,""))</f>
        <v>window.manage.radicals.by.class.variation.add.button.label=Ajouter une forme</v>
      </c>
    </row>
    <row r="767" spans="1:1" x14ac:dyDescent="0.25">
      <c r="A767" t="str">
        <f>IF('Radicaux par classe'!B16&lt;&gt;"",CONCATENATE('Radicaux par classe'!B16,"=", 'Radicaux par classe'!C16),IF('Radicaux par classe'!C16&lt;&gt;"",'Radicaux par classe'!C16,""))</f>
        <v>window.manage.radicals.by.class.variation.remove.button.label=Supprimer la forme</v>
      </c>
    </row>
    <row r="768" spans="1:1" x14ac:dyDescent="0.25">
      <c r="A768" t="str">
        <f>IF('Radicaux par classe'!B17&lt;&gt;"",CONCATENATE('Radicaux par classe'!B17,"=", 'Radicaux par classe'!C17),IF('Radicaux par classe'!C17&lt;&gt;"",'Radicaux par classe'!C17,""))</f>
        <v>window.manage.radicals.by.class.category.add.button.label=Ajouter une classe</v>
      </c>
    </row>
    <row r="769" spans="1:1" x14ac:dyDescent="0.25">
      <c r="A769" t="str">
        <f>IF('Radicaux par classe'!B18&lt;&gt;"",CONCATENATE('Radicaux par classe'!B18,"=", 'Radicaux par classe'!C18),IF('Radicaux par classe'!C18&lt;&gt;"",'Radicaux par classe'!C18,""))</f>
        <v>window.manage.radicals.by.class.category.remove.button.label=Supprimer la classe</v>
      </c>
    </row>
    <row r="770" spans="1:1" x14ac:dyDescent="0.25">
      <c r="A770" t="str">
        <f>IF('Radicaux par classe'!B19&lt;&gt;"",CONCATENATE('Radicaux par classe'!B19,"=", 'Radicaux par classe'!C19),IF('Radicaux par classe'!C19&lt;&gt;"",'Radicaux par classe'!C19,""))</f>
        <v>window.manage.radicals.by.class.filter.label=Rechercher un lemme</v>
      </c>
    </row>
    <row r="771" spans="1:1" x14ac:dyDescent="0.25">
      <c r="A771" t="str">
        <f>IF('Radicaux par classe'!B20&lt;&gt;"",CONCATENATE('Radicaux par classe'!B20,"=", 'Radicaux par classe'!C20),IF('Radicaux par classe'!C20&lt;&gt;"",'Radicaux par classe'!C20,""))</f>
        <v>window.manage.radicals.by.class.variation.filter.label=Rechercher une forme</v>
      </c>
    </row>
    <row r="772" spans="1:1" x14ac:dyDescent="0.25">
      <c r="A772" t="str">
        <f>IF('Radicaux par classe'!B21&lt;&gt;"",CONCATENATE('Radicaux par classe'!B21,"=", 'Radicaux par classe'!C21),IF('Radicaux par classe'!C21&lt;&gt;"",'Radicaux par classe'!C21,""))</f>
        <v>window.manage.radicals.by.class.category.filter.label=Rechercher une classe</v>
      </c>
    </row>
    <row r="773" spans="1:1" x14ac:dyDescent="0.25">
      <c r="A773" t="str">
        <f>IF('Radicaux par classe'!B22&lt;&gt;"",CONCATENATE('Radicaux par classe'!B22,"=", 'Radicaux par classe'!C22),IF('Radicaux par classe'!C22&lt;&gt;"",'Radicaux par classe'!C22,""))</f>
        <v>window.manage.radicals.by.class.information.label=Information</v>
      </c>
    </row>
    <row r="774" spans="1:1" x14ac:dyDescent="0.25">
      <c r="A774" t="str">
        <f>IF('Radicaux par classe'!B23&lt;&gt;"",CONCATENATE('Radicaux par classe'!B23,"=", 'Radicaux par classe'!C23),IF('Radicaux par classe'!C23&lt;&gt;"",'Radicaux par classe'!C23,""))</f>
        <v>window.manage.radicals.by.class.variation.table.header.label=Forme</v>
      </c>
    </row>
    <row r="775" spans="1:1" x14ac:dyDescent="0.25">
      <c r="A775" t="str">
        <f>IF('Radicaux par classe'!B24&lt;&gt;"",CONCATENATE('Radicaux par classe'!B24,"=", 'Radicaux par classe'!C24),IF('Radicaux par classe'!C24&lt;&gt;"",'Radicaux par classe'!C24,""))</f>
        <v>window.manage.radicals.by.class.category.table.header.label=Classe</v>
      </c>
    </row>
    <row r="776" spans="1:1" x14ac:dyDescent="0.25">
      <c r="A776" t="str">
        <f>IF('Radicaux par classe'!B25&lt;&gt;"",CONCATENATE('Radicaux par classe'!B25,"=", 'Radicaux par classe'!C25),IF('Radicaux par classe'!C25&lt;&gt;"",'Radicaux par classe'!C25,""))</f>
        <v/>
      </c>
    </row>
    <row r="777" spans="1:1" x14ac:dyDescent="0.25">
      <c r="A777" t="str">
        <f>IF('Radicaux par classe'!B26&lt;&gt;"",CONCATENATE('Radicaux par classe'!B26,"=", 'Radicaux par classe'!C26),IF('Radicaux par classe'!C26&lt;&gt;"",'Radicaux par classe'!C26,""))</f>
        <v/>
      </c>
    </row>
    <row r="778" spans="1:1" x14ac:dyDescent="0.25">
      <c r="A778" t="str">
        <f>IF('Radicaux par classe'!B27&lt;&gt;"",CONCATENATE('Radicaux par classe'!B27,"=", 'Radicaux par classe'!C27),IF('Radicaux par classe'!C27&lt;&gt;"",'Radicaux par classe'!C27,""))</f>
        <v/>
      </c>
    </row>
    <row r="779" spans="1:1" x14ac:dyDescent="0.25">
      <c r="A779" t="str">
        <f>IF('Radicaux par classe'!B28&lt;&gt;"",CONCATENATE('Radicaux par classe'!B28,"=", 'Radicaux par classe'!C28),IF('Radicaux par classe'!C28&lt;&gt;"",'Radicaux par classe'!C28,""))</f>
        <v/>
      </c>
    </row>
    <row r="780" spans="1:1" x14ac:dyDescent="0.25">
      <c r="A780" t="str">
        <f>IF('Radicaux par classe'!B29&lt;&gt;"",CONCATENATE('Radicaux par classe'!B29,"=", 'Radicaux par classe'!C29),IF('Radicaux par classe'!C29&lt;&gt;"",'Radicaux par classe'!C29,""))</f>
        <v/>
      </c>
    </row>
    <row r="781" spans="1:1" x14ac:dyDescent="0.25">
      <c r="A781" t="str">
        <f>IF('Radicaux par classe'!B30&lt;&gt;"",CONCATENATE('Radicaux par classe'!B30,"=", 'Radicaux par classe'!C30),IF('Radicaux par classe'!C30&lt;&gt;"",'Radicaux par classe'!C30,""))</f>
        <v/>
      </c>
    </row>
    <row r="782" spans="1:1" x14ac:dyDescent="0.25">
      <c r="A782" t="str">
        <f>IF('Resultat Analyse'!B2&lt;&gt;"",CONCATENATE('Resultat Analyse'!B2,"=", 'Resultat Analyse'!C2),IF('Resultat Analyse'!C2&lt;&gt;"",'Resultat Analyse'!C2,""))</f>
        <v/>
      </c>
    </row>
    <row r="783" spans="1:1" x14ac:dyDescent="0.25">
      <c r="A783" t="str">
        <f>IF('Resultat Analyse'!B3&lt;&gt;"",CONCATENATE('Resultat Analyse'!B3,"=", 'Resultat Analyse'!C3),IF('Resultat Analyse'!C3&lt;&gt;"",'Resultat Analyse'!C3,""))</f>
        <v>window.result.token.analysis.panel.title=Résultat de l'analyse des tokens</v>
      </c>
    </row>
    <row r="784" spans="1:1" x14ac:dyDescent="0.25">
      <c r="A784" t="str">
        <f>IF('Resultat Analyse'!B4&lt;&gt;"",CONCATENATE('Resultat Analyse'!B4,"=", 'Resultat Analyse'!C4),IF('Resultat Analyse'!C4&lt;&gt;"",'Resultat Analyse'!C4,""))</f>
        <v>window.result.token.analysis.table.panel.title=Detail des résultats</v>
      </c>
    </row>
    <row r="785" spans="1:1" x14ac:dyDescent="0.25">
      <c r="A785" t="str">
        <f>IF('Resultat Analyse'!B5&lt;&gt;"",CONCATENATE('Resultat Analyse'!B5,"=", 'Resultat Analyse'!C5),IF('Resultat Analyse'!C5&lt;&gt;"",'Resultat Analyse'!C5,""))</f>
        <v>window.result.token.analysis.table.header.column.1.label=Token</v>
      </c>
    </row>
    <row r="786" spans="1:1" x14ac:dyDescent="0.25">
      <c r="A786" t="str">
        <f>IF('Resultat Analyse'!B6&lt;&gt;"",CONCATENATE('Resultat Analyse'!B6,"=", 'Resultat Analyse'!C6),IF('Resultat Analyse'!C6&lt;&gt;"",'Resultat Analyse'!C6,""))</f>
        <v>window.result.token.analysis.table.header.column.2.label=Numéro de formes qui apparaissent</v>
      </c>
    </row>
    <row r="787" spans="1:1" x14ac:dyDescent="0.25">
      <c r="A787" t="str">
        <f>IF('Resultat Analyse'!B7&lt;&gt;"",CONCATENATE('Resultat Analyse'!B7,"=", 'Resultat Analyse'!C7),IF('Resultat Analyse'!C7&lt;&gt;"",'Resultat Analyse'!C7,""))</f>
        <v>window.result.token.total.tokens.label=Nombre total de tokens</v>
      </c>
    </row>
    <row r="788" spans="1:1" x14ac:dyDescent="0.25">
      <c r="A788" t="str">
        <f>IF('Resultat Analyse'!B8&lt;&gt;"",CONCATENATE('Resultat Analyse'!B8,"=", 'Resultat Analyse'!C8),IF('Resultat Analyse'!C8&lt;&gt;"",'Resultat Analyse'!C8,""))</f>
        <v>window.result.token.total.words.label=Nombre total de formes</v>
      </c>
    </row>
    <row r="789" spans="1:1" x14ac:dyDescent="0.25">
      <c r="A789" t="str">
        <f>IF('Resultat Analyse'!B9&lt;&gt;"",CONCATENATE('Resultat Analyse'!B9,"=", 'Resultat Analyse'!C9),IF('Resultat Analyse'!C9&lt;&gt;"",'Resultat Analyse'!C9,""))</f>
        <v>window.result.token.total.panel.title=Résultat global</v>
      </c>
    </row>
    <row r="790" spans="1:1" x14ac:dyDescent="0.25">
      <c r="A790" t="str">
        <f>IF('Resultat Analyse'!B10&lt;&gt;"",CONCATENATE('Resultat Analyse'!B10,"=", 'Resultat Analyse'!C10),IF('Resultat Analyse'!C10&lt;&gt;"",'Resultat Analyse'!C10,""))</f>
        <v>window.result.token.action.panel.title=Action supplémentaire</v>
      </c>
    </row>
    <row r="791" spans="1:1" x14ac:dyDescent="0.25">
      <c r="A791" t="str">
        <f>IF('Resultat Analyse'!B11&lt;&gt;"",CONCATENATE('Resultat Analyse'!B11,"=", 'Resultat Analyse'!C11),IF('Resultat Analyse'!C11&lt;&gt;"",'Resultat Analyse'!C11,""))</f>
        <v>window.result.token.action.show.detail.button.label=Consulter le détail par document</v>
      </c>
    </row>
    <row r="792" spans="1:1" x14ac:dyDescent="0.25">
      <c r="A792" t="str">
        <f>IF('Resultat Analyse'!B12&lt;&gt;"",CONCATENATE('Resultat Analyse'!B12,"=", 'Resultat Analyse'!C12),IF('Resultat Analyse'!C12&lt;&gt;"",'Resultat Analyse'!C12,""))</f>
        <v>window.result.token.action.show.detail.for.word.button.label=Consulter les documents contenant les mots sélectionnés</v>
      </c>
    </row>
    <row r="793" spans="1:1" x14ac:dyDescent="0.25">
      <c r="A793" t="str">
        <f>IF('Resultat Analyse'!B13&lt;&gt;"",CONCATENATE('Resultat Analyse'!B13,"=", 'Resultat Analyse'!C13),IF('Resultat Analyse'!C13&lt;&gt;"",'Resultat Analyse'!C13,""))</f>
        <v/>
      </c>
    </row>
    <row r="794" spans="1:1" x14ac:dyDescent="0.25">
      <c r="A794" t="str">
        <f>IF('Resultat Analyse'!B14&lt;&gt;"",CONCATENATE('Resultat Analyse'!B14,"=", 'Resultat Analyse'!C14),IF('Resultat Analyse'!C14&lt;&gt;"",'Resultat Analyse'!C14,""))</f>
        <v/>
      </c>
    </row>
    <row r="795" spans="1:1" x14ac:dyDescent="0.25">
      <c r="A795" t="str">
        <f>IF('Resultat Analyse'!B15&lt;&gt;"",CONCATENATE('Resultat Analyse'!B15,"=", 'Resultat Analyse'!C15),IF('Resultat Analyse'!C15&lt;&gt;"",'Resultat Analyse'!C15,""))</f>
        <v/>
      </c>
    </row>
    <row r="796" spans="1:1" x14ac:dyDescent="0.25">
      <c r="A796" t="str">
        <f>IF('Resultat Analyse'!B16&lt;&gt;"",CONCATENATE('Resultat Analyse'!B16,"=", 'Resultat Analyse'!C16),IF('Resultat Analyse'!C16&lt;&gt;"",'Resultat Analyse'!C16,""))</f>
        <v/>
      </c>
    </row>
    <row r="797" spans="1:1" x14ac:dyDescent="0.25">
      <c r="A797" t="str">
        <f>IF('Resultat Analyse'!B17&lt;&gt;"",CONCATENATE('Resultat Analyse'!B17,"=", 'Resultat Analyse'!C17),IF('Resultat Analyse'!C17&lt;&gt;"",'Resultat Analyse'!C17,""))</f>
        <v/>
      </c>
    </row>
    <row r="798" spans="1:1" x14ac:dyDescent="0.25">
      <c r="A798" t="str">
        <f>IF('Resultat Analyse'!B18&lt;&gt;"",CONCATENATE('Resultat Analyse'!B18,"=", 'Resultat Analyse'!C18),IF('Resultat Analyse'!C18&lt;&gt;"",'Resultat Analyse'!C18,""))</f>
        <v/>
      </c>
    </row>
    <row r="799" spans="1:1" x14ac:dyDescent="0.25">
      <c r="A799" t="str">
        <f>IF('Resultat Analyse'!B19&lt;&gt;"",CONCATENATE('Resultat Analyse'!B19,"=", 'Resultat Analyse'!C19),IF('Resultat Analyse'!C19&lt;&gt;"",'Resultat Analyse'!C19,""))</f>
        <v/>
      </c>
    </row>
    <row r="800" spans="1:1" x14ac:dyDescent="0.25">
      <c r="A800" t="str">
        <f>IF('Resultat Analyse'!B20&lt;&gt;"",CONCATENATE('Resultat Analyse'!B20,"=", 'Resultat Analyse'!C20),IF('Resultat Analyse'!C20&lt;&gt;"",'Resultat Analyse'!C20,""))</f>
        <v/>
      </c>
    </row>
    <row r="801" spans="1:1" x14ac:dyDescent="0.25">
      <c r="A801" t="str">
        <f>IF('Resultat Analyse'!B21&lt;&gt;"",CONCATENATE('Resultat Analyse'!B21,"=", 'Resultat Analyse'!C21),IF('Resultat Analyse'!C21&lt;&gt;"",'Resultat Analyse'!C21,""))</f>
        <v/>
      </c>
    </row>
    <row r="802" spans="1:1" x14ac:dyDescent="0.25">
      <c r="A802" t="str">
        <f>IF('Resultat Analyse'!B22&lt;&gt;"",CONCATENATE('Resultat Analyse'!B22,"=", 'Resultat Analyse'!C22),IF('Resultat Analyse'!C22&lt;&gt;"",'Resultat Analyse'!C22,""))</f>
        <v/>
      </c>
    </row>
    <row r="803" spans="1:1" x14ac:dyDescent="0.25">
      <c r="A803" t="str">
        <f>IF('Resultat Analyse'!B23&lt;&gt;"",CONCATENATE('Resultat Analyse'!B23,"=", 'Resultat Analyse'!C23),IF('Resultat Analyse'!C23&lt;&gt;"",'Resultat Analyse'!C23,""))</f>
        <v/>
      </c>
    </row>
    <row r="804" spans="1:1" x14ac:dyDescent="0.25">
      <c r="A804" t="str">
        <f>IF('Resultat Analyse'!B24&lt;&gt;"",CONCATENATE('Resultat Analyse'!B24,"=", 'Resultat Analyse'!C24),IF('Resultat Analyse'!C24&lt;&gt;"",'Resultat Analyse'!C24,""))</f>
        <v/>
      </c>
    </row>
    <row r="805" spans="1:1" x14ac:dyDescent="0.25">
      <c r="A805" t="str">
        <f>IF('Resultat Analyse'!B25&lt;&gt;"",CONCATENATE('Resultat Analyse'!B25,"=", 'Resultat Analyse'!C25),IF('Resultat Analyse'!C25&lt;&gt;"",'Resultat Analyse'!C25,""))</f>
        <v/>
      </c>
    </row>
    <row r="806" spans="1:1" x14ac:dyDescent="0.25">
      <c r="A806" t="str">
        <f>IF('Resultat Analyse'!B26&lt;&gt;"",CONCATENATE('Resultat Analyse'!B26,"=", 'Resultat Analyse'!C26),IF('Resultat Analyse'!C26&lt;&gt;"",'Resultat Analyse'!C26,""))</f>
        <v/>
      </c>
    </row>
    <row r="807" spans="1:1" x14ac:dyDescent="0.25">
      <c r="A807" t="str">
        <f>IF('Resultat Analyse'!B27&lt;&gt;"",CONCATENATE('Resultat Analyse'!B27,"=", 'Resultat Analyse'!C27),IF('Resultat Analyse'!C27&lt;&gt;"",'Resultat Analyse'!C27,""))</f>
        <v/>
      </c>
    </row>
    <row r="808" spans="1:1" x14ac:dyDescent="0.25">
      <c r="A808" t="str">
        <f>IF('Resultat Analyse'!B28&lt;&gt;"",CONCATENATE('Resultat Analyse'!B28,"=", 'Resultat Analyse'!C28),IF('Resultat Analyse'!C28&lt;&gt;"",'Resultat Analyse'!C28,""))</f>
        <v/>
      </c>
    </row>
    <row r="809" spans="1:1" x14ac:dyDescent="0.25">
      <c r="A809" t="str">
        <f>IF('Resultat Analyse'!B29&lt;&gt;"",CONCATENATE('Resultat Analyse'!B29,"=", 'Resultat Analyse'!C29),IF('Resultat Analyse'!C29&lt;&gt;"",'Resultat Analyse'!C29,""))</f>
        <v/>
      </c>
    </row>
    <row r="810" spans="1:1" x14ac:dyDescent="0.25">
      <c r="A810" t="str">
        <f>IF('Resultat Analyse'!B30&lt;&gt;"",CONCATENATE('Resultat Analyse'!B30,"=", 'Resultat Analyse'!C30),IF('Resultat Analyse'!C30&lt;&gt;"",'Resultat Analyse'!C30,""))</f>
        <v/>
      </c>
    </row>
    <row r="811" spans="1:1" x14ac:dyDescent="0.25">
      <c r="A811" t="str">
        <f>IF('Resultat Analyse'!B31&lt;&gt;"",CONCATENATE('Resultat Analyse'!B31,"=", 'Resultat Analyse'!C31),IF('Resultat Analyse'!C31&lt;&gt;"",'Resultat Analyse'!C31,""))</f>
        <v/>
      </c>
    </row>
    <row r="812" spans="1:1" x14ac:dyDescent="0.25">
      <c r="A812" t="str">
        <f>IF('Resultat Analyse'!B32&lt;&gt;"",CONCATENATE('Resultat Analyse'!B32,"=", 'Resultat Analyse'!C32),IF('Resultat Analyse'!C32&lt;&gt;"",'Resultat Analyse'!C32,""))</f>
        <v/>
      </c>
    </row>
    <row r="813" spans="1:1" x14ac:dyDescent="0.25">
      <c r="A813" t="str">
        <f>IF('Resultat Analyse'!B33&lt;&gt;"",CONCATENATE('Resultat Analyse'!B33,"=", 'Resultat Analyse'!C33),IF('Resultat Analyse'!C33&lt;&gt;"",'Resultat Analyse'!C33,""))</f>
        <v/>
      </c>
    </row>
    <row r="814" spans="1:1" x14ac:dyDescent="0.25">
      <c r="A814" t="str">
        <f>IF('Resultat Analyse'!B34&lt;&gt;"",CONCATENATE('Resultat Analyse'!B34,"=", 'Resultat Analyse'!C34),IF('Resultat Analyse'!C34&lt;&gt;"",'Resultat Analyse'!C34,""))</f>
        <v/>
      </c>
    </row>
    <row r="815" spans="1:1" x14ac:dyDescent="0.25">
      <c r="A815" t="str">
        <f>IF('Resultat Analyse'!B35&lt;&gt;"",CONCATENATE('Resultat Analyse'!B35,"=", 'Resultat Analyse'!C35),IF('Resultat Analyse'!C35&lt;&gt;"",'Resultat Analyse'!C35,""))</f>
        <v/>
      </c>
    </row>
    <row r="816" spans="1:1" x14ac:dyDescent="0.25">
      <c r="A816" t="str">
        <f>IF('Resultat Analyse'!B36&lt;&gt;"",CONCATENATE('Resultat Analyse'!B36,"=", 'Resultat Analyse'!C36),IF('Resultat Analyse'!C36&lt;&gt;"",'Resultat Analyse'!C36,""))</f>
        <v/>
      </c>
    </row>
    <row r="817" spans="1:1" x14ac:dyDescent="0.25">
      <c r="A817" t="str">
        <f>IF('Resultat Analyse'!B37&lt;&gt;"",CONCATENATE('Resultat Analyse'!B37,"=", 'Resultat Analyse'!C37),IF('Resultat Analyse'!C37&lt;&gt;"",'Resultat Analyse'!C37,""))</f>
        <v/>
      </c>
    </row>
    <row r="818" spans="1:1" x14ac:dyDescent="0.25">
      <c r="A818" t="str">
        <f>IF('Resultat Analyse'!B38&lt;&gt;"",CONCATENATE('Resultat Analyse'!B38,"=", 'Resultat Analyse'!C38),IF('Resultat Analyse'!C38&lt;&gt;"",'Resultat Analyse'!C38,""))</f>
        <v/>
      </c>
    </row>
    <row r="819" spans="1:1" x14ac:dyDescent="0.25">
      <c r="A819" t="str">
        <f>IF('Resultat Analyse'!B39&lt;&gt;"",CONCATENATE('Resultat Analyse'!B39,"=", 'Resultat Analyse'!C39),IF('Resultat Analyse'!C39&lt;&gt;"",'Resultat Analyse'!C39,""))</f>
        <v/>
      </c>
    </row>
    <row r="820" spans="1:1" x14ac:dyDescent="0.25">
      <c r="A820" t="str">
        <f>IF('Resultat Analyse'!B40&lt;&gt;"",CONCATENATE('Resultat Analyse'!B40,"=", 'Resultat Analyse'!C40),IF('Resultat Analyse'!C40&lt;&gt;"",'Resultat Analyse'!C40,""))</f>
        <v/>
      </c>
    </row>
    <row r="821" spans="1:1" x14ac:dyDescent="0.25">
      <c r="A821" t="str">
        <f>IF('Resultat Analyse'!B41&lt;&gt;"",CONCATENATE('Resultat Analyse'!B41,"=", 'Resultat Analyse'!C41),IF('Resultat Analyse'!C41&lt;&gt;"",'Resultat Analyse'!C41,""))</f>
        <v/>
      </c>
    </row>
    <row r="822" spans="1:1" x14ac:dyDescent="0.25">
      <c r="A822" t="str">
        <f>IF('Resultat Analyse'!B42&lt;&gt;"",CONCATENATE('Resultat Analyse'!B42,"=", 'Resultat Analyse'!C42),IF('Resultat Analyse'!C42&lt;&gt;"",'Resultat Analyse'!C42,""))</f>
        <v/>
      </c>
    </row>
    <row r="823" spans="1:1" x14ac:dyDescent="0.25">
      <c r="A823" t="str">
        <f>IF('Resultat Analyse'!B43&lt;&gt;"",CONCATENATE('Resultat Analyse'!B43,"=", 'Resultat Analyse'!C43),IF('Resultat Analyse'!C43&lt;&gt;"",'Resultat Analyse'!C43,""))</f>
        <v/>
      </c>
    </row>
    <row r="824" spans="1:1" x14ac:dyDescent="0.25">
      <c r="A824" t="str">
        <f>IF('Resultat Analyse'!B44&lt;&gt;"",CONCATENATE('Resultat Analyse'!B44,"=", 'Resultat Analyse'!C44),IF('Resultat Analyse'!C44&lt;&gt;"",'Resultat Analyse'!C44,""))</f>
        <v/>
      </c>
    </row>
    <row r="825" spans="1:1" x14ac:dyDescent="0.25">
      <c r="A825" t="str">
        <f>IF('Detail Resultat Analyse Token'!B2&lt;&gt;"",CONCATENATE('Detail Resultat Analyse Token'!B2,"=", 'Detail Resultat Analyse Token'!C2),IF('Detail Resultat Analyse Token'!C2&lt;&gt;"",'Detail Resultat Analyse Token'!C2,""))</f>
        <v/>
      </c>
    </row>
    <row r="826" spans="1:1" x14ac:dyDescent="0.25">
      <c r="A826" t="str">
        <f>IF('Detail Resultat Analyse Token'!B3&lt;&gt;"",CONCATENATE('Detail Resultat Analyse Token'!B3,"=", 'Detail Resultat Analyse Token'!C3),IF('Detail Resultat Analyse Token'!C3&lt;&gt;"",'Detail Resultat Analyse Token'!C3,""))</f>
        <v>window.result.detail.token.analysis.panel.title=Résultat détaillé de l'analyse des tokens</v>
      </c>
    </row>
    <row r="827" spans="1:1" x14ac:dyDescent="0.25">
      <c r="A827" t="str">
        <f>IF('Detail Resultat Analyse Token'!B4&lt;&gt;"",CONCATENATE('Detail Resultat Analyse Token'!B4,"=", 'Detail Resultat Analyse Token'!C4),IF('Detail Resultat Analyse Token'!C4&lt;&gt;"",'Detail Resultat Analyse Token'!C4,""))</f>
        <v>window.result.detail.token.analysis.choose.field.panel.title=Choix du champ à afficher</v>
      </c>
    </row>
    <row r="828" spans="1:1" x14ac:dyDescent="0.25">
      <c r="A828" t="str">
        <f>IF('Detail Resultat Analyse Token'!B5&lt;&gt;"",CONCATENATE('Detail Resultat Analyse Token'!B5,"=", 'Detail Resultat Analyse Token'!C5),IF('Detail Resultat Analyse Token'!C5&lt;&gt;"",'Detail Resultat Analyse Token'!C5,""))</f>
        <v>window.result.detail.token.analysis.display.field.panel.title=Champ à analyser</v>
      </c>
    </row>
    <row r="829" spans="1:1" x14ac:dyDescent="0.25">
      <c r="A829" t="str">
        <f>IF('Detail Resultat Analyse Token'!B6&lt;&gt;"",CONCATENATE('Detail Resultat Analyse Token'!B6,"=", 'Detail Resultat Analyse Token'!C6),IF('Detail Resultat Analyse Token'!C6&lt;&gt;"",'Detail Resultat Analyse Token'!C6,""))</f>
        <v>window.result.detail.token.analysis.action.view.meta.button.label=Consulter le document</v>
      </c>
    </row>
    <row r="830" spans="1:1" x14ac:dyDescent="0.25">
      <c r="A830" t="str">
        <f>IF('Detail Resultat Analyse Token'!B7&lt;&gt;"",CONCATENATE('Detail Resultat Analyse Token'!B7,"=", 'Detail Resultat Analyse Token'!C7),IF('Detail Resultat Analyse Token'!C7&lt;&gt;"",'Detail Resultat Analyse Token'!C7,""))</f>
        <v>window.result.detail.token.analysis.action.view.data.button.label=Consulter le matériel</v>
      </c>
    </row>
    <row r="831" spans="1:1" x14ac:dyDescent="0.25">
      <c r="A831" t="str">
        <f>IF('Detail Resultat Analyse Token'!B8&lt;&gt;"",CONCATENATE('Detail Resultat Analyse Token'!B8,"=", 'Detail Resultat Analyse Token'!C8),IF('Detail Resultat Analyse Token'!C8&lt;&gt;"",'Detail Resultat Analyse Token'!C8,""))</f>
        <v>window.result.detail.token.analysis.navigation.label=Document %d / %d</v>
      </c>
    </row>
    <row r="832" spans="1:1" x14ac:dyDescent="0.25">
      <c r="A832" t="str">
        <f>IF('Detail Resultat Analyse Token'!B9&lt;&gt;"",CONCATENATE('Detail Resultat Analyse Token'!B9,"=", 'Detail Resultat Analyse Token'!C9),IF('Detail Resultat Analyse Token'!C9&lt;&gt;"",'Detail Resultat Analyse Token'!C9,""))</f>
        <v>window.result.detail.token.analysis.proper.noun.button.label=Exclure les noms propres</v>
      </c>
    </row>
    <row r="833" spans="1:1" x14ac:dyDescent="0.25">
      <c r="A833" t="str">
        <f>IF('Detail Resultat Analyse Token'!B10&lt;&gt;"",CONCATENATE('Detail Resultat Analyse Token'!B10,"=", 'Detail Resultat Analyse Token'!C10),IF('Detail Resultat Analyse Token'!C10&lt;&gt;"",'Detail Resultat Analyse Token'!C10,""))</f>
        <v/>
      </c>
    </row>
    <row r="834" spans="1:1" x14ac:dyDescent="0.25">
      <c r="A834" t="str">
        <f>IF('Detail Resultat Analyse Token'!B11&lt;&gt;"",CONCATENATE('Detail Resultat Analyse Token'!B11,"=", 'Detail Resultat Analyse Token'!C11),IF('Detail Resultat Analyse Token'!C11&lt;&gt;"",'Detail Resultat Analyse Token'!C11,""))</f>
        <v/>
      </c>
    </row>
    <row r="835" spans="1:1" x14ac:dyDescent="0.25">
      <c r="A835" t="str">
        <f>IF('Detail Resultat Analyse Token'!B12&lt;&gt;"",CONCATENATE('Detail Resultat Analyse Token'!B12,"=", 'Detail Resultat Analyse Token'!C12),IF('Detail Resultat Analyse Token'!C12&lt;&gt;"",'Detail Resultat Analyse Token'!C12,""))</f>
        <v/>
      </c>
    </row>
    <row r="836" spans="1:1" x14ac:dyDescent="0.25">
      <c r="A836" t="str">
        <f>IF('Detail Resultat Analyse Token'!B13&lt;&gt;"",CONCATENATE('Detail Resultat Analyse Token'!B13,"=", 'Detail Resultat Analyse Token'!C13),IF('Detail Resultat Analyse Token'!C13&lt;&gt;"",'Detail Resultat Analyse Token'!C13,""))</f>
        <v/>
      </c>
    </row>
    <row r="837" spans="1:1" x14ac:dyDescent="0.25">
      <c r="A837" t="str">
        <f>IF('Detail Resultat Analyse Token'!B14&lt;&gt;"",CONCATENATE('Detail Resultat Analyse Token'!B14,"=", 'Detail Resultat Analyse Token'!C14),IF('Detail Resultat Analyse Token'!C14&lt;&gt;"",'Detail Resultat Analyse Token'!C14,""))</f>
        <v/>
      </c>
    </row>
    <row r="838" spans="1:1" x14ac:dyDescent="0.25">
      <c r="A838" t="str">
        <f>IF('Detail Resultat Analyse Token'!B15&lt;&gt;"",CONCATENATE('Detail Resultat Analyse Token'!B15,"=", 'Detail Resultat Analyse Token'!C15),IF('Detail Resultat Analyse Token'!C15&lt;&gt;"",'Detail Resultat Analyse Token'!C15,""))</f>
        <v/>
      </c>
    </row>
    <row r="839" spans="1:1" x14ac:dyDescent="0.25">
      <c r="A839" t="str">
        <f>IF('Detail Resultat Analyse Token'!B16&lt;&gt;"",CONCATENATE('Detail Resultat Analyse Token'!B16,"=", 'Detail Resultat Analyse Token'!C16),IF('Detail Resultat Analyse Token'!C16&lt;&gt;"",'Detail Resultat Analyse Token'!C16,""))</f>
        <v/>
      </c>
    </row>
    <row r="840" spans="1:1" x14ac:dyDescent="0.25">
      <c r="A840" t="str">
        <f>IF('Detail Resultat Analyse Token'!B17&lt;&gt;"",CONCATENATE('Detail Resultat Analyse Token'!B17,"=", 'Detail Resultat Analyse Token'!C17),IF('Detail Resultat Analyse Token'!C17&lt;&gt;"",'Detail Resultat Analyse Token'!C17,""))</f>
        <v/>
      </c>
    </row>
    <row r="841" spans="1:1" x14ac:dyDescent="0.25">
      <c r="A841" t="str">
        <f>IF('Detail Resultat Analyse Token'!B18&lt;&gt;"",CONCATENATE('Detail Resultat Analyse Token'!B18,"=", 'Detail Resultat Analyse Token'!C18),IF('Detail Resultat Analyse Token'!C18&lt;&gt;"",'Detail Resultat Analyse Token'!C18,""))</f>
        <v/>
      </c>
    </row>
    <row r="842" spans="1:1" x14ac:dyDescent="0.25">
      <c r="A842" t="str">
        <f>IF('Detail Resultat Analyse Token'!B19&lt;&gt;"",CONCATENATE('Detail Resultat Analyse Token'!B19,"=", 'Detail Resultat Analyse Token'!C19),IF('Detail Resultat Analyse Token'!C19&lt;&gt;"",'Detail Resultat Analyse Token'!C19,""))</f>
        <v/>
      </c>
    </row>
    <row r="843" spans="1:1" x14ac:dyDescent="0.25">
      <c r="A843" t="str">
        <f>IF('Detail Resultat Analyse Token'!B20&lt;&gt;"",CONCATENATE('Detail Resultat Analyse Token'!B20,"=", 'Detail Resultat Analyse Token'!C20),IF('Detail Resultat Analyse Token'!C20&lt;&gt;"",'Detail Resultat Analyse Token'!C20,""))</f>
        <v/>
      </c>
    </row>
    <row r="844" spans="1:1" x14ac:dyDescent="0.25">
      <c r="A844" t="str">
        <f>IF('Detail Resultat Analyse Token'!B21&lt;&gt;"",CONCATENATE('Detail Resultat Analyse Token'!B21,"=", 'Detail Resultat Analyse Token'!C21),IF('Detail Resultat Analyse Token'!C21&lt;&gt;"",'Detail Resultat Analyse Token'!C21,""))</f>
        <v/>
      </c>
    </row>
    <row r="845" spans="1:1" x14ac:dyDescent="0.25">
      <c r="A845" t="str">
        <f>IF('Detail Resultat Analyse Token'!B22&lt;&gt;"",CONCATENATE('Detail Resultat Analyse Token'!B22,"=", 'Detail Resultat Analyse Token'!C22),IF('Detail Resultat Analyse Token'!C22&lt;&gt;"",'Detail Resultat Analyse Token'!C22,""))</f>
        <v/>
      </c>
    </row>
    <row r="846" spans="1:1" x14ac:dyDescent="0.25">
      <c r="A846" t="str">
        <f>IF('Detail Resultat Analyse Token'!B23&lt;&gt;"",CONCATENATE('Detail Resultat Analyse Token'!B23,"=", 'Detail Resultat Analyse Token'!C23),IF('Detail Resultat Analyse Token'!C23&lt;&gt;"",'Detail Resultat Analyse Token'!C23,""))</f>
        <v/>
      </c>
    </row>
    <row r="847" spans="1:1" x14ac:dyDescent="0.25">
      <c r="A847" t="str">
        <f>IF('Detail Resultat Analyse Token'!B24&lt;&gt;"",CONCATENATE('Detail Resultat Analyse Token'!B24,"=", 'Detail Resultat Analyse Token'!C24),IF('Detail Resultat Analyse Token'!C24&lt;&gt;"",'Detail Resultat Analyse Token'!C24,""))</f>
        <v/>
      </c>
    </row>
    <row r="848" spans="1:1" x14ac:dyDescent="0.25">
      <c r="A848" t="str">
        <f>IF('Detail Resultat Analyse Token'!B25&lt;&gt;"",CONCATENATE('Detail Resultat Analyse Token'!B25,"=", 'Detail Resultat Analyse Token'!C25),IF('Detail Resultat Analyse Token'!C25&lt;&gt;"",'Detail Resultat Analyse Token'!C25,""))</f>
        <v/>
      </c>
    </row>
    <row r="849" spans="1:1" x14ac:dyDescent="0.25">
      <c r="A849" t="str">
        <f>IF('Detail Resultat Analyse Token'!B26&lt;&gt;"",CONCATENATE('Detail Resultat Analyse Token'!B26,"=", 'Detail Resultat Analyse Token'!C26),IF('Detail Resultat Analyse Token'!C26&lt;&gt;"",'Detail Resultat Analyse Token'!C26,""))</f>
        <v/>
      </c>
    </row>
    <row r="850" spans="1:1" x14ac:dyDescent="0.25">
      <c r="A850" t="str">
        <f>IF('Detail Resultat Analyse Token'!B27&lt;&gt;"",CONCATENATE('Detail Resultat Analyse Token'!B27,"=", 'Detail Resultat Analyse Token'!C27),IF('Detail Resultat Analyse Token'!C27&lt;&gt;"",'Detail Resultat Analyse Token'!C27,""))</f>
        <v/>
      </c>
    </row>
    <row r="851" spans="1:1" x14ac:dyDescent="0.25">
      <c r="A851" t="str">
        <f>IF('Detail Resultat Analyse Token'!B28&lt;&gt;"",CONCATENATE('Detail Resultat Analyse Token'!B28,"=", 'Detail Resultat Analyse Token'!C28),IF('Detail Resultat Analyse Token'!C28&lt;&gt;"",'Detail Resultat Analyse Token'!C28,""))</f>
        <v/>
      </c>
    </row>
    <row r="852" spans="1:1" x14ac:dyDescent="0.25">
      <c r="A852" t="str">
        <f>IF('Nom propres'!B2&lt;&gt;"",CONCATENATE('Nom propres'!B2,"=", 'Nom propres'!C2),IF('Nom propres'!C2&lt;&gt;"",'Nom propres'!C2,""))</f>
        <v/>
      </c>
    </row>
    <row r="853" spans="1:1" x14ac:dyDescent="0.25">
      <c r="A853" t="str">
        <f>IF('Nom propres'!B3&lt;&gt;"",CONCATENATE('Nom propres'!B3,"=", 'Nom propres'!C3),IF('Nom propres'!C3&lt;&gt;"",'Nom propres'!C3,""))</f>
        <v>window.manage.proper.noun.panel.title=Gestion des noms propres</v>
      </c>
    </row>
    <row r="854" spans="1:1" x14ac:dyDescent="0.25">
      <c r="A854" t="str">
        <f>IF('Nom propres'!B4&lt;&gt;"",CONCATENATE('Nom propres'!B4,"=", 'Nom propres'!C4),IF('Nom propres'!C4&lt;&gt;"",'Nom propres'!C4,""))</f>
        <v>window.manage.proper.noun.information.message=&lt;HTML&gt;&lt;P&gt;Dans cette étape vous pouvez gérer les noms propres à nettoyer&lt;BR/&gt;Vous pouvez gérer différentes liste avec le menu déroulant prévus à cet effet.&lt;BR/&gt;Vous pouvez filtrer/éditer la liste des noms propres.&lt;BR/&gt;&lt;/P&gt;&lt;/HTML&gt;</v>
      </c>
    </row>
    <row r="855" spans="1:1" x14ac:dyDescent="0.25">
      <c r="A855" t="str">
        <f>IF('Nom propres'!B5&lt;&gt;"",CONCATENATE('Nom propres'!B5,"=", 'Nom propres'!C5),IF('Nom propres'!C5&lt;&gt;"",'Nom propres'!C5,""))</f>
        <v>window.manage.proper.noun.table.header.label=Noms propres</v>
      </c>
    </row>
    <row r="856" spans="1:1" x14ac:dyDescent="0.25">
      <c r="A856" t="str">
        <f>IF('Nom propres'!B6&lt;&gt;"",CONCATENATE('Nom propres'!B6,"=", 'Nom propres'!C6),IF('Nom propres'!C6&lt;&gt;"",'Nom propres'!C6,""))</f>
        <v>window.manage.proper.noun.add.information.message=&lt;HTML&gt;&lt;P&gt;Quelle est le nouveau nom propre à ajouter ?&lt;BR/&gt;&lt;I&gt;NB : La liste des noms propres ne peut pas contenir de doublon, si le token existe déjà, l'ajout n'aura aucun effet.&lt;/I&gt;&lt;BR/&gt;&lt;/P&gt;&lt;/HTML&gt;</v>
      </c>
    </row>
    <row r="857" spans="1:1" x14ac:dyDescent="0.25">
      <c r="A857" t="str">
        <f>IF('Nom propres'!B7&lt;&gt;"",CONCATENATE('Nom propres'!B7,"=", 'Nom propres'!C7),IF('Nom propres'!C7&lt;&gt;"",'Nom propres'!C7,""))</f>
        <v>window.manage.proper.noun.add.text.label=Nouveau nom propre</v>
      </c>
    </row>
    <row r="858" spans="1:1" x14ac:dyDescent="0.25">
      <c r="A858" t="str">
        <f>IF('Nom propres'!B8&lt;&gt;"",CONCATENATE('Nom propres'!B8,"=", 'Nom propres'!C8),IF('Nom propres'!C8&lt;&gt;"",'Nom propres'!C8,""))</f>
        <v>window.manage.proper.noun.table.panel.title=Gestion des données noms propres</v>
      </c>
    </row>
    <row r="859" spans="1:1" x14ac:dyDescent="0.25">
      <c r="A859" t="str">
        <f>IF('Nom propres'!B9&lt;&gt;"",CONCATENATE('Nom propres'!B9,"=", 'Nom propres'!C9),IF('Nom propres'!C9&lt;&gt;"",'Nom propres'!C9,""))</f>
        <v>window.manage.proper.noun.add.button.label=Ajouter un nom propre</v>
      </c>
    </row>
    <row r="860" spans="1:1" x14ac:dyDescent="0.25">
      <c r="A860" t="str">
        <f>IF('Nom propres'!B10&lt;&gt;"",CONCATENATE('Nom propres'!B10,"=", 'Nom propres'!C10),IF('Nom propres'!C10&lt;&gt;"",'Nom propres'!C10,""))</f>
        <v>window.manage.proper.noun.remove.button.label=Supprimer le nom propre</v>
      </c>
    </row>
    <row r="861" spans="1:1" x14ac:dyDescent="0.25">
      <c r="A861" t="str">
        <f>IF('Nom propres'!B11&lt;&gt;"",CONCATENATE('Nom propres'!B11,"=", 'Nom propres'!C11),IF('Nom propres'!C11&lt;&gt;"",'Nom propres'!C11,""))</f>
        <v>window.manage.proper.noun.filter.label=Rechercher un nom propre</v>
      </c>
    </row>
    <row r="862" spans="1:1" x14ac:dyDescent="0.25">
      <c r="A862" t="str">
        <f>IF('Nom propres'!B12&lt;&gt;"",CONCATENATE('Nom propres'!B12,"=", 'Nom propres'!C12),IF('Nom propres'!C12&lt;&gt;"",'Nom propres'!C12,""))</f>
        <v>window.manage.proper.noun.information.label=Information</v>
      </c>
    </row>
    <row r="863" spans="1:1" x14ac:dyDescent="0.25">
      <c r="A863" t="str">
        <f>IF('Nom propres'!B13&lt;&gt;"",CONCATENATE('Nom propres'!B13,"=", 'Nom propres'!C13),IF('Nom propres'!C13&lt;&gt;"",'Nom propres'!C13,""))</f>
        <v/>
      </c>
    </row>
    <row r="864" spans="1:1" x14ac:dyDescent="0.25">
      <c r="A864" t="str">
        <f>IF('Nom propres'!B14&lt;&gt;"",CONCATENATE('Nom propres'!B14,"=", 'Nom propres'!C14),IF('Nom propres'!C14&lt;&gt;"",'Nom propres'!C14,""))</f>
        <v/>
      </c>
    </row>
    <row r="865" spans="1:1" x14ac:dyDescent="0.25">
      <c r="A865" t="str">
        <f>IF('Nom propres'!B15&lt;&gt;"",CONCATENATE('Nom propres'!B15,"=", 'Nom propres'!C15),IF('Nom propres'!C15&lt;&gt;"",'Nom propres'!C15,""))</f>
        <v/>
      </c>
    </row>
    <row r="866" spans="1:1" x14ac:dyDescent="0.25">
      <c r="A866" t="str">
        <f>IF('Nom propres'!B16&lt;&gt;"",CONCATENATE('Nom propres'!B16,"=", 'Nom propres'!C16),IF('Nom propres'!C16&lt;&gt;"",'Nom propres'!C16,""))</f>
        <v/>
      </c>
    </row>
    <row r="867" spans="1:1" x14ac:dyDescent="0.25">
      <c r="A867" t="str">
        <f>IF('Nom propres'!B17&lt;&gt;"",CONCATENATE('Nom propres'!B17,"=", 'Nom propres'!C17),IF('Nom propres'!C17&lt;&gt;"",'Nom propres'!C17,""))</f>
        <v/>
      </c>
    </row>
    <row r="868" spans="1:1" x14ac:dyDescent="0.25">
      <c r="A868" t="str">
        <f>IF('Nom propres'!B18&lt;&gt;"",CONCATENATE('Nom propres'!B18,"=", 'Nom propres'!C18),IF('Nom propres'!C18&lt;&gt;"",'Nom propres'!C18,""))</f>
        <v/>
      </c>
    </row>
    <row r="869" spans="1:1" x14ac:dyDescent="0.25">
      <c r="A869" t="str">
        <f>IF('Nom propres'!B19&lt;&gt;"",CONCATENATE('Nom propres'!B19,"=", 'Nom propres'!C19),IF('Nom propres'!C19&lt;&gt;"",'Nom propres'!C19,""))</f>
        <v/>
      </c>
    </row>
    <row r="870" spans="1:1" x14ac:dyDescent="0.25">
      <c r="A870" t="str">
        <f>IF('Nom propres'!B20&lt;&gt;"",CONCATENATE('Nom propres'!B20,"=", 'Nom propres'!C20),IF('Nom propres'!C20&lt;&gt;"",'Nom propres'!C20,""))</f>
        <v/>
      </c>
    </row>
    <row r="871" spans="1:1" x14ac:dyDescent="0.25">
      <c r="A871" t="str">
        <f>IF('Nom propres'!B21&lt;&gt;"",CONCATENATE('Nom propres'!B21,"=", 'Nom propres'!C21),IF('Nom propres'!C21&lt;&gt;"",'Nom propres'!C21,""))</f>
        <v/>
      </c>
    </row>
    <row r="872" spans="1:1" x14ac:dyDescent="0.25">
      <c r="A872" t="str">
        <f>IF('Nom propres'!B22&lt;&gt;"",CONCATENATE('Nom propres'!B22,"=", 'Nom propres'!C22),IF('Nom propres'!C22&lt;&gt;"",'Nom propres'!C22,""))</f>
        <v/>
      </c>
    </row>
    <row r="873" spans="1:1" x14ac:dyDescent="0.25">
      <c r="A873" t="str">
        <f>IF('Nom propres'!B23&lt;&gt;"",CONCATENATE('Nom propres'!B23,"=", 'Nom propres'!C23),IF('Nom propres'!C23&lt;&gt;"",'Nom propres'!C23,""))</f>
        <v/>
      </c>
    </row>
    <row r="874" spans="1:1" x14ac:dyDescent="0.25">
      <c r="A874" t="str">
        <f>IF('Nom propres'!B24&lt;&gt;"",CONCATENATE('Nom propres'!B24,"=", 'Nom propres'!C24),IF('Nom propres'!C24&lt;&gt;"",'Nom propres'!C24,""))</f>
        <v/>
      </c>
    </row>
    <row r="875" spans="1:1" x14ac:dyDescent="0.25">
      <c r="A875" t="str">
        <f>IF('Nom propres'!B25&lt;&gt;"",CONCATENATE('Nom propres'!B25,"=", 'Nom propres'!C25),IF('Nom propres'!C25&lt;&gt;"",'Nom propres'!C25,""))</f>
        <v/>
      </c>
    </row>
    <row r="876" spans="1:1" x14ac:dyDescent="0.25">
      <c r="A876" t="str">
        <f>IF('Analyse ajout nom propres'!B2&lt;&gt;"",CONCATENATE('Analyse ajout nom propres'!B2,"=", 'Analyse ajout nom propres'!C2),IF('Analyse ajout nom propres'!C2&lt;&gt;"",'Analyse ajout nom propres'!C2,""))</f>
        <v/>
      </c>
    </row>
    <row r="877" spans="1:1" x14ac:dyDescent="0.25">
      <c r="A877" t="str">
        <f>IF('Analyse ajout nom propres'!B3&lt;&gt;"",CONCATENATE('Analyse ajout nom propres'!B3,"=", 'Analyse ajout nom propres'!C3),IF('Analyse ajout nom propres'!C3&lt;&gt;"",'Analyse ajout nom propres'!C3,""))</f>
        <v>window.analysis.proper.noun.add.panel.title=Gestion des noms propres</v>
      </c>
    </row>
    <row r="878" spans="1:1" x14ac:dyDescent="0.25">
      <c r="A878" t="str">
        <f>IF('Analyse ajout nom propres'!B4&lt;&gt;"",CONCATENATE('Analyse ajout nom propres'!B4,"=", 'Analyse ajout nom propres'!C4),IF('Analyse ajout nom propres'!C4&lt;&gt;"",'Analyse ajout nom propres'!C4,""))</f>
        <v>window.analysis.proper.noun.add.information.message=&lt;HTML&gt;&lt;P&gt;Cette fenêtre vous permet d'ajouter facilement des noms propres à une liste&lt;BR/&gt;L'ensemble des mots pouvant correspondre à des noms propres ont été indetifiés.&lt;BR/&gt;Vous pouvez cocher les noms propres à enregistrer dans la liste.&lt;BR/&gt;Puis cliquez sur enregistrez dans la liste.&lt;BR/&gt;&lt;/P&gt;&lt;/HTML&gt;</v>
      </c>
    </row>
    <row r="879" spans="1:1" x14ac:dyDescent="0.25">
      <c r="A879" t="str">
        <f>IF('Analyse ajout nom propres'!B5&lt;&gt;"",CONCATENATE('Analyse ajout nom propres'!B5,"=", 'Analyse ajout nom propres'!C5),IF('Analyse ajout nom propres'!C5&lt;&gt;"",'Analyse ajout nom propres'!C5,""))</f>
        <v>window.analysis.proper.noun.add.profil.panel=Choix de la liste</v>
      </c>
    </row>
    <row r="880" spans="1:1" x14ac:dyDescent="0.25">
      <c r="A880" t="str">
        <f>IF('Analyse ajout nom propres'!B6&lt;&gt;"",CONCATENATE('Analyse ajout nom propres'!B6,"=", 'Analyse ajout nom propres'!C6),IF('Analyse ajout nom propres'!C6&lt;&gt;"",'Analyse ajout nom propres'!C6,""))</f>
        <v>window.analysis.proper.noun.add.profil.label=Liste</v>
      </c>
    </row>
    <row r="881" spans="1:1" x14ac:dyDescent="0.25">
      <c r="A881" t="str">
        <f>IF('Analyse ajout nom propres'!B7&lt;&gt;"",CONCATENATE('Analyse ajout nom propres'!B7,"=", 'Analyse ajout nom propres'!C7),IF('Analyse ajout nom propres'!C7&lt;&gt;"",'Analyse ajout nom propres'!C7,""))</f>
        <v>window.analysis.proper.noun.add.proper.noun.table.panel.title=Noms propres de la liste</v>
      </c>
    </row>
    <row r="882" spans="1:1" x14ac:dyDescent="0.25">
      <c r="A882" t="str">
        <f>IF('Analyse ajout nom propres'!B8&lt;&gt;"",CONCATENATE('Analyse ajout nom propres'!B8,"=", 'Analyse ajout nom propres'!C8),IF('Analyse ajout nom propres'!C8&lt;&gt;"",'Analyse ajout nom propres'!C8,""))</f>
        <v>window.analysis.proper.noun.add.proper.noun.table.filter.label=Filtre</v>
      </c>
    </row>
    <row r="883" spans="1:1" x14ac:dyDescent="0.25">
      <c r="A883" t="str">
        <f>IF('Analyse ajout nom propres'!B9&lt;&gt;"",CONCATENATE('Analyse ajout nom propres'!B9,"=", 'Analyse ajout nom propres'!C9),IF('Analyse ajout nom propres'!C9&lt;&gt;"",'Analyse ajout nom propres'!C9,""))</f>
        <v>window.analysis.proper.noun.add.proper.noun.table.header.label=Nom propre</v>
      </c>
    </row>
    <row r="884" spans="1:1" x14ac:dyDescent="0.25">
      <c r="A884" t="str">
        <f>IF('Analyse ajout nom propres'!B10&lt;&gt;"",CONCATENATE('Analyse ajout nom propres'!B10,"=", 'Analyse ajout nom propres'!C10),IF('Analyse ajout nom propres'!C10&lt;&gt;"",'Analyse ajout nom propres'!C10,""))</f>
        <v>window.analysis.proper.noun.add.word.table.panel.title=Mots provenant de l'analyse</v>
      </c>
    </row>
    <row r="885" spans="1:1" x14ac:dyDescent="0.25">
      <c r="A885" t="str">
        <f>IF('Analyse ajout nom propres'!B11&lt;&gt;"",CONCATENATE('Analyse ajout nom propres'!B11,"=", 'Analyse ajout nom propres'!C11),IF('Analyse ajout nom propres'!C11&lt;&gt;"",'Analyse ajout nom propres'!C11,""))</f>
        <v>window.analysis.proper.noun.add.word.table.filter.label=Filtre</v>
      </c>
    </row>
    <row r="886" spans="1:1" x14ac:dyDescent="0.25">
      <c r="A886" t="str">
        <f>IF('Analyse ajout nom propres'!B12&lt;&gt;"",CONCATENATE('Analyse ajout nom propres'!B12,"=", 'Analyse ajout nom propres'!C12),IF('Analyse ajout nom propres'!C12&lt;&gt;"",'Analyse ajout nom propres'!C12,""))</f>
        <v>window.analysis.proper.noun.add.word.table.header.label=Mot</v>
      </c>
    </row>
    <row r="887" spans="1:1" x14ac:dyDescent="0.25">
      <c r="A887" t="str">
        <f>IF('Analyse ajout nom propres'!B13&lt;&gt;"",CONCATENATE('Analyse ajout nom propres'!B13,"=", 'Analyse ajout nom propres'!C13),IF('Analyse ajout nom propres'!C13&lt;&gt;"",'Analyse ajout nom propres'!C13,""))</f>
        <v>window.analysis.proper.noun.add.save.list.button.label=Enregistrer dans la liste</v>
      </c>
    </row>
    <row r="888" spans="1:1" x14ac:dyDescent="0.25">
      <c r="A888" t="str">
        <f>IF('Analyse ajout nom propres'!B14&lt;&gt;"",CONCATENATE('Analyse ajout nom propres'!B14,"=", 'Analyse ajout nom propres'!C14),IF('Analyse ajout nom propres'!C14&lt;&gt;"",'Analyse ajout nom propres'!C14,""))</f>
        <v>window.analysis.proper.noun.add.relaunch.analyze.button.label=Relancer l'analyse et fermer</v>
      </c>
    </row>
    <row r="889" spans="1:1" x14ac:dyDescent="0.25">
      <c r="A889" t="str">
        <f>IF('Analyse ajout nom propres'!B15&lt;&gt;"",CONCATENATE('Analyse ajout nom propres'!B15,"=", 'Analyse ajout nom propres'!C15),IF('Analyse ajout nom propres'!C15&lt;&gt;"",'Analyse ajout nom propres'!C15,""))</f>
        <v/>
      </c>
    </row>
    <row r="890" spans="1:1" x14ac:dyDescent="0.25">
      <c r="A890" t="str">
        <f>IF('Analyse ajout nom propres'!B16&lt;&gt;"",CONCATENATE('Analyse ajout nom propres'!B16,"=", 'Analyse ajout nom propres'!C16),IF('Analyse ajout nom propres'!C16&lt;&gt;"",'Analyse ajout nom propres'!C16,""))</f>
        <v/>
      </c>
    </row>
    <row r="891" spans="1:1" x14ac:dyDescent="0.25">
      <c r="A891" t="str">
        <f>IF('Analyse ajout nom propres'!B17&lt;&gt;"",CONCATENATE('Analyse ajout nom propres'!B17,"=", 'Analyse ajout nom propres'!C17),IF('Analyse ajout nom propres'!C17&lt;&gt;"",'Analyse ajout nom propres'!C17,""))</f>
        <v/>
      </c>
    </row>
    <row r="892" spans="1:1" x14ac:dyDescent="0.25">
      <c r="A892" t="str">
        <f>IF('Analyse ajout nom propres'!B18&lt;&gt;"",CONCATENATE('Analyse ajout nom propres'!B18,"=", 'Analyse ajout nom propres'!C18),IF('Analyse ajout nom propres'!C18&lt;&gt;"",'Analyse ajout nom propres'!C18,""))</f>
        <v/>
      </c>
    </row>
    <row r="893" spans="1:1" x14ac:dyDescent="0.25">
      <c r="A893" t="str">
        <f>IF('Analyse ajout nom propres'!B19&lt;&gt;"",CONCATENATE('Analyse ajout nom propres'!B19,"=", 'Analyse ajout nom propres'!C19),IF('Analyse ajout nom propres'!C19&lt;&gt;"",'Analyse ajout nom propres'!C19,""))</f>
        <v/>
      </c>
    </row>
    <row r="894" spans="1:1" x14ac:dyDescent="0.25">
      <c r="A894" t="str">
        <f>IF('Analyse ajout nom propres'!B20&lt;&gt;"",CONCATENATE('Analyse ajout nom propres'!B20,"=", 'Analyse ajout nom propres'!C20),IF('Analyse ajout nom propres'!C20&lt;&gt;"",'Analyse ajout nom propres'!C20,""))</f>
        <v/>
      </c>
    </row>
    <row r="895" spans="1:1" x14ac:dyDescent="0.25">
      <c r="A895" t="str">
        <f>IF('Analyse ajout nom propres'!B21&lt;&gt;"",CONCATENATE('Analyse ajout nom propres'!B21,"=", 'Analyse ajout nom propres'!C21),IF('Analyse ajout nom propres'!C21&lt;&gt;"",'Analyse ajout nom propres'!C21,""))</f>
        <v/>
      </c>
    </row>
    <row r="896" spans="1:1" x14ac:dyDescent="0.25">
      <c r="A896" t="str">
        <f>IF('Analyse ajout nom propres'!B22&lt;&gt;"",CONCATENATE('Analyse ajout nom propres'!B22,"=", 'Analyse ajout nom propres'!C22),IF('Analyse ajout nom propres'!C22&lt;&gt;"",'Analyse ajout nom propres'!C22,""))</f>
        <v/>
      </c>
    </row>
    <row r="897" spans="1:1" x14ac:dyDescent="0.25">
      <c r="A897" t="str">
        <f>IF('Analyse ajout nom propres'!B23&lt;&gt;"",CONCATENATE('Analyse ajout nom propres'!B23,"=", 'Analyse ajout nom propres'!C23),IF('Analyse ajout nom propres'!C23&lt;&gt;"",'Analyse ajout nom propres'!C23,""))</f>
        <v/>
      </c>
    </row>
    <row r="898" spans="1:1" x14ac:dyDescent="0.25">
      <c r="A898" t="str">
        <f>IF('Analyse ajout nom propres'!B24&lt;&gt;"",CONCATENATE('Analyse ajout nom propres'!B24,"=", 'Analyse ajout nom propres'!C24),IF('Analyse ajout nom propres'!C24&lt;&gt;"",'Analyse ajout nom propres'!C24,""))</f>
        <v/>
      </c>
    </row>
    <row r="899" spans="1:1" x14ac:dyDescent="0.25">
      <c r="A899" t="str">
        <f>IF('Analyse ajout nom propres'!B25&lt;&gt;"",CONCATENATE('Analyse ajout nom propres'!B25,"=", 'Analyse ajout nom propres'!C25),IF('Analyse ajout nom propres'!C25&lt;&gt;"",'Analyse ajout nom propres'!C25,""))</f>
        <v/>
      </c>
    </row>
    <row r="900" spans="1:1" x14ac:dyDescent="0.25">
      <c r="A900" t="str">
        <f>IF('Analyse ajout nom propres'!B26&lt;&gt;"",CONCATENATE('Analyse ajout nom propres'!B26,"=", 'Analyse ajout nom propres'!C26),IF('Analyse ajout nom propres'!C26&lt;&gt;"",'Analyse ajout nom propres'!C26,""))</f>
        <v/>
      </c>
    </row>
    <row r="901" spans="1:1" x14ac:dyDescent="0.25">
      <c r="A901" t="str">
        <f>IF('Analyse ajout nom propres'!B27&lt;&gt;"",CONCATENATE('Analyse ajout nom propres'!B27,"=", 'Analyse ajout nom propres'!C27),IF('Analyse ajout nom propres'!C27&lt;&gt;"",'Analyse ajout nom propres'!C27,""))</f>
        <v/>
      </c>
    </row>
    <row r="902" spans="1:1" x14ac:dyDescent="0.25">
      <c r="A902" t="str">
        <f>IF('Analyse ajout nom propres'!B28&lt;&gt;"",CONCATENATE('Analyse ajout nom propres'!B28,"=", 'Analyse ajout nom propres'!C28),IF('Analyse ajout nom propres'!C28&lt;&gt;"",'Analyse ajout nom propres'!C28,""))</f>
        <v/>
      </c>
    </row>
    <row r="903" spans="1:1" x14ac:dyDescent="0.25">
      <c r="A903" t="str">
        <f>IF('Analyse ajout nom propres'!B29&lt;&gt;"",CONCATENATE('Analyse ajout nom propres'!B29,"=", 'Analyse ajout nom propres'!C29),IF('Analyse ajout nom propres'!C29&lt;&gt;"",'Analyse ajout nom propres'!C29,""))</f>
        <v/>
      </c>
    </row>
  </sheetData>
  <pageMargins left="0.7" right="0.7" top="0.75" bottom="0.75" header="0.3" footer="0.3"/>
  <pageSetup paperSize="9"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D3DB96-F87F-4364-85D4-FC661FEC0D14}">
  <dimension ref="A1:A883"/>
  <sheetViews>
    <sheetView showZeros="0" zoomScaleNormal="100" workbookViewId="0">
      <selection activeCell="E34" sqref="E34"/>
    </sheetView>
  </sheetViews>
  <sheetFormatPr baseColWidth="10" defaultRowHeight="15" x14ac:dyDescent="0.25"/>
  <cols>
    <col min="1" max="1" width="67.42578125" customWidth="1"/>
  </cols>
  <sheetData>
    <row r="1" spans="1:1" x14ac:dyDescent="0.25">
      <c r="A1" t="str">
        <f>IF('Fenêtre principal'!B2&lt;&gt;"",CONCATENATE('Fenêtre principal'!B2,"=", 'Fenêtre principal'!D2),IF('Fenêtre principal'!D2&lt;&gt;"",'Fenêtre principal'!D2,""))</f>
        <v># Pantalla Principal</v>
      </c>
    </row>
    <row r="2" spans="1:1" x14ac:dyDescent="0.25">
      <c r="A2" t="str">
        <f>IF('Fenêtre principal'!B3&lt;&gt;"",CONCATENATE('Fenêtre principal'!B3,"=", 'Fenêtre principal'!D3),IF('Fenêtre principal'!D3&lt;&gt;"",'Fenêtre principal'!D3,""))</f>
        <v/>
      </c>
    </row>
    <row r="3" spans="1:1" x14ac:dyDescent="0.25">
      <c r="A3" t="str">
        <f>IF('Fenêtre principal'!B4&lt;&gt;"",CONCATENATE('Fenêtre principal'!B4,"=", 'Fenêtre principal'!D4),IF('Fenêtre principal'!D4&lt;&gt;"",'Fenêtre principal'!D4,""))</f>
        <v># Título</v>
      </c>
    </row>
    <row r="4" spans="1:1" x14ac:dyDescent="0.25">
      <c r="A4" t="str">
        <f>IF('Fenêtre principal'!B5&lt;&gt;"",CONCATENATE('Fenêtre principal'!B5,"=", 'Fenêtre principal'!D5),IF('Fenêtre principal'!D5&lt;&gt;"",'Fenêtre principal'!D5,""))</f>
        <v>window.principal.title=Caerus</v>
      </c>
    </row>
    <row r="5" spans="1:1" x14ac:dyDescent="0.25">
      <c r="A5" t="str">
        <f>IF('Fenêtre principal'!B6&lt;&gt;"",CONCATENATE('Fenêtre principal'!B6,"=", 'Fenêtre principal'!D6),IF('Fenêtre principal'!D6&lt;&gt;"",'Fenêtre principal'!D6,""))</f>
        <v/>
      </c>
    </row>
    <row r="6" spans="1:1" x14ac:dyDescent="0.25">
      <c r="A6" t="str">
        <f>IF('Fenêtre principal'!B7&lt;&gt;"",CONCATENATE('Fenêtre principal'!B7,"=", 'Fenêtre principal'!D7),IF('Fenêtre principal'!D7&lt;&gt;"",'Fenêtre principal'!D7,""))</f>
        <v># Menú</v>
      </c>
    </row>
    <row r="7" spans="1:1" x14ac:dyDescent="0.25">
      <c r="A7" t="str">
        <f>IF('Fenêtre principal'!B8&lt;&gt;"",CONCATENATE('Fenêtre principal'!B8,"=", 'Fenêtre principal'!D8),IF('Fenêtre principal'!D8&lt;&gt;"",'Fenêtre principal'!D8,""))</f>
        <v>window.menu.level1.title=Documentos</v>
      </c>
    </row>
    <row r="8" spans="1:1" x14ac:dyDescent="0.25">
      <c r="A8" t="str">
        <f>IF('Fenêtre principal'!B9&lt;&gt;"",CONCATENATE('Fenêtre principal'!B9,"=", 'Fenêtre principal'!D9),IF('Fenêtre principal'!D9&lt;&gt;"",'Fenêtre principal'!D9,""))</f>
        <v>window.menu.level1.sublevel1.title=Importar documentos .txt</v>
      </c>
    </row>
    <row r="9" spans="1:1" x14ac:dyDescent="0.25">
      <c r="A9" t="str">
        <f>IF('Fenêtre principal'!B10&lt;&gt;"",CONCATENATE('Fenêtre principal'!B10,"=", 'Fenêtre principal'!D10),IF('Fenêtre principal'!D10&lt;&gt;"",'Fenêtre principal'!D10,""))</f>
        <v xml:space="preserve">window.menu.level1.sublevel2.title=Guardar Excel </v>
      </c>
    </row>
    <row r="10" spans="1:1" x14ac:dyDescent="0.25">
      <c r="A10" t="str">
        <f>IF('Fenêtre principal'!B11&lt;&gt;"",CONCATENATE('Fenêtre principal'!B11,"=", 'Fenêtre principal'!D11),IF('Fenêtre principal'!D11&lt;&gt;"",'Fenêtre principal'!D11,""))</f>
        <v>window.menu.level1.sublevel3.title=Guardar Excel personalizado</v>
      </c>
    </row>
    <row r="11" spans="1:1" x14ac:dyDescent="0.25">
      <c r="A11" t="str">
        <f>IF('Fenêtre principal'!B12&lt;&gt;"",CONCATENATE('Fenêtre principal'!B12,"=", 'Fenêtre principal'!D12),IF('Fenêtre principal'!D12&lt;&gt;"",'Fenêtre principal'!D12,""))</f>
        <v>window.menu.level1.sublevel4.title=Salir</v>
      </c>
    </row>
    <row r="12" spans="1:1" x14ac:dyDescent="0.25">
      <c r="A12" t="str">
        <f>IF('Fenêtre principal'!B13&lt;&gt;"",CONCATENATE('Fenêtre principal'!B13,"=", 'Fenêtre principal'!D13),IF('Fenêtre principal'!D13&lt;&gt;"",'Fenêtre principal'!D13,""))</f>
        <v>window.menu.level2.title=Lenguas</v>
      </c>
    </row>
    <row r="13" spans="1:1" x14ac:dyDescent="0.25">
      <c r="A13" t="str">
        <f>IF('Fenêtre principal'!B14&lt;&gt;"",CONCATENATE('Fenêtre principal'!B14,"=", 'Fenêtre principal'!D14),IF('Fenêtre principal'!D14&lt;&gt;"",'Fenêtre principal'!D14,""))</f>
        <v>window.menu.level3.title=Configuraciones</v>
      </c>
    </row>
    <row r="14" spans="1:1" x14ac:dyDescent="0.25">
      <c r="A14" t="str">
        <f>IF('Fenêtre principal'!B15&lt;&gt;"",CONCATENATE('Fenêtre principal'!B15,"=", 'Fenêtre principal'!D15),IF('Fenêtre principal'!D15&lt;&gt;"",'Fenêtre principal'!D15,""))</f>
        <v xml:space="preserve">window.menu.level3.sublevel1.title=Cambiar configuración </v>
      </c>
    </row>
    <row r="15" spans="1:1" x14ac:dyDescent="0.25">
      <c r="A15" t="str">
        <f>IF('Fenêtre principal'!B16&lt;&gt;"",CONCATENATE('Fenêtre principal'!B16,"=", 'Fenêtre principal'!D16),IF('Fenêtre principal'!D16&lt;&gt;"",'Fenêtre principal'!D16,""))</f>
        <v>window.menu.level5.title=Biblioteca</v>
      </c>
    </row>
    <row r="16" spans="1:1" x14ac:dyDescent="0.25">
      <c r="A16" t="str">
        <f>IF('Fenêtre principal'!B17&lt;&gt;"",CONCATENATE('Fenêtre principal'!B17,"=", 'Fenêtre principal'!D17),IF('Fenêtre principal'!D17&lt;&gt;"",'Fenêtre principal'!D17,""))</f>
        <v>window.menu.level5.sublevel1.title=Nueva biblioteca</v>
      </c>
    </row>
    <row r="17" spans="1:1" x14ac:dyDescent="0.25">
      <c r="A17" t="str">
        <f>IF('Fenêtre principal'!B18&lt;&gt;"",CONCATENATE('Fenêtre principal'!B18,"=", 'Fenêtre principal'!D18),IF('Fenêtre principal'!D18&lt;&gt;"",'Fenêtre principal'!D18,""))</f>
        <v>window.menu.level5.sublevel2.title=Crear materiales</v>
      </c>
    </row>
    <row r="18" spans="1:1" x14ac:dyDescent="0.25">
      <c r="A18" t="str">
        <f>IF('Fenêtre principal'!B19&lt;&gt;"",CONCATENATE('Fenêtre principal'!B19,"=", 'Fenêtre principal'!D19),IF('Fenêtre principal'!D19&lt;&gt;"",'Fenêtre principal'!D19,""))</f>
        <v>window.menu.level5.sublevel3.title=Consultar / Editar</v>
      </c>
    </row>
    <row r="19" spans="1:1" x14ac:dyDescent="0.25">
      <c r="A19" t="str">
        <f>IF('Fenêtre principal'!B20&lt;&gt;"",CONCATENATE('Fenêtre principal'!B20,"=", 'Fenêtre principal'!D20),IF('Fenêtre principal'!D20&lt;&gt;"",'Fenêtre principal'!D20,""))</f>
        <v/>
      </c>
    </row>
    <row r="20" spans="1:1" x14ac:dyDescent="0.25">
      <c r="A20" t="str">
        <f>IF('Fenêtre principal'!B21&lt;&gt;"",CONCATENATE('Fenêtre principal'!B21,"=", 'Fenêtre principal'!D21),IF('Fenêtre principal'!D21&lt;&gt;"",'Fenêtre principal'!D21,""))</f>
        <v/>
      </c>
    </row>
    <row r="21" spans="1:1" x14ac:dyDescent="0.25">
      <c r="A21" t="str">
        <f>IF('Fenêtre principal'!B22&lt;&gt;"",CONCATENATE('Fenêtre principal'!B22,"=", 'Fenêtre principal'!D22),IF('Fenêtre principal'!D22&lt;&gt;"",'Fenêtre principal'!D22,""))</f>
        <v>window.main.configuration.library.panel.state.label=Directorio de la biblioteca Caerus :</v>
      </c>
    </row>
    <row r="22" spans="1:1" x14ac:dyDescent="0.25">
      <c r="A22" t="str">
        <f>IF('Fenêtre principal'!B23&lt;&gt;"",CONCATENATE('Fenêtre principal'!B23,"=", 'Fenêtre principal'!D23),IF('Fenêtre principal'!D23&lt;&gt;"",'Fenêtre principal'!D23,""))</f>
        <v>window.main.analyze.panel.title=Estado del análisis</v>
      </c>
    </row>
    <row r="23" spans="1:1" x14ac:dyDescent="0.25">
      <c r="A23" t="str">
        <f>IF('Fenêtre principal'!B24&lt;&gt;"",CONCATENATE('Fenêtre principal'!B24,"=", 'Fenêtre principal'!D24),IF('Fenêtre principal'!D24&lt;&gt;"",'Fenêtre principal'!D24,""))</f>
        <v xml:space="preserve">window.main.analyze.panel.state.label=Estado del análisis : </v>
      </c>
    </row>
    <row r="24" spans="1:1" x14ac:dyDescent="0.25">
      <c r="A24" t="str">
        <f>IF('Fenêtre principal'!B25&lt;&gt;"",CONCATENATE('Fenêtre principal'!B25,"=", 'Fenêtre principal'!D25),IF('Fenêtre principal'!D25&lt;&gt;"",'Fenêtre principal'!D25,""))</f>
        <v>window.main.analyze.panel.state.value.none=Ningún análisis efectuado</v>
      </c>
    </row>
    <row r="25" spans="1:1" x14ac:dyDescent="0.25">
      <c r="A25" t="str">
        <f>IF('Fenêtre principal'!B26&lt;&gt;"",CONCATENATE('Fenêtre principal'!B26,"=", 'Fenêtre principal'!D26),IF('Fenêtre principal'!D26&lt;&gt;"",'Fenêtre principal'!D26,""))</f>
        <v>window.main.analyze.panel.state.value.success=Análisis efectuado</v>
      </c>
    </row>
    <row r="26" spans="1:1" x14ac:dyDescent="0.25">
      <c r="A26" t="str">
        <f>IF('Fenêtre principal'!B27&lt;&gt;"",CONCATENATE('Fenêtre principal'!B27,"=", 'Fenêtre principal'!D27),IF('Fenêtre principal'!D27&lt;&gt;"",'Fenêtre principal'!D27,""))</f>
        <v xml:space="preserve">window.main.analyze.panel.state.folder.label=Directorio analizado : </v>
      </c>
    </row>
    <row r="27" spans="1:1" x14ac:dyDescent="0.25">
      <c r="A27" t="str">
        <f>IF('Fenêtre principal'!B28&lt;&gt;"",CONCATENATE('Fenêtre principal'!B28,"=", 'Fenêtre principal'!D28),IF('Fenêtre principal'!D28&lt;&gt;"",'Fenêtre principal'!D28,""))</f>
        <v xml:space="preserve">window.main.analyze.panel.state.configuration.label=Configuración utilizada : </v>
      </c>
    </row>
    <row r="28" spans="1:1" x14ac:dyDescent="0.25">
      <c r="A28" t="str">
        <f>IF('Fenêtre principal'!B29&lt;&gt;"",CONCATENATE('Fenêtre principal'!B29,"=", 'Fenêtre principal'!D29),IF('Fenêtre principal'!D29&lt;&gt;"",'Fenêtre principal'!D29,""))</f>
        <v>window.main.analyze.panel.state.load.button=Realizar un análisis</v>
      </c>
    </row>
    <row r="29" spans="1:1" x14ac:dyDescent="0.25">
      <c r="A29" t="str">
        <f>IF('Fenêtre principal'!B30&lt;&gt;"",CONCATENATE('Fenêtre principal'!B30,"=", 'Fenêtre principal'!D30),IF('Fenêtre principal'!D30&lt;&gt;"",'Fenêtre principal'!D30,""))</f>
        <v>window.main.analyze.panel.state.nb.text.loaded.label=Número de secuencias :</v>
      </c>
    </row>
    <row r="30" spans="1:1" x14ac:dyDescent="0.25">
      <c r="A30" t="str">
        <f>IF('Fenêtre principal'!B31&lt;&gt;"",CONCATENATE('Fenêtre principal'!B31,"=", 'Fenêtre principal'!D31),IF('Fenêtre principal'!D31&lt;&gt;"",'Fenêtre principal'!D31,""))</f>
        <v>window.main.line.error.panel.title=Errores en las etiquetas</v>
      </c>
    </row>
    <row r="31" spans="1:1" x14ac:dyDescent="0.25">
      <c r="A31" t="str">
        <f>IF('Fenêtre principal'!B32&lt;&gt;"",CONCATENATE('Fenêtre principal'!B32,"=", 'Fenêtre principal'!D32),IF('Fenêtre principal'!D32&lt;&gt;"",'Fenêtre principal'!D32,""))</f>
        <v xml:space="preserve">window.main.line.error.nb.label=Número de etiquetas erróneas : </v>
      </c>
    </row>
    <row r="32" spans="1:1" x14ac:dyDescent="0.25">
      <c r="A32" t="str">
        <f>IF('Fenêtre principal'!B33&lt;&gt;"",CONCATENATE('Fenêtre principal'!B33,"=", 'Fenêtre principal'!D33),IF('Fenêtre principal'!D33&lt;&gt;"",'Fenêtre principal'!D33,""))</f>
        <v>window.main.line.error.fixed.button.label=Corregir las etiquetas</v>
      </c>
    </row>
    <row r="33" spans="1:1" x14ac:dyDescent="0.25">
      <c r="A33" t="str">
        <f>IF('Fenêtre principal'!B34&lt;&gt;"",CONCATENATE('Fenêtre principal'!B34,"=", 'Fenêtre principal'!D34),IF('Fenêtre principal'!D34&lt;&gt;"",'Fenêtre principal'!D34,""))</f>
        <v>window.main.text.error.panel.title=Errores estructurales</v>
      </c>
    </row>
    <row r="34" spans="1:1" x14ac:dyDescent="0.25">
      <c r="A34" t="str">
        <f>IF('Fenêtre principal'!B35&lt;&gt;"",CONCATENATE('Fenêtre principal'!B35,"=", 'Fenêtre principal'!D35),IF('Fenêtre principal'!D35&lt;&gt;"",'Fenêtre principal'!D35,""))</f>
        <v xml:space="preserve">window.main.text.error.nb.label=Número de estructuras con errores : </v>
      </c>
    </row>
    <row r="35" spans="1:1" x14ac:dyDescent="0.25">
      <c r="A35" t="str">
        <f>IF('Fenêtre principal'!B36&lt;&gt;"",CONCATENATE('Fenêtre principal'!B36,"=", 'Fenêtre principal'!D36),IF('Fenêtre principal'!D36&lt;&gt;"",'Fenêtre principal'!D36,""))</f>
        <v>window.main.text.error.fixed.button.label=Corregir las estructuras</v>
      </c>
    </row>
    <row r="36" spans="1:1" x14ac:dyDescent="0.25">
      <c r="A36" t="str">
        <f>IF('Fenêtre principal'!B37&lt;&gt;"",CONCATENATE('Fenêtre principal'!B37,"=", 'Fenêtre principal'!D37),IF('Fenêtre principal'!D37&lt;&gt;"",'Fenêtre principal'!D37,""))</f>
        <v>window.main.blank.line.error.panel.title=Etiquetas no cumplimentadas</v>
      </c>
    </row>
    <row r="37" spans="1:1" x14ac:dyDescent="0.25">
      <c r="A37" t="str">
        <f>IF('Fenêtre principal'!B38&lt;&gt;"",CONCATENATE('Fenêtre principal'!B38,"=", 'Fenêtre principal'!D38),IF('Fenêtre principal'!D38&lt;&gt;"",'Fenêtre principal'!D38,""))</f>
        <v xml:space="preserve">window.main.blank.line.error.nb.label=Materiales con etiquetas vacías : </v>
      </c>
    </row>
    <row r="38" spans="1:1" x14ac:dyDescent="0.25">
      <c r="A38" t="str">
        <f>IF('Fenêtre principal'!B39&lt;&gt;"",CONCATENATE('Fenêtre principal'!B39,"=", 'Fenêtre principal'!D39),IF('Fenêtre principal'!D39&lt;&gt;"",'Fenêtre principal'!D39,""))</f>
        <v>window.main.blank.line.error.fixed.button.label=Editar los materiales</v>
      </c>
    </row>
    <row r="39" spans="1:1" x14ac:dyDescent="0.25">
      <c r="A39" t="str">
        <f>IF('Fenêtre principal'!B40&lt;&gt;"",CONCATENATE('Fenêtre principal'!B40,"=", 'Fenêtre principal'!D40),IF('Fenêtre principal'!D40&lt;&gt;"",'Fenêtre principal'!D40,""))</f>
        <v xml:space="preserve">window.main.meta.blank.line.error.label=Documentos con etiquetas vacías : </v>
      </c>
    </row>
    <row r="40" spans="1:1" x14ac:dyDescent="0.25">
      <c r="A40" t="str">
        <f>IF('Fenêtre principal'!B41&lt;&gt;"",CONCATENATE('Fenêtre principal'!B41,"=", 'Fenêtre principal'!D41),IF('Fenêtre principal'!D41&lt;&gt;"",'Fenêtre principal'!D41,""))</f>
        <v>window.main.meta.blank.line.error.fixed.button.label=Editar los documentos</v>
      </c>
    </row>
    <row r="41" spans="1:1" x14ac:dyDescent="0.25">
      <c r="A41" t="str">
        <f>IF('Fenêtre principal'!B42&lt;&gt;"",CONCATENATE('Fenêtre principal'!B42,"=", 'Fenêtre principal'!D42),IF('Fenêtre principal'!D42&lt;&gt;"",'Fenêtre principal'!D42,""))</f>
        <v>window.yes.label=si</v>
      </c>
    </row>
    <row r="42" spans="1:1" x14ac:dyDescent="0.25">
      <c r="A42" t="str">
        <f>IF('Fenêtre principal'!B43&lt;&gt;"",CONCATENATE('Fenêtre principal'!B43,"=", 'Fenêtre principal'!D43),IF('Fenêtre principal'!D43&lt;&gt;"",'Fenêtre principal'!D43,""))</f>
        <v>window.no.label=no</v>
      </c>
    </row>
    <row r="43" spans="1:1" x14ac:dyDescent="0.25">
      <c r="A43" t="str">
        <f>IF('Fenêtre principal'!B44&lt;&gt;"",CONCATENATE('Fenêtre principal'!B44,"=", 'Fenêtre principal'!D44),IF('Fenêtre principal'!D44&lt;&gt;"",'Fenêtre principal'!D44,""))</f>
        <v>window.move.file.library.panel.label=Archivar los materiales</v>
      </c>
    </row>
    <row r="44" spans="1:1" x14ac:dyDescent="0.25">
      <c r="A44" t="str">
        <f>IF('Fenêtre principal'!B45&lt;&gt;"",CONCATENATE('Fenêtre principal'!B45,"=", 'Fenêtre principal'!D45),IF('Fenêtre principal'!D45&lt;&gt;"",'Fenêtre principal'!D45,""))</f>
        <v xml:space="preserve">window.move.file.library.button.label=Biblioteca Caerus </v>
      </c>
    </row>
    <row r="45" spans="1:1" x14ac:dyDescent="0.25">
      <c r="A45" t="str">
        <f>IF('Fenêtre principal'!B46&lt;&gt;"",CONCATENATE('Fenêtre principal'!B46,"=", 'Fenêtre principal'!D46),IF('Fenêtre principal'!D46&lt;&gt;"",'Fenêtre principal'!D46,""))</f>
        <v>window.main.analyze.panel.state.current.configuration.label=Configuración actual :</v>
      </c>
    </row>
    <row r="46" spans="1:1" x14ac:dyDescent="0.25">
      <c r="A46" t="str">
        <f>IF('Fenêtre principal'!B47&lt;&gt;"",CONCATENATE('Fenêtre principal'!B47,"=", 'Fenêtre principal'!D47),IF('Fenêtre principal'!D47&lt;&gt;"",'Fenêtre principal'!D47,""))</f>
        <v>menu.about=Acerca de</v>
      </c>
    </row>
    <row r="47" spans="1:1" x14ac:dyDescent="0.25">
      <c r="A47" t="str">
        <f>IF('Fenêtre principal'!B48&lt;&gt;"",CONCATENATE('Fenêtre principal'!B48,"=", 'Fenêtre principal'!D48),IF('Fenêtre principal'!D48&lt;&gt;"",'Fenêtre principal'!D48,""))</f>
        <v>menu.about.open=Abrir</v>
      </c>
    </row>
    <row r="48" spans="1:1" x14ac:dyDescent="0.25">
      <c r="A48" t="str">
        <f>IF('Fenêtre principal'!B49&lt;&gt;"",CONCATENATE('Fenêtre principal'!B49,"=", 'Fenêtre principal'!D49),IF('Fenêtre principal'!D49&lt;&gt;"",'Fenêtre principal'!D49,""))</f>
        <v>window.main.inconsistency.error.panel.title=Errores de coherencia</v>
      </c>
    </row>
    <row r="49" spans="1:1" x14ac:dyDescent="0.25">
      <c r="A49" t="str">
        <f>IF('Fenêtre principal'!B50&lt;&gt;"",CONCATENATE('Fenêtre principal'!B50,"=", 'Fenêtre principal'!D50),IF('Fenêtre principal'!D50&lt;&gt;"",'Fenêtre principal'!D50,""))</f>
        <v>window.main.inconsistency.error.duplicate.button.label=Ver errores de duplicados</v>
      </c>
    </row>
    <row r="50" spans="1:1" x14ac:dyDescent="0.25">
      <c r="A50" t="str">
        <f>IF('Fenêtre principal'!B51&lt;&gt;"",CONCATENATE('Fenêtre principal'!B51,"=", 'Fenêtre principal'!D51),IF('Fenêtre principal'!D51&lt;&gt;"",'Fenêtre principal'!D51,""))</f>
        <v>window.main.inconsistency.error.base.code.button.label=Ver errores de etiquetas introductoria</v>
      </c>
    </row>
    <row r="51" spans="1:1" x14ac:dyDescent="0.25">
      <c r="A51" t="str">
        <f>IF('Fenêtre principal'!B52&lt;&gt;"",CONCATENATE('Fenêtre principal'!B52,"=", 'Fenêtre principal'!D52),IF('Fenêtre principal'!D52&lt;&gt;"",'Fenêtre principal'!D52,""))</f>
        <v>window.menu.level6.title=Análisis</v>
      </c>
    </row>
    <row r="52" spans="1:1" x14ac:dyDescent="0.25">
      <c r="A52" t="str">
        <f>IF('Fenêtre principal'!B53&lt;&gt;"",CONCATENATE('Fenêtre principal'!B53,"=", 'Fenêtre principal'!D53),IF('Fenêtre principal'!D53&lt;&gt;"",'Fenêtre principal'!D53,""))</f>
        <v>window.menu.level6.sublevel1.title=Iniciar un análisis</v>
      </c>
    </row>
    <row r="53" spans="1:1" x14ac:dyDescent="0.25">
      <c r="A53" t="str">
        <f>IF('Fenêtre principal'!B54&lt;&gt;"",CONCATENATE('Fenêtre principal'!B54,"=", 'Fenêtre principal'!D54),IF('Fenêtre principal'!D54&lt;&gt;"",'Fenêtre principal'!D54,""))</f>
        <v>window.menu.level6.sublevel2.title=Cargar un análisis</v>
      </c>
    </row>
    <row r="54" spans="1:1" x14ac:dyDescent="0.25">
      <c r="A54" t="str">
        <f>IF('Fenêtre principal'!B55&lt;&gt;"",CONCATENATE('Fenêtre principal'!B55,"=", 'Fenêtre principal'!D55),IF('Fenêtre principal'!D55&lt;&gt;"",'Fenêtre principal'!D55,""))</f>
        <v>window.menu.level1.sublevel5.title=Importar Excel</v>
      </c>
    </row>
    <row r="55" spans="1:1" x14ac:dyDescent="0.25">
      <c r="A55" t="str">
        <f>IF('Fenêtre principal'!B56&lt;&gt;"",CONCATENATE('Fenêtre principal'!B56,"=", 'Fenêtre principal'!D56),IF('Fenêtre principal'!D56&lt;&gt;"",'Fenêtre principal'!D56,""))</f>
        <v>window.menu.level6.sublevel3.title=Gestión de listas</v>
      </c>
    </row>
    <row r="56" spans="1:1" x14ac:dyDescent="0.25">
      <c r="A56" t="str">
        <f>IF('Fenêtre principal'!B57&lt;&gt;"",CONCATENATE('Fenêtre principal'!B57,"=", 'Fenêtre principal'!D57),IF('Fenêtre principal'!D57&lt;&gt;"",'Fenêtre principal'!D57,""))</f>
        <v>window.menu.level6.sublevel3.sublevel1.title=Stopwords</v>
      </c>
    </row>
    <row r="57" spans="1:1" x14ac:dyDescent="0.25">
      <c r="A57" t="str">
        <f>IF('Fenêtre principal'!B58&lt;&gt;"",CONCATENATE('Fenêtre principal'!B58,"=", 'Fenêtre principal'!D58),IF('Fenêtre principal'!D58&lt;&gt;"",'Fenêtre principal'!D58,""))</f>
        <v>window.menu.level6.sublevel3.sublevel2.title=Lemas</v>
      </c>
    </row>
    <row r="58" spans="1:1" x14ac:dyDescent="0.25">
      <c r="A58" t="str">
        <f>IF('Fenêtre principal'!B59&lt;&gt;"",CONCATENATE('Fenêtre principal'!B59,"=", 'Fenêtre principal'!D59),IF('Fenêtre principal'!D59&lt;&gt;"",'Fenêtre principal'!D59,""))</f>
        <v>window.menu.level6.sublevel3.sublevel3.title=Lemas por clase</v>
      </c>
    </row>
    <row r="59" spans="1:1" x14ac:dyDescent="0.25">
      <c r="A59" t="str">
        <f>IF('Fenêtre principal'!B60&lt;&gt;"",CONCATENATE('Fenêtre principal'!B60,"=", 'Fenêtre principal'!D60),IF('Fenêtre principal'!D60&lt;&gt;"",'Fenêtre principal'!D60,""))</f>
        <v>window.menu.level6.sublevel3.sublevel4.title=Nombre proprio</v>
      </c>
    </row>
    <row r="60" spans="1:1" x14ac:dyDescent="0.25">
      <c r="A60" t="str">
        <f>IF('Fenêtre principal'!B61&lt;&gt;"",CONCATENATE('Fenêtre principal'!B61,"=", 'Fenêtre principal'!D61),IF('Fenêtre principal'!D61&lt;&gt;"",'Fenêtre principal'!D61,""))</f>
        <v/>
      </c>
    </row>
    <row r="61" spans="1:1" x14ac:dyDescent="0.25">
      <c r="A61" t="str">
        <f>IF('Fenêtre principal'!B62&lt;&gt;"",CONCATENATE('Fenêtre principal'!B62,"=", 'Fenêtre principal'!D62),IF('Fenêtre principal'!D62&lt;&gt;"",'Fenêtre principal'!D62,""))</f>
        <v/>
      </c>
    </row>
    <row r="62" spans="1:1" x14ac:dyDescent="0.25">
      <c r="A62" t="str">
        <f>IF('Fenêtre principal'!B63&lt;&gt;"",CONCATENATE('Fenêtre principal'!B63,"=", 'Fenêtre principal'!D63),IF('Fenêtre principal'!D63&lt;&gt;"",'Fenêtre principal'!D63,""))</f>
        <v/>
      </c>
    </row>
    <row r="63" spans="1:1" x14ac:dyDescent="0.25">
      <c r="A63" t="str">
        <f>IF('Fenêtre principal'!B64&lt;&gt;"",CONCATENATE('Fenêtre principal'!B64,"=", 'Fenêtre principal'!D64),IF('Fenêtre principal'!D64&lt;&gt;"",'Fenêtre principal'!D64,""))</f>
        <v/>
      </c>
    </row>
    <row r="64" spans="1:1" x14ac:dyDescent="0.25">
      <c r="A64" t="str">
        <f>IF('Fenêtre principal'!B65&lt;&gt;"",CONCATENATE('Fenêtre principal'!B65,"=", 'Fenêtre principal'!D65),IF('Fenêtre principal'!D65&lt;&gt;"",'Fenêtre principal'!D65,""))</f>
        <v/>
      </c>
    </row>
    <row r="65" spans="1:1" x14ac:dyDescent="0.25">
      <c r="A65" t="str">
        <f>IF('Fenêtre principal'!B66&lt;&gt;"",CONCATENATE('Fenêtre principal'!B66,"=", 'Fenêtre principal'!D66),IF('Fenêtre principal'!D66&lt;&gt;"",'Fenêtre principal'!D66,""))</f>
        <v/>
      </c>
    </row>
    <row r="66" spans="1:1" x14ac:dyDescent="0.25">
      <c r="A66" t="str">
        <f>IF('Fenêtre principal'!B67&lt;&gt;"",CONCATENATE('Fenêtre principal'!B67,"=", 'Fenêtre principal'!D67),IF('Fenêtre principal'!D67&lt;&gt;"",'Fenêtre principal'!D67,""))</f>
        <v/>
      </c>
    </row>
    <row r="67" spans="1:1" x14ac:dyDescent="0.25">
      <c r="A67" t="str">
        <f>IF('Fenêtre principal'!B68&lt;&gt;"",CONCATENATE('Fenêtre principal'!B68,"=", 'Fenêtre principal'!D68),IF('Fenêtre principal'!D68&lt;&gt;"",'Fenêtre principal'!D68,""))</f>
        <v/>
      </c>
    </row>
    <row r="68" spans="1:1" x14ac:dyDescent="0.25">
      <c r="A68" t="str">
        <f>IF('Fenêtre principal'!B69&lt;&gt;"",CONCATENATE('Fenêtre principal'!B69,"=", 'Fenêtre principal'!D69),IF('Fenêtre principal'!D69&lt;&gt;"",'Fenêtre principal'!D69,""))</f>
        <v/>
      </c>
    </row>
    <row r="69" spans="1:1" x14ac:dyDescent="0.25">
      <c r="A69" t="str">
        <f>IF('Fenêtre principal'!B70&lt;&gt;"",CONCATENATE('Fenêtre principal'!B70,"=", 'Fenêtre principal'!D70),IF('Fenêtre principal'!D70&lt;&gt;"",'Fenêtre principal'!D70,""))</f>
        <v/>
      </c>
    </row>
    <row r="70" spans="1:1" x14ac:dyDescent="0.25">
      <c r="A70" t="str">
        <f>IF('Fenêtre principal'!B71&lt;&gt;"",CONCATENATE('Fenêtre principal'!B71,"=", 'Fenêtre principal'!D71),IF('Fenêtre principal'!D71&lt;&gt;"",'Fenêtre principal'!D71,""))</f>
        <v/>
      </c>
    </row>
    <row r="71" spans="1:1" x14ac:dyDescent="0.25">
      <c r="A71" t="str">
        <f>IF('Fenêtre principal'!B72&lt;&gt;"",CONCATENATE('Fenêtre principal'!B72,"=", 'Fenêtre principal'!D72),IF('Fenêtre principal'!D72&lt;&gt;"",'Fenêtre principal'!D72,""))</f>
        <v/>
      </c>
    </row>
    <row r="72" spans="1:1" x14ac:dyDescent="0.25">
      <c r="A72" t="str">
        <f>IF('Fenêtre principal'!B73&lt;&gt;"",CONCATENATE('Fenêtre principal'!B73,"=", 'Fenêtre principal'!D73),IF('Fenêtre principal'!D73&lt;&gt;"",'Fenêtre principal'!D73,""))</f>
        <v/>
      </c>
    </row>
    <row r="73" spans="1:1" x14ac:dyDescent="0.25">
      <c r="A73" t="str">
        <f>IF('Fenêtre principal'!B74&lt;&gt;"",CONCATENATE('Fenêtre principal'!B74,"=", 'Fenêtre principal'!D74),IF('Fenêtre principal'!D74&lt;&gt;"",'Fenêtre principal'!D74,""))</f>
        <v/>
      </c>
    </row>
    <row r="74" spans="1:1" x14ac:dyDescent="0.25">
      <c r="A74" t="str">
        <f>IF('Fenêtre principal'!B75&lt;&gt;"",CONCATENATE('Fenêtre principal'!B75,"=", 'Fenêtre principal'!D75),IF('Fenêtre principal'!D75&lt;&gt;"",'Fenêtre principal'!D75,""))</f>
        <v/>
      </c>
    </row>
    <row r="75" spans="1:1" x14ac:dyDescent="0.25">
      <c r="A75" t="str">
        <f>IF('Fenêtre erreur ligne'!B2&lt;&gt;"",CONCATENATE('Fenêtre erreur ligne'!B2,"=", 'Fenêtre erreur ligne'!D2),IF('Fenêtre erreur ligne'!D2&lt;&gt;"",'Fenêtre erreur ligne'!D2,""))</f>
        <v># Pantalla corregir error de línea</v>
      </c>
    </row>
    <row r="76" spans="1:1" x14ac:dyDescent="0.25">
      <c r="A76" t="str">
        <f>IF('Fenêtre erreur ligne'!B3&lt;&gt;"",CONCATENATE('Fenêtre erreur ligne'!B3,"=", 'Fenêtre erreur ligne'!D3),IF('Fenêtre erreur ligne'!D3&lt;&gt;"",'Fenêtre erreur ligne'!D3,""))</f>
        <v xml:space="preserve">window.fixed.error.line.title=Corrección de etiquetas </v>
      </c>
    </row>
    <row r="77" spans="1:1" x14ac:dyDescent="0.25">
      <c r="A77" t="str">
        <f>IF('Fenêtre erreur ligne'!B4&lt;&gt;"",CONCATENATE('Fenêtre erreur ligne'!B4,"=", 'Fenêtre erreur ligne'!D4),IF('Fenêtre erreur ligne'!D4&lt;&gt;"",'Fenêtre erreur ligne'!D4,""))</f>
        <v>window.fixed.error.line.content.panel.title=Etiquetas para corrección %d / %d</v>
      </c>
    </row>
    <row r="78" spans="1:1" x14ac:dyDescent="0.25">
      <c r="A78" t="str">
        <f>IF('Fenêtre erreur ligne'!B5&lt;&gt;"",CONCATENATE('Fenêtre erreur ligne'!B5,"=", 'Fenêtre erreur ligne'!D5),IF('Fenêtre erreur ligne'!D5&lt;&gt;"",'Fenêtre erreur ligne'!D5,""))</f>
        <v>window.fixed.error.line.content.panel.line.error.label=Etiqueta errónea :</v>
      </c>
    </row>
    <row r="79" spans="1:1" x14ac:dyDescent="0.25">
      <c r="A79" t="str">
        <f>IF('Fenêtre erreur ligne'!B6&lt;&gt;"",CONCATENATE('Fenêtre erreur ligne'!B6,"=", 'Fenêtre erreur ligne'!D6),IF('Fenêtre erreur ligne'!D6&lt;&gt;"",'Fenêtre erreur ligne'!D6,""))</f>
        <v xml:space="preserve">window.fixed.error.line.content.panel.line.fixed.label=Etiquetas corregida : </v>
      </c>
    </row>
    <row r="80" spans="1:1" x14ac:dyDescent="0.25">
      <c r="A80" t="str">
        <f>IF('Fenêtre erreur ligne'!B7&lt;&gt;"",CONCATENATE('Fenêtre erreur ligne'!B7,"=", 'Fenêtre erreur ligne'!D7),IF('Fenêtre erreur ligne'!D7&lt;&gt;"",'Fenêtre erreur ligne'!D7,""))</f>
        <v>window.fixed.error.line.action.panel.title=Acciones</v>
      </c>
    </row>
    <row r="81" spans="1:1" x14ac:dyDescent="0.25">
      <c r="A81" t="str">
        <f>IF('Fenêtre erreur ligne'!B8&lt;&gt;"",CONCATENATE('Fenêtre erreur ligne'!B8,"=", 'Fenêtre erreur ligne'!D8),IF('Fenêtre erreur ligne'!D8&lt;&gt;"",'Fenêtre erreur ligne'!D8,""))</f>
        <v>window.fixed.error.line.action.panel.save.next.button.label=Corregir y pasar a la siguiente</v>
      </c>
    </row>
    <row r="82" spans="1:1" x14ac:dyDescent="0.25">
      <c r="A82" t="str">
        <f>IF('Fenêtre erreur ligne'!B9&lt;&gt;"",CONCATENATE('Fenêtre erreur ligne'!B9,"=", 'Fenêtre erreur ligne'!D9),IF('Fenêtre erreur ligne'!D9&lt;&gt;"",'Fenêtre erreur ligne'!D9,""))</f>
        <v>window.fixed.error.line.action.panel.save.quit.button.label=Guardar las etiquetas corregidas</v>
      </c>
    </row>
    <row r="83" spans="1:1" x14ac:dyDescent="0.25">
      <c r="A83" t="str">
        <f>IF('Fenêtre erreur ligne'!B10&lt;&gt;"",CONCATENATE('Fenêtre erreur ligne'!B10,"=", 'Fenêtre erreur ligne'!D10),IF('Fenêtre erreur ligne'!D10&lt;&gt;"",'Fenêtre erreur ligne'!D10,""))</f>
        <v xml:space="preserve">window.fixed.error.line.content.panel.line.number.label=Número de la línea : </v>
      </c>
    </row>
    <row r="84" spans="1:1" x14ac:dyDescent="0.25">
      <c r="A84" t="str">
        <f>IF('Fenêtre erreur ligne'!B11&lt;&gt;"",CONCATENATE('Fenêtre erreur ligne'!B11,"=", 'Fenêtre erreur ligne'!D11),IF('Fenêtre erreur ligne'!D11&lt;&gt;"",'Fenêtre erreur ligne'!D11,""))</f>
        <v xml:space="preserve">window.fixed.error.line.content.panel.line.file.label=Ubicación del error : </v>
      </c>
    </row>
    <row r="85" spans="1:1" x14ac:dyDescent="0.25">
      <c r="A85" t="str">
        <f>IF('Fenêtre erreur ligne'!B12&lt;&gt;"",CONCATENATE('Fenêtre erreur ligne'!B12,"=", 'Fenêtre erreur ligne'!D12),IF('Fenêtre erreur ligne'!D12&lt;&gt;"",'Fenêtre erreur ligne'!D12,""))</f>
        <v>window.fixed.error.line.information.panel.title=Informaciónes</v>
      </c>
    </row>
    <row r="86" spans="1:1" x14ac:dyDescent="0.25">
      <c r="A86" t="str">
        <f>IF('Fenêtre erreur ligne'!B13&lt;&gt;"",CONCATENATE('Fenêtre erreur ligne'!B13,"=", 'Fenêtre erreur ligne'!D13),IF('Fenêtre erreur ligne'!D13&lt;&gt;"",'Fenêtre erreur ligne'!D13,""))</f>
        <v>window.fixed.error.line.list.field.label=Lista de etiquetas</v>
      </c>
    </row>
    <row r="87" spans="1:1" x14ac:dyDescent="0.25">
      <c r="A87" t="str">
        <f>IF('Fenêtre erreur ligne'!B14&lt;&gt;"",CONCATENATE('Fenêtre erreur ligne'!B14,"=", 'Fenêtre erreur ligne'!D14),IF('Fenêtre erreur ligne'!D14&lt;&gt;"",'Fenêtre erreur ligne'!D14,""))</f>
        <v>window.fixed.error.line.list.field.panel.title=Elección de la etiqueta</v>
      </c>
    </row>
    <row r="88" spans="1:1" x14ac:dyDescent="0.25">
      <c r="A88" t="str">
        <f>IF('Fenêtre erreur ligne'!B15&lt;&gt;"",CONCATENATE('Fenêtre erreur ligne'!B15,"=", 'Fenêtre erreur ligne'!D15),IF('Fenêtre erreur ligne'!D15&lt;&gt;"",'Fenêtre erreur ligne'!D15,""))</f>
        <v>window.fixed.error.line.information.message.etape2=&lt;HTML&gt;&lt;P&gt;¿Cuál es la etiqueta correspondiente a esta línea?&lt;BR/&gt;Utilice la lista para seleccionar la etiqueta adecuada.&lt;BR/&gt;Luego haga clic en siguiente.&lt;/P&gt;&lt;/HTML&gt;</v>
      </c>
    </row>
    <row r="89" spans="1:1" x14ac:dyDescent="0.25">
      <c r="A89" t="str">
        <f>IF('Fenêtre erreur ligne'!B16&lt;&gt;"",CONCATENATE('Fenêtre erreur ligne'!B16,"=", 'Fenêtre erreur ligne'!D16),IF('Fenêtre erreur ligne'!D16&lt;&gt;"",'Fenêtre erreur ligne'!D16,""))</f>
        <v>window.fixed.error.line.information.message.etape3=&lt;HTML&gt;&lt;P&gt;¿Cuál es el contenido de la etiqueta?&lt;BR/&gt;Para seleccionar los datos de texto de la etiqueta, utilice el ratón,&lt;BR/&gt;seleccione la parte correspondiente a los datos de texto&lt;BR/&gt;en el área a la izquierda del botón 'identificar ' y haga clic en él.&lt;BR/&gt;El cuadro de texto de abajo se ha actualizado con el contenido que usted&lt;BR/&gt;ha seleccionado, esto le conviene haga clic en siguiente si no, reinicie.&lt;BR/&gt;Nota: Si el texto no es completo o erróneo, podrá editarlo&lt;BR/&gt;en el siguiente paso.&lt;/P&gt;&lt;/HTML&gt;</v>
      </c>
    </row>
    <row r="90" spans="1:1" x14ac:dyDescent="0.25">
      <c r="A90" t="str">
        <f>IF('Fenêtre erreur ligne'!B17&lt;&gt;"",CONCATENATE('Fenêtre erreur ligne'!B17,"=", 'Fenêtre erreur ligne'!D17),IF('Fenêtre erreur ligne'!D17&lt;&gt;"",'Fenêtre erreur ligne'!D17,""))</f>
        <v>window.fixed.error.line.information.message.etape4=&lt;HTML&gt;&lt;P&gt;¿Está todo bien aquí?&lt;BR/&gt;Hemos publicado la línea corregida en el recuadro anterior.&lt;BR/&gt;Si el contenido de la etiqueta no es adecuado para usted, puede hacer&lt;BR/&gt;anterior y realizar modificaciones,&lt;BR/&gt;la línea se actualizará en consecuencia.&lt;BR/&gt;Una vez que todo está bien, haga clic en el botón de corrección de&lt;BR/&gt;la línea en la parte inferior de la pantalla&lt;/P&gt;&lt;/HTML&gt;</v>
      </c>
    </row>
    <row r="91" spans="1:1" x14ac:dyDescent="0.25">
      <c r="A91" t="str">
        <f>IF('Fenêtre erreur ligne'!B18&lt;&gt;"",CONCATENATE('Fenêtre erreur ligne'!B18,"=", 'Fenêtre erreur ligne'!D18),IF('Fenêtre erreur ligne'!D18&lt;&gt;"",'Fenêtre erreur ligne'!D18,""))</f>
        <v>window.fixed.error.line.selected.data.panel.title=Selección de los datos</v>
      </c>
    </row>
    <row r="92" spans="1:1" x14ac:dyDescent="0.25">
      <c r="A92" t="str">
        <f>IF('Fenêtre erreur ligne'!B19&lt;&gt;"",CONCATENATE('Fenêtre erreur ligne'!B19,"=", 'Fenêtre erreur ligne'!D19),IF('Fenêtre erreur ligne'!D19&lt;&gt;"",'Fenêtre erreur ligne'!D19,""))</f>
        <v xml:space="preserve">window.fixed.error.line.selected.data.select.text.label=Contenido completo de la línea : </v>
      </c>
    </row>
    <row r="93" spans="1:1" x14ac:dyDescent="0.25">
      <c r="A93" t="str">
        <f>IF('Fenêtre erreur ligne'!B20&lt;&gt;"",CONCATENATE('Fenêtre erreur ligne'!B20,"=", 'Fenêtre erreur ligne'!D20),IF('Fenêtre erreur ligne'!D20&lt;&gt;"",'Fenêtre erreur ligne'!D20,""))</f>
        <v xml:space="preserve">window.fixed.error.line.selected.data.selected.text.label=Datos seleccionados : </v>
      </c>
    </row>
    <row r="94" spans="1:1" x14ac:dyDescent="0.25">
      <c r="A94" t="str">
        <f>IF('Fenêtre erreur ligne'!B21&lt;&gt;"",CONCATENATE('Fenêtre erreur ligne'!B21,"=", 'Fenêtre erreur ligne'!D21),IF('Fenêtre erreur ligne'!D21&lt;&gt;"",'Fenêtre erreur ligne'!D21,""))</f>
        <v>window.fixed.error.line.selected.data.select.text.button.label=Identificar</v>
      </c>
    </row>
    <row r="95" spans="1:1" x14ac:dyDescent="0.25">
      <c r="A95" t="str">
        <f>IF('Fenêtre erreur ligne'!B22&lt;&gt;"",CONCATENATE('Fenêtre erreur ligne'!B22,"=", 'Fenêtre erreur ligne'!D22),IF('Fenêtre erreur ligne'!D22&lt;&gt;"",'Fenêtre erreur ligne'!D22,""))</f>
        <v>window.fixed.error.line.wizard.panel.title=Asistente de corrección de línea</v>
      </c>
    </row>
    <row r="96" spans="1:1" x14ac:dyDescent="0.25">
      <c r="A96" t="str">
        <f>IF('Fenêtre erreur ligne'!B23&lt;&gt;"",CONCATENATE('Fenêtre erreur ligne'!B23,"=", 'Fenêtre erreur ligne'!D23),IF('Fenêtre erreur ligne'!D23&lt;&gt;"",'Fenêtre erreur ligne'!D23,""))</f>
        <v>window.fixed.error.line.mode.panel.title= Modo de corrección</v>
      </c>
    </row>
    <row r="97" spans="1:1" x14ac:dyDescent="0.25">
      <c r="A97" t="str">
        <f>IF('Fenêtre erreur ligne'!B24&lt;&gt;"",CONCATENATE('Fenêtre erreur ligne'!B24,"=", 'Fenêtre erreur ligne'!D24),IF('Fenêtre erreur ligne'!D24&lt;&gt;"",'Fenêtre erreur ligne'!D24,""))</f>
        <v>window.fixed.error.line.mode.wizard.label=Asistente</v>
      </c>
    </row>
    <row r="98" spans="1:1" x14ac:dyDescent="0.25">
      <c r="A98" t="str">
        <f>IF('Fenêtre erreur ligne'!B25&lt;&gt;"",CONCATENATE('Fenêtre erreur ligne'!B25,"=", 'Fenêtre erreur ligne'!D25),IF('Fenêtre erreur ligne'!D25&lt;&gt;"",'Fenêtre erreur ligne'!D25,""))</f>
        <v>window.fixed.error.line.mode.expert.label=Experto</v>
      </c>
    </row>
    <row r="99" spans="1:1" x14ac:dyDescent="0.25">
      <c r="A99" t="str">
        <f>IF('Fenêtre erreur ligne'!B26&lt;&gt;"",CONCATENATE('Fenêtre erreur ligne'!B26,"=", 'Fenêtre erreur ligne'!D26),IF('Fenêtre erreur ligne'!D26&lt;&gt;"",'Fenêtre erreur ligne'!D26,""))</f>
        <v>window.fixed.error.line.information.message.expert=&lt;HTML&gt;&lt;P&gt;Modo experto: En modo experto puede cambiar la etiqueta corregida arriba&lt;BR/&gt;Y cuando todo está bien puede hacer clic en el botón de corrección y pasar al siguiente&lt;/P&gt;&lt;/HTML&gt;</v>
      </c>
    </row>
    <row r="100" spans="1:1" x14ac:dyDescent="0.25">
      <c r="A100" t="str">
        <f>IF('Fenêtre erreur ligne'!B27&lt;&gt;"",CONCATENATE('Fenêtre erreur ligne'!B27,"=", 'Fenêtre erreur ligne'!D27),IF('Fenêtre erreur ligne'!D27&lt;&gt;"",'Fenêtre erreur ligne'!D27,""))</f>
        <v>window.fixed.error.line.information.message.etape1=&lt;HTML&gt;&lt;P&gt;Bienvenido al asistente de corrección de líneas.&lt;BR/&gt;Como resultado del análisis, las líneas no pudieron ser interpretadas por el sistema.&lt;BR/&gt;En el recuadro anterior se puede ver la información en cuestión.&lt;BR/&gt;Haga clic en siguiente para comenzar la corrección.&lt;BR/&gt;NB: En cualquier momento usted puede volver atrás con el botón anterior.&lt;/P&gt;&lt;/HTML&gt;</v>
      </c>
    </row>
    <row r="101" spans="1:1" x14ac:dyDescent="0.25">
      <c r="A101" t="str">
        <f>IF('Fenêtre erreur ligne'!B28&lt;&gt;"",CONCATENATE('Fenêtre erreur ligne'!B28,"=", 'Fenêtre erreur ligne'!D28),IF('Fenêtre erreur ligne'!D28&lt;&gt;"",'Fenêtre erreur ligne'!D28,""))</f>
        <v/>
      </c>
    </row>
    <row r="102" spans="1:1" x14ac:dyDescent="0.25">
      <c r="A102" t="str">
        <f>IF('Fenêtre erreur ligne'!B29&lt;&gt;"",CONCATENATE('Fenêtre erreur ligne'!B29,"=", 'Fenêtre erreur ligne'!D29),IF('Fenêtre erreur ligne'!D29&lt;&gt;"",'Fenêtre erreur ligne'!D29,""))</f>
        <v/>
      </c>
    </row>
    <row r="103" spans="1:1" x14ac:dyDescent="0.25">
      <c r="A103" t="str">
        <f>IF('Fenêtre erreur ligne'!B30&lt;&gt;"",CONCATENATE('Fenêtre erreur ligne'!B30,"=", 'Fenêtre erreur ligne'!D30),IF('Fenêtre erreur ligne'!D30&lt;&gt;"",'Fenêtre erreur ligne'!D30,""))</f>
        <v/>
      </c>
    </row>
    <row r="104" spans="1:1" x14ac:dyDescent="0.25">
      <c r="A104" t="str">
        <f>IF('Fenêtre erreur ligne'!B31&lt;&gt;"",CONCATENATE('Fenêtre erreur ligne'!B31,"=", 'Fenêtre erreur ligne'!D31),IF('Fenêtre erreur ligne'!D31&lt;&gt;"",'Fenêtre erreur ligne'!D31,""))</f>
        <v/>
      </c>
    </row>
    <row r="105" spans="1:1" x14ac:dyDescent="0.25">
      <c r="A105" t="str">
        <f>IF('Correction Edit texte'!B2&lt;&gt;"",CONCATENATE('Correction Edit texte'!B2,"=", 'Correction Edit texte'!D2),IF('Correction Edit texte'!D2&lt;&gt;"",'Correction Edit texte'!D2,""))</f>
        <v># Pantalla corregir error de línea</v>
      </c>
    </row>
    <row r="106" spans="1:1" x14ac:dyDescent="0.25">
      <c r="A106" t="str">
        <f>IF('Correction Edit texte'!B3&lt;&gt;"",CONCATENATE('Correction Edit texte'!B3,"=", 'Correction Edit texte'!D3),IF('Correction Edit texte'!D3&lt;&gt;"",'Correction Edit texte'!D3,""))</f>
        <v>window.fixed.text.title=Corrección de los materiales</v>
      </c>
    </row>
    <row r="107" spans="1:1" x14ac:dyDescent="0.25">
      <c r="A107" t="str">
        <f>IF('Correction Edit texte'!B4&lt;&gt;"",CONCATENATE('Correction Edit texte'!B4,"=", 'Correction Edit texte'!D4),IF('Correction Edit texte'!D4&lt;&gt;"",'Correction Edit texte'!D4,""))</f>
        <v>window.fixed.text.action.panel.title=Corrección del texto %d / %d</v>
      </c>
    </row>
    <row r="108" spans="1:1" x14ac:dyDescent="0.25">
      <c r="A108" t="str">
        <f>IF('Correction Edit texte'!B5&lt;&gt;"",CONCATENATE('Correction Edit texte'!B5,"=", 'Correction Edit texte'!D5),IF('Correction Edit texte'!D5&lt;&gt;"",'Correction Edit texte'!D5,""))</f>
        <v>window.fixed.text.action.fill.specific.button.title=Corrección de informaciones específicas</v>
      </c>
    </row>
    <row r="109" spans="1:1" x14ac:dyDescent="0.25">
      <c r="A109" t="str">
        <f>IF('Correction Edit texte'!B6&lt;&gt;"",CONCATENATE('Correction Edit texte'!B6,"=", 'Correction Edit texte'!D6),IF('Correction Edit texte'!D6&lt;&gt;"",'Correction Edit texte'!D6,""))</f>
        <v>window.fixed.text.action.next.button.title=Corregir y pasar al texto siguiente</v>
      </c>
    </row>
    <row r="110" spans="1:1" x14ac:dyDescent="0.25">
      <c r="A110" t="str">
        <f>IF('Correction Edit texte'!B7&lt;&gt;"",CONCATENATE('Correction Edit texte'!B7,"=", 'Correction Edit texte'!D7),IF('Correction Edit texte'!D7&lt;&gt;"",'Correction Edit texte'!D7,""))</f>
        <v>window.fixed.text.action.next.and.save.button.title=Corregir y salir</v>
      </c>
    </row>
    <row r="111" spans="1:1" x14ac:dyDescent="0.25">
      <c r="A111" t="str">
        <f>IF('Correction Edit texte'!B8&lt;&gt;"",CONCATENATE('Correction Edit texte'!B8,"=", 'Correction Edit texte'!D8),IF('Correction Edit texte'!D8&lt;&gt;"",'Correction Edit texte'!D8,""))</f>
        <v/>
      </c>
    </row>
    <row r="112" spans="1:1" x14ac:dyDescent="0.25">
      <c r="A112" t="str">
        <f>IF('Correction Edit texte'!B9&lt;&gt;"",CONCATENATE('Correction Edit texte'!B9,"=", 'Correction Edit texte'!D9),IF('Correction Edit texte'!D9&lt;&gt;"",'Correction Edit texte'!D9,""))</f>
        <v># Información del documento (utilizado para crear, editar, corregir textos)</v>
      </c>
    </row>
    <row r="113" spans="1:1" x14ac:dyDescent="0.25">
      <c r="A113" t="str">
        <f>IF('Correction Edit texte'!B10&lt;&gt;"",CONCATENATE('Correction Edit texte'!B10,"=", 'Correction Edit texte'!D10),IF('Correction Edit texte'!D10&lt;&gt;"",'Correction Edit texte'!D10,""))</f>
        <v xml:space="preserve">window.create.text.content.panel.title=Información acerca del material </v>
      </c>
    </row>
    <row r="114" spans="1:1" x14ac:dyDescent="0.25">
      <c r="A114" t="str">
        <f>IF('Correction Edit texte'!B11&lt;&gt;"",CONCATENATE('Correction Edit texte'!B11,"=", 'Correction Edit texte'!D11),IF('Correction Edit texte'!D11&lt;&gt;"",'Correction Edit texte'!D11,""))</f>
        <v>window.create.text.file.panel.title=Información del documento</v>
      </c>
    </row>
    <row r="115" spans="1:1" x14ac:dyDescent="0.25">
      <c r="A115" t="str">
        <f>IF('Correction Edit texte'!B12&lt;&gt;"",CONCATENATE('Correction Edit texte'!B12,"=", 'Correction Edit texte'!D12),IF('Correction Edit texte'!D12&lt;&gt;"",'Correction Edit texte'!D12,""))</f>
        <v>window.create.text.name.label=Nombre del documento :</v>
      </c>
    </row>
    <row r="116" spans="1:1" x14ac:dyDescent="0.25">
      <c r="A116" t="str">
        <f>IF('Correction Edit texte'!B13&lt;&gt;"",CONCATENATE('Correction Edit texte'!B13,"=", 'Correction Edit texte'!D13),IF('Correction Edit texte'!D13&lt;&gt;"",'Correction Edit texte'!D13,""))</f>
        <v/>
      </c>
    </row>
    <row r="117" spans="1:1" x14ac:dyDescent="0.25">
      <c r="A117" t="str">
        <f>IF('Correction Edit texte'!B14&lt;&gt;"",CONCATENATE('Correction Edit texte'!B14,"=", 'Correction Edit texte'!D14),IF('Correction Edit texte'!D14&lt;&gt;"",'Correction Edit texte'!D14,""))</f>
        <v># Pantalla de Edición</v>
      </c>
    </row>
    <row r="118" spans="1:1" x14ac:dyDescent="0.25">
      <c r="A118" t="str">
        <f>IF('Correction Edit texte'!B15&lt;&gt;"",CONCATENATE('Correction Edit texte'!B15,"=", 'Correction Edit texte'!D15),IF('Correction Edit texte'!D15&lt;&gt;"",'Correction Edit texte'!D15,""))</f>
        <v>window.manage.texts.edit.text.panel.title=Consultar/Editar los materiales</v>
      </c>
    </row>
    <row r="119" spans="1:1" x14ac:dyDescent="0.25">
      <c r="A119" t="str">
        <f>IF('Correction Edit texte'!B16&lt;&gt;"",CONCATENATE('Correction Edit texte'!B16,"=", 'Correction Edit texte'!D16),IF('Correction Edit texte'!D16&lt;&gt;"",'Correction Edit texte'!D16,""))</f>
        <v>window.manage.texts.edit.text.action.panel.title=Guardar el material</v>
      </c>
    </row>
    <row r="120" spans="1:1" x14ac:dyDescent="0.25">
      <c r="A120" t="str">
        <f>IF('Correction Edit texte'!B17&lt;&gt;"",CONCATENATE('Correction Edit texte'!B17,"=", 'Correction Edit texte'!D17),IF('Correction Edit texte'!D17&lt;&gt;"",'Correction Edit texte'!D17,""))</f>
        <v>window.manage.texts.edit.text.action.fill.specific.button.title=Editar informaciones específicas</v>
      </c>
    </row>
    <row r="121" spans="1:1" x14ac:dyDescent="0.25">
      <c r="A121" t="str">
        <f>IF('Correction Edit texte'!B18&lt;&gt;"",CONCATENATE('Correction Edit texte'!B18,"=", 'Correction Edit texte'!D18),IF('Correction Edit texte'!D18&lt;&gt;"",'Correction Edit texte'!D18,""))</f>
        <v/>
      </c>
    </row>
    <row r="122" spans="1:1" x14ac:dyDescent="0.25">
      <c r="A122" t="str">
        <f>IF('Correction Edit texte'!B19&lt;&gt;"",CONCATENATE('Correction Edit texte'!B19,"=", 'Correction Edit texte'!D19),IF('Correction Edit texte'!D19&lt;&gt;"",'Correction Edit texte'!D19,""))</f>
        <v># Utilizado en edición de corpus y texto</v>
      </c>
    </row>
    <row r="123" spans="1:1" x14ac:dyDescent="0.25">
      <c r="A123" t="str">
        <f>IF('Correction Edit texte'!B20&lt;&gt;"",CONCATENATE('Correction Edit texte'!B20,"=", 'Correction Edit texte'!D20),IF('Correction Edit texte'!D20&lt;&gt;"",'Correction Edit texte'!D20,""))</f>
        <v>window.manage.texts.edit.text.action.button.save.and.quit.label=Guardar los cambios y cerrar</v>
      </c>
    </row>
    <row r="124" spans="1:1" x14ac:dyDescent="0.25">
      <c r="A124" t="str">
        <f>IF('Correction Edit texte'!B21&lt;&gt;"",CONCATENATE('Correction Edit texte'!B21,"=", 'Correction Edit texte'!D21),IF('Correction Edit texte'!D21&lt;&gt;"",'Correction Edit texte'!D21,""))</f>
        <v>window.manage.texts.edit.text.action.button.quit.label=Cerrar</v>
      </c>
    </row>
    <row r="125" spans="1:1" x14ac:dyDescent="0.25">
      <c r="A125" t="str">
        <f>IF('Correction Edit texte'!B22&lt;&gt;"",CONCATENATE('Correction Edit texte'!B22,"=", 'Correction Edit texte'!D22),IF('Correction Edit texte'!D22&lt;&gt;"",'Correction Edit texte'!D22,""))</f>
        <v>window.manage.texts.edit.text.action.button.save.label=Guardar los cambios</v>
      </c>
    </row>
    <row r="126" spans="1:1" x14ac:dyDescent="0.25">
      <c r="A126" t="str">
        <f>IF('Correction Edit texte'!B23&lt;&gt;"",CONCATENATE('Correction Edit texte'!B23,"=", 'Correction Edit texte'!D23),IF('Correction Edit texte'!D23&lt;&gt;"",'Correction Edit texte'!D23,""))</f>
        <v/>
      </c>
    </row>
    <row r="127" spans="1:1" x14ac:dyDescent="0.25">
      <c r="A127" t="str">
        <f>IF('Correction Edit texte'!B24&lt;&gt;"",CONCATENATE('Correction Edit texte'!B24,"=", 'Correction Edit texte'!D24),IF('Correction Edit texte'!D24&lt;&gt;"",'Correction Edit texte'!D24,""))</f>
        <v/>
      </c>
    </row>
    <row r="128" spans="1:1" x14ac:dyDescent="0.25">
      <c r="A128" t="str">
        <f>IF('Correction Edit texte'!B25&lt;&gt;"",CONCATENATE('Correction Edit texte'!B25,"=", 'Correction Edit texte'!D25),IF('Correction Edit texte'!D25&lt;&gt;"",'Correction Edit texte'!D25,""))</f>
        <v/>
      </c>
    </row>
    <row r="129" spans="1:1" x14ac:dyDescent="0.25">
      <c r="A129" t="str">
        <f>IF('Correction Edit texte'!B26&lt;&gt;"",CONCATENATE('Correction Edit texte'!B26,"=", 'Correction Edit texte'!D26),IF('Correction Edit texte'!D26&lt;&gt;"",'Correction Edit texte'!D26,""))</f>
        <v/>
      </c>
    </row>
    <row r="130" spans="1:1" x14ac:dyDescent="0.25">
      <c r="A130" t="str">
        <f>IF('Fenêtre spécifique'!B2&lt;&gt;"",CONCATENATE('Fenêtre spécifique'!B2,"=", 'Fenêtre spécifique'!D2),IF('Fenêtre spécifique'!D2&lt;&gt;"",'Fenêtre spécifique'!D2,""))</f>
        <v># Pantalla corregir error de línea</v>
      </c>
    </row>
    <row r="131" spans="1:1" x14ac:dyDescent="0.25">
      <c r="A131" t="str">
        <f>IF('Fenêtre spécifique'!B3&lt;&gt;"",CONCATENATE('Fenêtre spécifique'!B3,"=", 'Fenêtre spécifique'!D3),IF('Fenêtre spécifique'!D3&lt;&gt;"",'Fenêtre spécifique'!D3,""))</f>
        <v>window.fixed.specific.title=Corrección de las informaciones específicas</v>
      </c>
    </row>
    <row r="132" spans="1:1" x14ac:dyDescent="0.25">
      <c r="A132" t="str">
        <f>IF('Fenêtre spécifique'!B4&lt;&gt;"",CONCATENATE('Fenêtre spécifique'!B4,"=", 'Fenêtre spécifique'!D4),IF('Fenêtre spécifique'!D4&lt;&gt;"",'Fenêtre spécifique'!D4,""))</f>
        <v/>
      </c>
    </row>
    <row r="133" spans="1:1" x14ac:dyDescent="0.25">
      <c r="A133" t="str">
        <f>IF('Fenêtre spécifique'!B5&lt;&gt;"",CONCATENATE('Fenêtre spécifique'!B5,"=", 'Fenêtre spécifique'!D5),IF('Fenêtre spécifique'!D5&lt;&gt;"",'Fenêtre spécifique'!D5,""))</f>
        <v># Título Edición información específica</v>
      </c>
    </row>
    <row r="134" spans="1:1" x14ac:dyDescent="0.25">
      <c r="A134" t="str">
        <f>IF('Fenêtre spécifique'!B6&lt;&gt;"",CONCATENATE('Fenêtre spécifique'!B6,"=", 'Fenêtre spécifique'!D6),IF('Fenêtre spécifique'!D6&lt;&gt;"",'Fenêtre spécifique'!D6,""))</f>
        <v>window.edit.specific.title=Edición de las informaciones específicas</v>
      </c>
    </row>
    <row r="135" spans="1:1" x14ac:dyDescent="0.25">
      <c r="A135" t="str">
        <f>IF('Fenêtre spécifique'!B7&lt;&gt;"",CONCATENATE('Fenêtre spécifique'!B7,"=", 'Fenêtre spécifique'!D7),IF('Fenêtre spécifique'!D7&lt;&gt;"",'Fenêtre spécifique'!D7,""))</f>
        <v/>
      </c>
    </row>
    <row r="136" spans="1:1" x14ac:dyDescent="0.25">
      <c r="A136" t="str">
        <f>IF('Fenêtre spécifique'!B8&lt;&gt;"",CONCATENATE('Fenêtre spécifique'!B8,"=", 'Fenêtre spécifique'!D8),IF('Fenêtre spécifique'!D8&lt;&gt;"",'Fenêtre spécifique'!D8,""))</f>
        <v># Pantalla de creación específica</v>
      </c>
    </row>
    <row r="137" spans="1:1" x14ac:dyDescent="0.25">
      <c r="A137" t="str">
        <f>IF('Fenêtre spécifique'!B9&lt;&gt;"",CONCATENATE('Fenêtre spécifique'!B9,"=", 'Fenêtre spécifique'!D9),IF('Fenêtre spécifique'!D9&lt;&gt;"",'Fenêtre spécifique'!D9,""))</f>
        <v xml:space="preserve">window.create.specific.title=Creación de las informaciones específicas </v>
      </c>
    </row>
    <row r="138" spans="1:1" x14ac:dyDescent="0.25">
      <c r="A138" t="str">
        <f>IF('Fenêtre spécifique'!B10&lt;&gt;"",CONCATENATE('Fenêtre spécifique'!B10,"=", 'Fenêtre spécifique'!D10),IF('Fenêtre spécifique'!D10&lt;&gt;"",'Fenêtre spécifique'!D10,""))</f>
        <v>window.create.specific.context.panel.title=Información del documento</v>
      </c>
    </row>
    <row r="139" spans="1:1" x14ac:dyDescent="0.25">
      <c r="A139" t="str">
        <f>IF('Fenêtre spécifique'!B11&lt;&gt;"",CONCATENATE('Fenêtre spécifique'!B11,"=", 'Fenêtre spécifique'!D11),IF('Fenêtre spécifique'!D11&lt;&gt;"",'Fenêtre spécifique'!D11,""))</f>
        <v>window.create.specific.context.panel.file.label=Nombre del material :</v>
      </c>
    </row>
    <row r="140" spans="1:1" x14ac:dyDescent="0.25">
      <c r="A140" t="str">
        <f>IF('Fenêtre spécifique'!B12&lt;&gt;"",CONCATENATE('Fenêtre spécifique'!B12,"=", 'Fenêtre spécifique'!D12),IF('Fenêtre spécifique'!D12&lt;&gt;"",'Fenêtre spécifique'!D12,""))</f>
        <v>window.create.specific.details.panel.title=Visualización de la estructura</v>
      </c>
    </row>
    <row r="141" spans="1:1" x14ac:dyDescent="0.25">
      <c r="A141" t="str">
        <f>IF('Fenêtre spécifique'!B13&lt;&gt;"",CONCATENATE('Fenêtre spécifique'!B13,"=", 'Fenêtre spécifique'!D13),IF('Fenêtre spécifique'!D13&lt;&gt;"",'Fenêtre spécifique'!D13,""))</f>
        <v>window.create.specific.action.panel.button.previous.label=Anterior</v>
      </c>
    </row>
    <row r="142" spans="1:1" x14ac:dyDescent="0.25">
      <c r="A142" t="str">
        <f>IF('Fenêtre spécifique'!B14&lt;&gt;"",CONCATENATE('Fenêtre spécifique'!B14,"=", 'Fenêtre spécifique'!D14),IF('Fenêtre spécifique'!D14&lt;&gt;"",'Fenêtre spécifique'!D14,""))</f>
        <v>window.create.specific.action.panel.button.next.label=Siguiente</v>
      </c>
    </row>
    <row r="143" spans="1:1" x14ac:dyDescent="0.25">
      <c r="A143" t="str">
        <f>IF('Fenêtre spécifique'!B15&lt;&gt;"",CONCATENATE('Fenêtre spécifique'!B15,"=", 'Fenêtre spécifique'!D15),IF('Fenêtre spécifique'!D15&lt;&gt;"",'Fenêtre spécifique'!D15,""))</f>
        <v xml:space="preserve">window.create.specific.create.panel.title=Completa las informaciones específicas </v>
      </c>
    </row>
    <row r="144" spans="1:1" x14ac:dyDescent="0.25">
      <c r="A144" t="str">
        <f>IF('Fenêtre spécifique'!B16&lt;&gt;"",CONCATENATE('Fenêtre spécifique'!B16,"=", 'Fenêtre spécifique'!D16),IF('Fenêtre spécifique'!D16&lt;&gt;"",'Fenêtre spécifique'!D16,""))</f>
        <v>window.create.specific.create.panel.action.modify.label=Editar</v>
      </c>
    </row>
    <row r="145" spans="1:1" x14ac:dyDescent="0.25">
      <c r="A145" t="str">
        <f>IF('Fenêtre spécifique'!B17&lt;&gt;"",CONCATENATE('Fenêtre spécifique'!B17,"=", 'Fenêtre spécifique'!D17),IF('Fenêtre spécifique'!D17&lt;&gt;"",'Fenêtre spécifique'!D17,""))</f>
        <v>window.create.specific.create.panel.action.add.label=Añadir</v>
      </c>
    </row>
    <row r="146" spans="1:1" x14ac:dyDescent="0.25">
      <c r="A146" t="str">
        <f>IF('Fenêtre spécifique'!B18&lt;&gt;"",CONCATENATE('Fenêtre spécifique'!B18,"=", 'Fenêtre spécifique'!D18),IF('Fenêtre spécifique'!D18&lt;&gt;"",'Fenêtre spécifique'!D18,""))</f>
        <v>window.create.specific.create.panel.action.delete.label=Suprimir</v>
      </c>
    </row>
    <row r="147" spans="1:1" x14ac:dyDescent="0.25">
      <c r="A147" t="str">
        <f>IF('Fenêtre spécifique'!B19&lt;&gt;"",CONCATENATE('Fenêtre spécifique'!B19,"=", 'Fenêtre spécifique'!D19),IF('Fenêtre spécifique'!D19&lt;&gt;"",'Fenêtre spécifique'!D19,""))</f>
        <v>window.create.specific.action.panel.button.finish.label=Terminar</v>
      </c>
    </row>
    <row r="148" spans="1:1" x14ac:dyDescent="0.25">
      <c r="A148" t="str">
        <f>IF('Fenêtre spécifique'!B20&lt;&gt;"",CONCATENATE('Fenêtre spécifique'!B20,"=", 'Fenêtre spécifique'!D20),IF('Fenêtre spécifique'!D20&lt;&gt;"",'Fenêtre spécifique'!D20,""))</f>
        <v/>
      </c>
    </row>
    <row r="149" spans="1:1" x14ac:dyDescent="0.25">
      <c r="A149" t="str">
        <f>IF('Fenêtre spécifique'!B21&lt;&gt;"",CONCATENATE('Fenêtre spécifique'!B21,"=", 'Fenêtre spécifique'!D21),IF('Fenêtre spécifique'!D21&lt;&gt;"",'Fenêtre spécifique'!D21,""))</f>
        <v># Información para el específico</v>
      </c>
    </row>
    <row r="150" spans="1:1" x14ac:dyDescent="0.25">
      <c r="A150" t="str">
        <f>IF('Fenêtre spécifique'!B22&lt;&gt;"",CONCATENATE('Fenêtre spécifique'!B22,"=", 'Fenêtre spécifique'!D22),IF('Fenêtre spécifique'!D22&lt;&gt;"",'Fenêtre spécifique'!D22,""))</f>
        <v>window.specific.information.panel.title=Información de uso</v>
      </c>
    </row>
    <row r="151" spans="1:1" x14ac:dyDescent="0.25">
      <c r="A151" t="str">
        <f>IF('Fenêtre spécifique'!B23&lt;&gt;"",CONCATENATE('Fenêtre spécifique'!B23,"=", 'Fenêtre spécifique'!D23),IF('Fenêtre spécifique'!D23&lt;&gt;"",'Fenêtre spécifique'!D23,""))</f>
        <v>window.specific.information.panel.text=&lt;html&gt;&lt;p&gt;Añadir:&lt;br/&gt;Para agregar nuevos datos, es decir una nueva fila, debe completar todas las casillas vacías y hacer clic en Agregar. Esto permitirá agregar información nueva al texto actual.&lt;br/&gt;Editar:&lt;br/&gt;Seleccione exactamente la casilla de la columna que quiere cambiar en la fila correspondiente, de esta manera modificaremos la información de esta casilla en la línea seleccionada, sin crear una nueva fila y, por lo tanto, sin duplicados.&lt;br/&gt;Eliminar:&lt;br/&gt;funciona seleccionando toda la fila  y por lo tanto, debemos tener cuidado porque elimina una línea completa de información (toda la fila), y no solo una casilla específica.&lt;/p&gt;&lt;/html&gt;</v>
      </c>
    </row>
    <row r="152" spans="1:1" x14ac:dyDescent="0.25">
      <c r="A152" t="str">
        <f>IF('Fenêtre spécifique'!B24&lt;&gt;"",CONCATENATE('Fenêtre spécifique'!B24,"=", 'Fenêtre spécifique'!D24),IF('Fenêtre spécifique'!D24&lt;&gt;"",'Fenêtre spécifique'!D24,""))</f>
        <v>window.specific.warning.panel.title=Errores detectados</v>
      </c>
    </row>
    <row r="153" spans="1:1" x14ac:dyDescent="0.25">
      <c r="A153" t="str">
        <f>IF('Fenêtre spécifique'!B25&lt;&gt;"",CONCATENATE('Fenêtre spécifique'!B25,"=", 'Fenêtre spécifique'!D25),IF('Fenêtre spécifique'!D25&lt;&gt;"",'Fenêtre spécifique'!D25,""))</f>
        <v>window.specific.warning.panel.text=&lt;html&gt;&lt;p&gt;&lt;b&gt;&lt;u&gt;PRECAUCIÓN:&lt;/u&gt;&lt;/b&gt;&lt;br/&gt;&lt;br/&gt;Se detectaron errores estructurales.&lt;br/&gt;Complete las siguientes tablas para corregirlos.&lt;br/&gt;Una vez que se hayan corregido los errores este mensaje desaparecerá.&lt;/p&gt;&lt;/html&gt;</v>
      </c>
    </row>
    <row r="154" spans="1:1" x14ac:dyDescent="0.25">
      <c r="A154" t="str">
        <f>IF('Fenêtre spécifique'!B26&lt;&gt;"",CONCATENATE('Fenêtre spécifique'!B26,"=", 'Fenêtre spécifique'!D26),IF('Fenêtre spécifique'!D26&lt;&gt;"",'Fenêtre spécifique'!D26,""))</f>
        <v/>
      </c>
    </row>
    <row r="155" spans="1:1" x14ac:dyDescent="0.25">
      <c r="A155" t="str">
        <f>IF('Fenêtre spécifique'!B27&lt;&gt;"",CONCATENATE('Fenêtre spécifique'!B27,"=", 'Fenêtre spécifique'!D27),IF('Fenêtre spécifique'!D27&lt;&gt;"",'Fenêtre spécifique'!D27,""))</f>
        <v/>
      </c>
    </row>
    <row r="156" spans="1:1" x14ac:dyDescent="0.25">
      <c r="A156" t="str">
        <f>IF('Fenêtre spécifique'!B28&lt;&gt;"",CONCATENATE('Fenêtre spécifique'!B28,"=", 'Fenêtre spécifique'!D28),IF('Fenêtre spécifique'!D28&lt;&gt;"",'Fenêtre spécifique'!D28,""))</f>
        <v/>
      </c>
    </row>
    <row r="157" spans="1:1" x14ac:dyDescent="0.25">
      <c r="A157" t="str">
        <f>IF('Fenêtre spécifique'!B29&lt;&gt;"",CONCATENATE('Fenêtre spécifique'!B29,"=", 'Fenêtre spécifique'!D29),IF('Fenêtre spécifique'!D29&lt;&gt;"",'Fenêtre spécifique'!D29,""))</f>
        <v/>
      </c>
    </row>
    <row r="158" spans="1:1" x14ac:dyDescent="0.25">
      <c r="A158" t="str">
        <f>IF('Fenêtre spécifique'!B30&lt;&gt;"",CONCATENATE('Fenêtre spécifique'!B30,"=", 'Fenêtre spécifique'!D30),IF('Fenêtre spécifique'!D30&lt;&gt;"",'Fenêtre spécifique'!D30,""))</f>
        <v/>
      </c>
    </row>
    <row r="159" spans="1:1" x14ac:dyDescent="0.25">
      <c r="A159" t="str">
        <f>IF('Fenêtre spécifique'!B31&lt;&gt;"",CONCATENATE('Fenêtre spécifique'!B31,"=", 'Fenêtre spécifique'!D31),IF('Fenêtre spécifique'!D31&lt;&gt;"",'Fenêtre spécifique'!D31,""))</f>
        <v/>
      </c>
    </row>
    <row r="160" spans="1:1" x14ac:dyDescent="0.25">
      <c r="A160" t="str">
        <f>IF('Fenêtre spécifique'!B32&lt;&gt;"",CONCATENATE('Fenêtre spécifique'!B32,"=", 'Fenêtre spécifique'!D32),IF('Fenêtre spécifique'!D32&lt;&gt;"",'Fenêtre spécifique'!D32,""))</f>
        <v/>
      </c>
    </row>
    <row r="161" spans="1:1" x14ac:dyDescent="0.25">
      <c r="A161" t="str">
        <f>IF('Fenêtre spécifique'!B33&lt;&gt;"",CONCATENATE('Fenêtre spécifique'!B33,"=", 'Fenêtre spécifique'!D33),IF('Fenêtre spécifique'!D33&lt;&gt;"",'Fenêtre spécifique'!D33,""))</f>
        <v/>
      </c>
    </row>
    <row r="162" spans="1:1" x14ac:dyDescent="0.25">
      <c r="A162" t="str">
        <f>IF('Fenêtre spécifique'!B34&lt;&gt;"",CONCATENATE('Fenêtre spécifique'!B34,"=", 'Fenêtre spécifique'!D34),IF('Fenêtre spécifique'!D34&lt;&gt;"",'Fenêtre spécifique'!D34,""))</f>
        <v/>
      </c>
    </row>
    <row r="163" spans="1:1" x14ac:dyDescent="0.25">
      <c r="A163" t="str">
        <f>IF('Fenêtre spécifique'!B35&lt;&gt;"",CONCATENATE('Fenêtre spécifique'!B35,"=", 'Fenêtre spécifique'!D35),IF('Fenêtre spécifique'!D35&lt;&gt;"",'Fenêtre spécifique'!D35,""))</f>
        <v/>
      </c>
    </row>
    <row r="164" spans="1:1" x14ac:dyDescent="0.25">
      <c r="A164" t="str">
        <f>IF('Fenêtre spécifique'!B36&lt;&gt;"",CONCATENATE('Fenêtre spécifique'!B36,"=", 'Fenêtre spécifique'!D36),IF('Fenêtre spécifique'!D36&lt;&gt;"",'Fenêtre spécifique'!D36,""))</f>
        <v/>
      </c>
    </row>
    <row r="165" spans="1:1" x14ac:dyDescent="0.25">
      <c r="A165" t="str">
        <f>IF('Fenêtre spécifique'!B37&lt;&gt;"",CONCATENATE('Fenêtre spécifique'!B37,"=", 'Fenêtre spécifique'!D37),IF('Fenêtre spécifique'!D37&lt;&gt;"",'Fenêtre spécifique'!D37,""))</f>
        <v/>
      </c>
    </row>
    <row r="166" spans="1:1" x14ac:dyDescent="0.25">
      <c r="A166" t="str">
        <f>IF('Fenêtre Chargement document'!B2&lt;&gt;"",CONCATENATE('Fenêtre Chargement document'!B2,"=", 'Fenêtre Chargement document'!D2),IF('Fenêtre Chargement document'!D2&lt;&gt;"",'Fenêtre Chargement document'!D2,""))</f>
        <v>#Ventana cargar texto</v>
      </c>
    </row>
    <row r="167" spans="1:1" x14ac:dyDescent="0.25">
      <c r="A167" t="str">
        <f>IF('Fenêtre Chargement document'!B3&lt;&gt;"",CONCATENATE('Fenêtre Chargement document'!B3,"=", 'Fenêtre Chargement document'!D3),IF('Fenêtre Chargement document'!D3&lt;&gt;"",'Fenêtre Chargement document'!D3,""))</f>
        <v>window.type.configuration.DIDACTIC=modo Básico</v>
      </c>
    </row>
    <row r="168" spans="1:1" x14ac:dyDescent="0.25">
      <c r="A168" t="str">
        <f>IF('Fenêtre Chargement document'!B4&lt;&gt;"",CONCATENATE('Fenêtre Chargement document'!B4,"=", 'Fenêtre Chargement document'!D4),IF('Fenêtre Chargement document'!D4&lt;&gt;"",'Fenêtre Chargement document'!D4,""))</f>
        <v>window.type.configuration.DIDACTIC_EXPERT=modo Personalizado</v>
      </c>
    </row>
    <row r="169" spans="1:1" x14ac:dyDescent="0.25">
      <c r="A169" t="str">
        <f>IF('Fenêtre Chargement document'!B5&lt;&gt;"",CONCATENATE('Fenêtre Chargement document'!B5,"=", 'Fenêtre Chargement document'!D5),IF('Fenêtre Chargement document'!D5&lt;&gt;"",'Fenêtre Chargement document'!D5,""))</f>
        <v>window.load.texts.title=Cargar los documentos</v>
      </c>
    </row>
    <row r="170" spans="1:1" x14ac:dyDescent="0.25">
      <c r="A170" t="str">
        <f>IF('Fenêtre Chargement document'!B6&lt;&gt;"",CONCATENATE('Fenêtre Chargement document'!B6,"=", 'Fenêtre Chargement document'!D6),IF('Fenêtre Chargement document'!D6&lt;&gt;"",'Fenêtre Chargement document'!D6,""))</f>
        <v>window.load.texts.type.configuration.panel.title=Opciones de la configuración</v>
      </c>
    </row>
    <row r="171" spans="1:1" x14ac:dyDescent="0.25">
      <c r="A171" t="str">
        <f>IF('Fenêtre Chargement document'!B7&lt;&gt;"",CONCATENATE('Fenêtre Chargement document'!B7,"=", 'Fenêtre Chargement document'!D7),IF('Fenêtre Chargement document'!D7&lt;&gt;"",'Fenêtre Chargement document'!D7,""))</f>
        <v>window.load.texts.type.configuration.label=Configuración :</v>
      </c>
    </row>
    <row r="172" spans="1:1" x14ac:dyDescent="0.25">
      <c r="A172" t="str">
        <f>IF('Fenêtre Chargement document'!B8&lt;&gt;"",CONCATENATE('Fenêtre Chargement document'!B8,"=", 'Fenêtre Chargement document'!D8),IF('Fenêtre Chargement document'!D8&lt;&gt;"",'Fenêtre Chargement document'!D8,""))</f>
        <v>window.load.texts.type.configuration.expert.label=Configuración de la biblioteca: NO EXISTE AUN</v>
      </c>
    </row>
    <row r="173" spans="1:1" x14ac:dyDescent="0.25">
      <c r="A173" t="str">
        <f>IF('Fenêtre Chargement document'!B9&lt;&gt;"",CONCATENATE('Fenêtre Chargement document'!B9,"=", 'Fenêtre Chargement document'!D9),IF('Fenêtre Chargement document'!D9&lt;&gt;"",'Fenêtre Chargement document'!D9,""))</f>
        <v>window.load.texts.folder.panel.title=Elegir su biblioteca</v>
      </c>
    </row>
    <row r="174" spans="1:1" x14ac:dyDescent="0.25">
      <c r="A174" t="str">
        <f>IF('Fenêtre Chargement document'!B10&lt;&gt;"",CONCATENATE('Fenêtre Chargement document'!B10,"=", 'Fenêtre Chargement document'!D10),IF('Fenêtre Chargement document'!D10&lt;&gt;"",'Fenêtre Chargement document'!D10,""))</f>
        <v>window.load.texts.folder.label=Carpeta de los documentos:</v>
      </c>
    </row>
    <row r="175" spans="1:1" x14ac:dyDescent="0.25">
      <c r="A175" t="str">
        <f>IF('Fenêtre Chargement document'!B11&lt;&gt;"",CONCATENATE('Fenêtre Chargement document'!B11,"=", 'Fenêtre Chargement document'!D11),IF('Fenêtre Chargement document'!D11&lt;&gt;"",'Fenêtre Chargement document'!D11,""))</f>
        <v>window.load.texts.folder.button.label=Abrir...</v>
      </c>
    </row>
    <row r="176" spans="1:1" x14ac:dyDescent="0.25">
      <c r="A176" t="str">
        <f>IF('Fenêtre Chargement document'!B12&lt;&gt;"",CONCATENATE('Fenêtre Chargement document'!B12,"=", 'Fenêtre Chargement document'!D12),IF('Fenêtre Chargement document'!D12&lt;&gt;"",'Fenêtre Chargement document'!D12,""))</f>
        <v>window.load.texts.folder.button.folder.choose.title=Elegir su biblioteca</v>
      </c>
    </row>
    <row r="177" spans="1:1" x14ac:dyDescent="0.25">
      <c r="A177" t="str">
        <f>IF('Fenêtre Chargement document'!B13&lt;&gt;"",CONCATENATE('Fenêtre Chargement document'!B13,"=", 'Fenêtre Chargement document'!D13),IF('Fenêtre Chargement document'!D13&lt;&gt;"",'Fenêtre Chargement document'!D13,""))</f>
        <v>window.load.texts.start.button.label=Cargar mi biblioteca</v>
      </c>
    </row>
    <row r="178" spans="1:1" x14ac:dyDescent="0.25">
      <c r="A178" t="str">
        <f>IF('Fenêtre Chargement document'!B14&lt;&gt;"",CONCATENATE('Fenêtre Chargement document'!B14,"=", 'Fenêtre Chargement document'!D14),IF('Fenêtre Chargement document'!D14&lt;&gt;"",'Fenêtre Chargement document'!D14,""))</f>
        <v>window.load.texts.start.panel.title=Acciones</v>
      </c>
    </row>
    <row r="179" spans="1:1" x14ac:dyDescent="0.25">
      <c r="A179" t="str">
        <f>IF('Fenêtre Chargement document'!B15&lt;&gt;"",CONCATENATE('Fenêtre Chargement document'!B15,"=", 'Fenêtre Chargement document'!D15),IF('Fenêtre Chargement document'!D15&lt;&gt;"",'Fenêtre Chargement document'!D15,""))</f>
        <v>window.load.texts.informations.panel.title=Informaciones</v>
      </c>
    </row>
    <row r="180" spans="1:1" x14ac:dyDescent="0.25">
      <c r="A180" t="str">
        <f>IF('Fenêtre Chargement document'!B16&lt;&gt;"",CONCATENATE('Fenêtre Chargement document'!B16,"=", 'Fenêtre Chargement document'!D16),IF('Fenêtre Chargement document'!D16&lt;&gt;"",'Fenêtre Chargement document'!D16,""))</f>
        <v>window.load.texts.informations.message=&lt;HTML&gt;&lt;P&gt;Se cargarán los siguientes archivos : &lt;BR /&gt;&lt;BR /&gt; %s &lt;/P&gt;&lt;/HTML&gt;</v>
      </c>
    </row>
    <row r="181" spans="1:1" x14ac:dyDescent="0.25">
      <c r="A181" t="str">
        <f>IF('Fenêtre Chargement document'!B17&lt;&gt;"",CONCATENATE('Fenêtre Chargement document'!B17,"=", 'Fenêtre Chargement document'!D17),IF('Fenêtre Chargement document'!D17&lt;&gt;"",'Fenêtre Chargement document'!D17,""))</f>
        <v>window.load.texts.warning.panel.title=No se pudo cargar los documentos</v>
      </c>
    </row>
    <row r="182" spans="1:1" x14ac:dyDescent="0.25">
      <c r="A182" t="str">
        <f>IF('Fenêtre Chargement document'!B18&lt;&gt;"",CONCATENATE('Fenêtre Chargement document'!B18,"=", 'Fenêtre Chargement document'!D18),IF('Fenêtre Chargement document'!D18&lt;&gt;"",'Fenêtre Chargement document'!D18,""))</f>
        <v>window.load.texts.warning.message=&lt;HTML&gt;&lt;P&gt;Los archivos no se pueden cargar.&lt;BR /&gt;Se han detectado archivos que no tienen el formato . txt.&lt;/P&gt;&lt;/HTML&gt;</v>
      </c>
    </row>
    <row r="183" spans="1:1" x14ac:dyDescent="0.25">
      <c r="A183" t="str">
        <f>IF('Fenêtre Chargement document'!B19&lt;&gt;"",CONCATENATE('Fenêtre Chargement document'!B19,"=", 'Fenêtre Chargement document'!D19),IF('Fenêtre Chargement document'!D19&lt;&gt;"",'Fenêtre Chargement document'!D19,""))</f>
        <v>window.load.texts.informations.message.default=&lt;HTML&gt;&lt;P&gt;Seleccione una carpeta con el botón Abrir&lt;/P&gt;&lt;/HTML&gt;</v>
      </c>
    </row>
    <row r="184" spans="1:1" x14ac:dyDescent="0.25">
      <c r="A184" t="str">
        <f>IF('Fenêtre Chargement document'!B20&lt;&gt;"",CONCATENATE('Fenêtre Chargement document'!B20,"=", 'Fenêtre Chargement document'!D20),IF('Fenêtre Chargement document'!D20&lt;&gt;"",'Fenêtre Chargement document'!D20,""))</f>
        <v>window.load.texts.choose.search.panel.title=Opciones de carga</v>
      </c>
    </row>
    <row r="185" spans="1:1" x14ac:dyDescent="0.25">
      <c r="A185" t="str">
        <f>IF('Fenêtre Chargement document'!B21&lt;&gt;"",CONCATENATE('Fenêtre Chargement document'!B21,"=", 'Fenêtre Chargement document'!D21),IF('Fenêtre Chargement document'!D21&lt;&gt;"",'Fenêtre Chargement document'!D21,""))</f>
        <v>window.load.texts.choose.search.label=Cargar documentos en subcarpetas</v>
      </c>
    </row>
    <row r="186" spans="1:1" x14ac:dyDescent="0.25">
      <c r="A186" t="str">
        <f>IF('Fenêtre Chargement document'!B22&lt;&gt;"",CONCATENATE('Fenêtre Chargement document'!B22,"=", 'Fenêtre Chargement document'!D22),IF('Fenêtre Chargement document'!D22&lt;&gt;"",'Fenêtre Chargement document'!D22,""))</f>
        <v/>
      </c>
    </row>
    <row r="187" spans="1:1" x14ac:dyDescent="0.25">
      <c r="A187" t="str">
        <f>IF('Fenêtre Chargement document'!B23&lt;&gt;"",CONCATENATE('Fenêtre Chargement document'!B23,"=", 'Fenêtre Chargement document'!D23),IF('Fenêtre Chargement document'!D23&lt;&gt;"",'Fenêtre Chargement document'!D23,""))</f>
        <v/>
      </c>
    </row>
    <row r="188" spans="1:1" x14ac:dyDescent="0.25">
      <c r="A188" t="str">
        <f>IF('Fenêtre Chargement document'!B24&lt;&gt;"",CONCATENATE('Fenêtre Chargement document'!B24,"=", 'Fenêtre Chargement document'!D24),IF('Fenêtre Chargement document'!D24&lt;&gt;"",'Fenêtre Chargement document'!D24,""))</f>
        <v/>
      </c>
    </row>
    <row r="189" spans="1:1" x14ac:dyDescent="0.25">
      <c r="A189" t="str">
        <f>IF('Choix bibliotheque texte'!B2&lt;&gt;"",CONCATENATE('Choix bibliotheque texte'!B2,"=", 'Choix bibliotheque texte'!D2),IF('Choix bibliotheque texte'!D2&lt;&gt;"",'Choix bibliotheque texte'!D2,""))</f>
        <v>#Cargando textos librería</v>
      </c>
    </row>
    <row r="190" spans="1:1" x14ac:dyDescent="0.25">
      <c r="A190" t="str">
        <f>IF('Choix bibliotheque texte'!B3&lt;&gt;"",CONCATENATE('Choix bibliotheque texte'!B3,"=", 'Choix bibliotheque texte'!D3),IF('Choix bibliotheque texte'!D3&lt;&gt;"",'Choix bibliotheque texte'!D3,""))</f>
        <v>window.load.texts.folder.library.button.folder.choose.title=Elegir su biblioteca</v>
      </c>
    </row>
    <row r="191" spans="1:1" x14ac:dyDescent="0.25">
      <c r="A191" t="str">
        <f>IF('Choix bibliotheque texte'!B4&lt;&gt;"",CONCATENATE('Choix bibliotheque texte'!B4,"=", 'Choix bibliotheque texte'!D4),IF('Choix bibliotheque texte'!D4&lt;&gt;"",'Choix bibliotheque texte'!D4,""))</f>
        <v/>
      </c>
    </row>
    <row r="192" spans="1:1" x14ac:dyDescent="0.25">
      <c r="A192" t="str">
        <f>IF('Choix bibliotheque texte'!B5&lt;&gt;"",CONCATENATE('Choix bibliotheque texte'!B5,"=", 'Choix bibliotheque texte'!D5),IF('Choix bibliotheque texte'!D5&lt;&gt;"",'Choix bibliotheque texte'!D5,""))</f>
        <v/>
      </c>
    </row>
    <row r="193" spans="1:1" x14ac:dyDescent="0.25">
      <c r="A193" t="str">
        <f>IF('Choix bibliotheque texte'!B6&lt;&gt;"",CONCATENATE('Choix bibliotheque texte'!B6,"=", 'Choix bibliotheque texte'!D6),IF('Choix bibliotheque texte'!D6&lt;&gt;"",'Choix bibliotheque texte'!D6,""))</f>
        <v/>
      </c>
    </row>
    <row r="194" spans="1:1" x14ac:dyDescent="0.25">
      <c r="A194" t="str">
        <f>IF('Choix bibliotheque texte'!B7&lt;&gt;"",CONCATENATE('Choix bibliotheque texte'!B7,"=", 'Choix bibliotheque texte'!D7),IF('Choix bibliotheque texte'!D7&lt;&gt;"",'Choix bibliotheque texte'!D7,""))</f>
        <v/>
      </c>
    </row>
    <row r="195" spans="1:1" x14ac:dyDescent="0.25">
      <c r="A195" t="str">
        <f>IF('Choix bibliotheque texte'!B8&lt;&gt;"",CONCATENATE('Choix bibliotheque texte'!B8,"=", 'Choix bibliotheque texte'!D8),IF('Choix bibliotheque texte'!D8&lt;&gt;"",'Choix bibliotheque texte'!D8,""))</f>
        <v/>
      </c>
    </row>
    <row r="196" spans="1:1" x14ac:dyDescent="0.25">
      <c r="A196" t="str">
        <f>IF('Choix bibliotheque texte'!B9&lt;&gt;"",CONCATENATE('Choix bibliotheque texte'!B9,"=", 'Choix bibliotheque texte'!D9),IF('Choix bibliotheque texte'!D9&lt;&gt;"",'Choix bibliotheque texte'!D9,""))</f>
        <v/>
      </c>
    </row>
    <row r="197" spans="1:1" x14ac:dyDescent="0.25">
      <c r="A197" t="str">
        <f>IF('Choix bibliotheque texte'!B10&lt;&gt;"",CONCATENATE('Choix bibliotheque texte'!B10,"=", 'Choix bibliotheque texte'!D10),IF('Choix bibliotheque texte'!D10&lt;&gt;"",'Choix bibliotheque texte'!D10,""))</f>
        <v/>
      </c>
    </row>
    <row r="198" spans="1:1" x14ac:dyDescent="0.25">
      <c r="A198" t="str">
        <f>IF('Choix bibliotheque texte'!B11&lt;&gt;"",CONCATENATE('Choix bibliotheque texte'!B11,"=", 'Choix bibliotheque texte'!D11),IF('Choix bibliotheque texte'!D11&lt;&gt;"",'Choix bibliotheque texte'!D11,""))</f>
        <v/>
      </c>
    </row>
    <row r="199" spans="1:1" x14ac:dyDescent="0.25">
      <c r="A199" t="str">
        <f>IF('Choix bibliotheque texte'!B12&lt;&gt;"",CONCATENATE('Choix bibliotheque texte'!B12,"=", 'Choix bibliotheque texte'!D12),IF('Choix bibliotheque texte'!D12&lt;&gt;"",'Choix bibliotheque texte'!D12,""))</f>
        <v/>
      </c>
    </row>
    <row r="200" spans="1:1" x14ac:dyDescent="0.25">
      <c r="A200" t="str">
        <f>IF('Fenetre Corpus'!B2&lt;&gt;"",CONCATENATE('Fenetre Corpus'!B2,"=", 'Fenetre Corpus'!D2),IF('Fenetre Corpus'!D2&lt;&gt;"",'Fenetre Corpus'!D2,""))</f>
        <v>#Pantalla Corpus</v>
      </c>
    </row>
    <row r="201" spans="1:1" x14ac:dyDescent="0.25">
      <c r="A201" t="str">
        <f>IF('Fenetre Corpus'!B3&lt;&gt;"",CONCATENATE('Fenetre Corpus'!B3,"=", 'Fenetre Corpus'!D3),IF('Fenetre Corpus'!D3&lt;&gt;"",'Fenetre Corpus'!D3,""))</f>
        <v>window.create.corpus.title=Creación de un material</v>
      </c>
    </row>
    <row r="202" spans="1:1" x14ac:dyDescent="0.25">
      <c r="A202" t="str">
        <f>IF('Fenetre Corpus'!B4&lt;&gt;"",CONCATENATE('Fenetre Corpus'!B4,"=", 'Fenetre Corpus'!D4),IF('Fenetre Corpus'!D4&lt;&gt;"",'Fenetre Corpus'!D4,""))</f>
        <v>window.create.corpus.file.panel.title=Información del documento</v>
      </c>
    </row>
    <row r="203" spans="1:1" x14ac:dyDescent="0.25">
      <c r="A203" t="str">
        <f>IF('Fenetre Corpus'!B5&lt;&gt;"",CONCATENATE('Fenetre Corpus'!B5,"=", 'Fenetre Corpus'!D5),IF('Fenetre Corpus'!D5&lt;&gt;"",'Fenetre Corpus'!D5,""))</f>
        <v>window.create.corpus.name.label=Nombre del documento</v>
      </c>
    </row>
    <row r="204" spans="1:1" x14ac:dyDescent="0.25">
      <c r="A204" t="str">
        <f>IF('Fenetre Corpus'!B6&lt;&gt;"",CONCATENATE('Fenetre Corpus'!B6,"=", 'Fenetre Corpus'!D6),IF('Fenetre Corpus'!D6&lt;&gt;"",'Fenetre Corpus'!D6,""))</f>
        <v>window.create.corpus.content.panel.title=Informaciones acerca del documento</v>
      </c>
    </row>
    <row r="205" spans="1:1" x14ac:dyDescent="0.25">
      <c r="A205" t="str">
        <f>IF('Fenetre Corpus'!B7&lt;&gt;"",CONCATENATE('Fenetre Corpus'!B7,"=", 'Fenetre Corpus'!D7),IF('Fenetre Corpus'!D7&lt;&gt;"",'Fenetre Corpus'!D7,""))</f>
        <v>window.create.corpus.action.panel.title=Acciones</v>
      </c>
    </row>
    <row r="206" spans="1:1" x14ac:dyDescent="0.25">
      <c r="A206" t="str">
        <f>IF('Fenetre Corpus'!B8&lt;&gt;"",CONCATENATE('Fenetre Corpus'!B8,"=", 'Fenetre Corpus'!D8),IF('Fenetre Corpus'!D8&lt;&gt;"",'Fenetre Corpus'!D8,""))</f>
        <v xml:space="preserve">window.create.corpus.action.create.text.button.title=Añadir un material </v>
      </c>
    </row>
    <row r="207" spans="1:1" x14ac:dyDescent="0.25">
      <c r="A207" t="str">
        <f>IF('Fenetre Corpus'!B9&lt;&gt;"",CONCATENATE('Fenetre Corpus'!B9,"=", 'Fenetre Corpus'!D9),IF('Fenetre Corpus'!D9&lt;&gt;"",'Fenetre Corpus'!D9,""))</f>
        <v>window.fixed.error.meta.blank.line.panel.title=Editar los encabezados</v>
      </c>
    </row>
    <row r="208" spans="1:1" x14ac:dyDescent="0.25">
      <c r="A208" t="str">
        <f>IF('Fenetre Corpus'!B10&lt;&gt;"",CONCATENATE('Fenetre Corpus'!B10,"=", 'Fenetre Corpus'!D10),IF('Fenetre Corpus'!D10&lt;&gt;"",'Fenetre Corpus'!D10,""))</f>
        <v>window.fixed.error.meta.blank.line.panel.save.quit.button.label=Finalizar y guardar las correcciones</v>
      </c>
    </row>
    <row r="209" spans="1:1" x14ac:dyDescent="0.25">
      <c r="A209" t="str">
        <f>IF('Fenetre Corpus'!B11&lt;&gt;"",CONCATENATE('Fenetre Corpus'!B11,"=", 'Fenetre Corpus'!D11),IF('Fenetre Corpus'!D11&lt;&gt;"",'Fenetre Corpus'!D11,""))</f>
        <v>window.fixed.error.meta.blank.line.panel.save.next.button.label=Corregir y pasar a la siguiente</v>
      </c>
    </row>
    <row r="210" spans="1:1" x14ac:dyDescent="0.25">
      <c r="A210" t="str">
        <f>IF('Fenetre Corpus'!B12&lt;&gt;"",CONCATENATE('Fenetre Corpus'!B12,"=", 'Fenetre Corpus'!D12),IF('Fenetre Corpus'!D12&lt;&gt;"",'Fenetre Corpus'!D12,""))</f>
        <v>window.manage.corpus.title=Consultar/Editar el documento</v>
      </c>
    </row>
    <row r="211" spans="1:1" x14ac:dyDescent="0.25">
      <c r="A211" t="str">
        <f>IF('Fenetre Corpus'!B13&lt;&gt;"",CONCATENATE('Fenetre Corpus'!B13,"=", 'Fenetre Corpus'!D13),IF('Fenetre Corpus'!D13&lt;&gt;"",'Fenetre Corpus'!D13,""))</f>
        <v>window.manage.texts.add.text.action.button.save.and.quit.label=Añadir un material</v>
      </c>
    </row>
    <row r="212" spans="1:1" x14ac:dyDescent="0.25">
      <c r="A212" t="str">
        <f>IF('Fenetre Corpus'!B14&lt;&gt;"",CONCATENATE('Fenetre Corpus'!B14,"=", 'Fenetre Corpus'!D14),IF('Fenetre Corpus'!D14&lt;&gt;"",'Fenetre Corpus'!D14,""))</f>
        <v/>
      </c>
    </row>
    <row r="213" spans="1:1" x14ac:dyDescent="0.25">
      <c r="A213" t="str">
        <f>IF('Fenetre Corpus'!B15&lt;&gt;"",CONCATENATE('Fenetre Corpus'!B15,"=", 'Fenetre Corpus'!D15),IF('Fenetre Corpus'!D15&lt;&gt;"",'Fenetre Corpus'!D15,""))</f>
        <v/>
      </c>
    </row>
    <row r="214" spans="1:1" x14ac:dyDescent="0.25">
      <c r="A214" t="str">
        <f>IF('Fenetre Corpus'!B16&lt;&gt;"",CONCATENATE('Fenetre Corpus'!B16,"=", 'Fenetre Corpus'!D16),IF('Fenetre Corpus'!D16&lt;&gt;"",'Fenetre Corpus'!D16,""))</f>
        <v/>
      </c>
    </row>
    <row r="215" spans="1:1" x14ac:dyDescent="0.25">
      <c r="A215" t="str">
        <f>IF('Fenetre Corpus'!B17&lt;&gt;"",CONCATENATE('Fenetre Corpus'!B17,"=", 'Fenetre Corpus'!D17),IF('Fenetre Corpus'!D17&lt;&gt;"",'Fenetre Corpus'!D17,""))</f>
        <v/>
      </c>
    </row>
    <row r="216" spans="1:1" x14ac:dyDescent="0.25">
      <c r="A216" t="str">
        <f>IF('Fenetre Corpus'!B18&lt;&gt;"",CONCATENATE('Fenetre Corpus'!B18,"=", 'Fenetre Corpus'!D18),IF('Fenetre Corpus'!D18&lt;&gt;"",'Fenetre Corpus'!D18,""))</f>
        <v/>
      </c>
    </row>
    <row r="217" spans="1:1" x14ac:dyDescent="0.25">
      <c r="A217" t="str">
        <f>IF('Fenetre Corpus'!B19&lt;&gt;"",CONCATENATE('Fenetre Corpus'!B19,"=", 'Fenetre Corpus'!D19),IF('Fenetre Corpus'!D19&lt;&gt;"",'Fenetre Corpus'!D19,""))</f>
        <v/>
      </c>
    </row>
    <row r="218" spans="1:1" x14ac:dyDescent="0.25">
      <c r="A218" t="str">
        <f>IF('Fenetre Corpus'!B20&lt;&gt;"",CONCATENATE('Fenetre Corpus'!B20,"=", 'Fenetre Corpus'!D20),IF('Fenetre Corpus'!D20&lt;&gt;"",'Fenetre Corpus'!D20,""))</f>
        <v/>
      </c>
    </row>
    <row r="219" spans="1:1" x14ac:dyDescent="0.25">
      <c r="A219" t="str">
        <f>IF('Fenetre Creation texte'!B2&lt;&gt;"",CONCATENATE('Fenetre Creation texte'!B2,"=", 'Fenetre Creation texte'!D2),IF('Fenetre Creation texte'!D2&lt;&gt;"",'Fenetre Creation texte'!D2,""))</f>
        <v>#Pantalla Crear texto</v>
      </c>
    </row>
    <row r="220" spans="1:1" x14ac:dyDescent="0.25">
      <c r="A220" t="str">
        <f>IF('Fenetre Creation texte'!B3&lt;&gt;"",CONCATENATE('Fenetre Creation texte'!B3,"=", 'Fenetre Creation texte'!D3),IF('Fenetre Creation texte'!D3&lt;&gt;"",'Fenetre Creation texte'!D3,""))</f>
        <v xml:space="preserve">window.create.text.title=Creación de un material </v>
      </c>
    </row>
    <row r="221" spans="1:1" x14ac:dyDescent="0.25">
      <c r="A221" t="str">
        <f>IF('Fenetre Creation texte'!B4&lt;&gt;"",CONCATENATE('Fenetre Creation texte'!B4,"=", 'Fenetre Creation texte'!D4),IF('Fenetre Creation texte'!D4&lt;&gt;"",'Fenetre Creation texte'!D4,""))</f>
        <v>window.create.text.action.panel.title=Acciones</v>
      </c>
    </row>
    <row r="222" spans="1:1" x14ac:dyDescent="0.25">
      <c r="A222" t="str">
        <f>IF('Fenetre Creation texte'!B5&lt;&gt;"",CONCATENATE('Fenetre Creation texte'!B5,"=", 'Fenetre Creation texte'!D5),IF('Fenetre Creation texte'!D5&lt;&gt;"",'Fenetre Creation texte'!D5,""))</f>
        <v>window.create.text.action.create.and.quit.text.button.title=Terminar y guardar</v>
      </c>
    </row>
    <row r="223" spans="1:1" x14ac:dyDescent="0.25">
      <c r="A223" t="str">
        <f>IF('Fenetre Creation texte'!B6&lt;&gt;"",CONCATENATE('Fenetre Creation texte'!B6,"=", 'Fenetre Creation texte'!D6),IF('Fenetre Creation texte'!D6&lt;&gt;"",'Fenetre Creation texte'!D6,""))</f>
        <v>window.create.text.action.create.text.and.add.text.button.title=Añadir otro material</v>
      </c>
    </row>
    <row r="224" spans="1:1" x14ac:dyDescent="0.25">
      <c r="A224" t="str">
        <f>IF('Fenetre Creation texte'!B7&lt;&gt;"",CONCATENATE('Fenetre Creation texte'!B7,"=", 'Fenetre Creation texte'!D7),IF('Fenetre Creation texte'!D7&lt;&gt;"",'Fenetre Creation texte'!D7,""))</f>
        <v>window.create.text.action.fill.specific.button.title=Creación de las informaciones específicas</v>
      </c>
    </row>
    <row r="225" spans="1:1" x14ac:dyDescent="0.25">
      <c r="A225" t="str">
        <f>IF('Fenetre Creation texte'!B8&lt;&gt;"",CONCATENATE('Fenetre Creation texte'!B8,"=", 'Fenetre Creation texte'!D8),IF('Fenetre Creation texte'!D8&lt;&gt;"",'Fenetre Creation texte'!D8,""))</f>
        <v/>
      </c>
    </row>
    <row r="226" spans="1:1" x14ac:dyDescent="0.25">
      <c r="A226" t="str">
        <f>IF('Fenetre Creation texte'!B9&lt;&gt;"",CONCATENATE('Fenetre Creation texte'!B9,"=", 'Fenetre Creation texte'!D9),IF('Fenetre Creation texte'!D9&lt;&gt;"",'Fenetre Creation texte'!D9,""))</f>
        <v/>
      </c>
    </row>
    <row r="227" spans="1:1" x14ac:dyDescent="0.25">
      <c r="A227" t="str">
        <f>IF('Fenetre Creation texte'!B10&lt;&gt;"",CONCATENATE('Fenetre Creation texte'!B10,"=", 'Fenetre Creation texte'!D10),IF('Fenetre Creation texte'!D10&lt;&gt;"",'Fenetre Creation texte'!D10,""))</f>
        <v/>
      </c>
    </row>
    <row r="228" spans="1:1" x14ac:dyDescent="0.25">
      <c r="A228" t="str">
        <f>IF('Fenetre Creation texte'!B11&lt;&gt;"",CONCATENATE('Fenetre Creation texte'!B11,"=", 'Fenetre Creation texte'!D11),IF('Fenetre Creation texte'!D11&lt;&gt;"",'Fenetre Creation texte'!D11,""))</f>
        <v/>
      </c>
    </row>
    <row r="229" spans="1:1" x14ac:dyDescent="0.25">
      <c r="A229" t="str">
        <f>IF('Fenetre Creation texte'!B12&lt;&gt;"",CONCATENATE('Fenetre Creation texte'!B12,"=", 'Fenetre Creation texte'!D12),IF('Fenetre Creation texte'!D12&lt;&gt;"",'Fenetre Creation texte'!D12,""))</f>
        <v/>
      </c>
    </row>
    <row r="230" spans="1:1" x14ac:dyDescent="0.25">
      <c r="A230" t="str">
        <f>IF('Fenetre Creation texte'!B13&lt;&gt;"",CONCATENATE('Fenetre Creation texte'!B13,"=", 'Fenetre Creation texte'!D13),IF('Fenetre Creation texte'!D13&lt;&gt;"",'Fenetre Creation texte'!D13,""))</f>
        <v/>
      </c>
    </row>
    <row r="231" spans="1:1" x14ac:dyDescent="0.25">
      <c r="A231" t="str">
        <f>IF('Fenetre Creation texte'!B14&lt;&gt;"",CONCATENATE('Fenetre Creation texte'!B14,"=", 'Fenetre Creation texte'!D14),IF('Fenetre Creation texte'!D14&lt;&gt;"",'Fenetre Creation texte'!D14,""))</f>
        <v/>
      </c>
    </row>
    <row r="232" spans="1:1" x14ac:dyDescent="0.25">
      <c r="A232" t="str">
        <f>IF('Fenetre Creation texte'!B15&lt;&gt;"",CONCATENATE('Fenetre Creation texte'!B15,"=", 'Fenetre Creation texte'!D15),IF('Fenetre Creation texte'!D15&lt;&gt;"",'Fenetre Creation texte'!D15,""))</f>
        <v/>
      </c>
    </row>
    <row r="233" spans="1:1" x14ac:dyDescent="0.25">
      <c r="A233" t="str">
        <f>IF('Fenetre Creation texte'!B16&lt;&gt;"",CONCATENATE('Fenetre Creation texte'!B16,"=", 'Fenetre Creation texte'!D16),IF('Fenetre Creation texte'!D16&lt;&gt;"",'Fenetre Creation texte'!D16,""))</f>
        <v/>
      </c>
    </row>
    <row r="234" spans="1:1" x14ac:dyDescent="0.25">
      <c r="A234" t="str">
        <f>IF('Fenetre Creation texte'!B17&lt;&gt;"",CONCATENATE('Fenetre Creation texte'!B17,"=", 'Fenetre Creation texte'!D17),IF('Fenetre Creation texte'!D17&lt;&gt;"",'Fenetre Creation texte'!D17,""))</f>
        <v/>
      </c>
    </row>
    <row r="235" spans="1:1" x14ac:dyDescent="0.25">
      <c r="A235" t="str">
        <f>IF('Fenetre Creation texte'!B18&lt;&gt;"",CONCATENATE('Fenetre Creation texte'!B18,"=", 'Fenetre Creation texte'!D18),IF('Fenetre Creation texte'!D18&lt;&gt;"",'Fenetre Creation texte'!D18,""))</f>
        <v/>
      </c>
    </row>
    <row r="236" spans="1:1" x14ac:dyDescent="0.25">
      <c r="A236" t="str">
        <f>IF('Fenetre Creation texte'!B19&lt;&gt;"",CONCATENATE('Fenetre Creation texte'!B19,"=", 'Fenetre Creation texte'!D19),IF('Fenetre Creation texte'!D19&lt;&gt;"",'Fenetre Creation texte'!D19,""))</f>
        <v/>
      </c>
    </row>
    <row r="237" spans="1:1" x14ac:dyDescent="0.25">
      <c r="A237" t="str">
        <f>IF('Fenetre Creation texte'!B20&lt;&gt;"",CONCATENATE('Fenetre Creation texte'!B20,"=", 'Fenetre Creation texte'!D20),IF('Fenetre Creation texte'!D20&lt;&gt;"",'Fenetre Creation texte'!D20,""))</f>
        <v/>
      </c>
    </row>
    <row r="238" spans="1:1" x14ac:dyDescent="0.25">
      <c r="A238" t="str">
        <f>IF('Fenetre Creation texte'!B21&lt;&gt;"",CONCATENATE('Fenetre Creation texte'!B21,"=", 'Fenetre Creation texte'!D21),IF('Fenetre Creation texte'!D21&lt;&gt;"",'Fenetre Creation texte'!D21,""))</f>
        <v/>
      </c>
    </row>
    <row r="239" spans="1:1" x14ac:dyDescent="0.25">
      <c r="A239" t="str">
        <f>IF('Fenetre Gerer les textes'!B2&lt;&gt;"",CONCATENATE('Fenetre Gerer les textes'!B2,"=", 'Fenetre Gerer les textes'!D2),IF('Fenetre Gerer les textes'!D2&lt;&gt;"",'Fenetre Gerer les textes'!D2,""))</f>
        <v>#Pantalla Gestión de textos</v>
      </c>
    </row>
    <row r="240" spans="1:1" x14ac:dyDescent="0.25">
      <c r="A240" t="str">
        <f>IF('Fenetre Gerer les textes'!B3&lt;&gt;"",CONCATENATE('Fenetre Gerer les textes'!B3,"=", 'Fenetre Gerer les textes'!D3),IF('Fenetre Gerer les textes'!D3&lt;&gt;"",'Fenetre Gerer les textes'!D3,""))</f>
        <v>window.display.texts.panel.label=Visualización de los materiales de la biblioteca</v>
      </c>
    </row>
    <row r="241" spans="1:1" x14ac:dyDescent="0.25">
      <c r="A241" t="str">
        <f>IF('Fenetre Gerer les textes'!B4&lt;&gt;"",CONCATENATE('Fenetre Gerer les textes'!B4,"=", 'Fenetre Gerer les textes'!D4),IF('Fenetre Gerer les textes'!D4&lt;&gt;"",'Fenetre Gerer les textes'!D4,""))</f>
        <v>window.display.corpus.edit.button.label=Consultar/Editar el documento</v>
      </c>
    </row>
    <row r="242" spans="1:1" x14ac:dyDescent="0.25">
      <c r="A242" t="str">
        <f>IF('Fenetre Gerer les textes'!B5&lt;&gt;"",CONCATENATE('Fenetre Gerer les textes'!B5,"=", 'Fenetre Gerer les textes'!D5),IF('Fenetre Gerer les textes'!D5&lt;&gt;"",'Fenetre Gerer les textes'!D5,""))</f>
        <v>window.display.texts.edit.button.label=Consultar/Editar el material</v>
      </c>
    </row>
    <row r="243" spans="1:1" x14ac:dyDescent="0.25">
      <c r="A243" t="str">
        <f>IF('Fenetre Gerer les textes'!B6&lt;&gt;"",CONCATENATE('Fenetre Gerer les textes'!B6,"=", 'Fenetre Gerer les textes'!D6),IF('Fenetre Gerer les textes'!D6&lt;&gt;"",'Fenetre Gerer les textes'!D6,""))</f>
        <v>window.display.texts.delete.button.label=Eliminar el material</v>
      </c>
    </row>
    <row r="244" spans="1:1" x14ac:dyDescent="0.25">
      <c r="A244" t="str">
        <f>IF('Fenetre Gerer les textes'!B7&lt;&gt;"",CONCATENATE('Fenetre Gerer les textes'!B7,"=", 'Fenetre Gerer les textes'!D7),IF('Fenetre Gerer les textes'!D7&lt;&gt;"",'Fenetre Gerer les textes'!D7,""))</f>
        <v>window.display.texts.previous.button.label=Anterior</v>
      </c>
    </row>
    <row r="245" spans="1:1" x14ac:dyDescent="0.25">
      <c r="A245" t="str">
        <f>IF('Fenetre Gerer les textes'!B8&lt;&gt;"",CONCATENATE('Fenetre Gerer les textes'!B8,"=", 'Fenetre Gerer les textes'!D8),IF('Fenetre Gerer les textes'!D8&lt;&gt;"",'Fenetre Gerer les textes'!D8,""))</f>
        <v>window.display.texts.next.button.label=Siguiente</v>
      </c>
    </row>
    <row r="246" spans="1:1" x14ac:dyDescent="0.25">
      <c r="A246" t="str">
        <f>IF('Fenetre Gerer les textes'!B9&lt;&gt;"",CONCATENATE('Fenetre Gerer les textes'!B9,"=", 'Fenetre Gerer les textes'!D9),IF('Fenetre Gerer les textes'!D9&lt;&gt;"",'Fenetre Gerer les textes'!D9,""))</f>
        <v>window.display.texts.current.position.label=Página %d / %d</v>
      </c>
    </row>
    <row r="247" spans="1:1" x14ac:dyDescent="0.25">
      <c r="A247" t="str">
        <f>IF('Fenetre Gerer les textes'!B10&lt;&gt;"",CONCATENATE('Fenetre Gerer les textes'!B10,"=", 'Fenetre Gerer les textes'!D10),IF('Fenetre Gerer les textes'!D10&lt;&gt;"",'Fenetre Gerer les textes'!D10,""))</f>
        <v xml:space="preserve">window.display.texts.nb.texts.by.page.label=Número de materiales por página : </v>
      </c>
    </row>
    <row r="248" spans="1:1" x14ac:dyDescent="0.25">
      <c r="A248" t="str">
        <f>IF('Fenetre Gerer les textes'!B11&lt;&gt;"",CONCATENATE('Fenetre Gerer les textes'!B11,"=", 'Fenetre Gerer les textes'!D11),IF('Fenetre Gerer les textes'!D11&lt;&gt;"",'Fenetre Gerer les textes'!D11,""))</f>
        <v xml:space="preserve">window.display.texts.corpus.label=Texto del corpus : </v>
      </c>
    </row>
    <row r="249" spans="1:1" x14ac:dyDescent="0.25">
      <c r="A249" t="str">
        <f>IF('Fenetre Gerer les textes'!B12&lt;&gt;"",CONCATENATE('Fenetre Gerer les textes'!B12,"=", 'Fenetre Gerer les textes'!D12),IF('Fenetre Gerer les textes'!D12&lt;&gt;"",'Fenetre Gerer les textes'!D12,""))</f>
        <v>window.manage.texts.title=Administrar los materiales en la biblioteca</v>
      </c>
    </row>
    <row r="250" spans="1:1" x14ac:dyDescent="0.25">
      <c r="A250" t="str">
        <f>IF('Fenetre Gerer les textes'!B13&lt;&gt;"",CONCATENATE('Fenetre Gerer les textes'!B13,"=", 'Fenetre Gerer les textes'!D13),IF('Fenetre Gerer les textes'!D13&lt;&gt;"",'Fenetre Gerer les textes'!D13,""))</f>
        <v>window.manage.texts.generate.excel.panel.title=Gestión del contenido</v>
      </c>
    </row>
    <row r="251" spans="1:1" x14ac:dyDescent="0.25">
      <c r="A251" t="str">
        <f>IF('Fenetre Gerer les textes'!B14&lt;&gt;"",CONCATENATE('Fenetre Gerer les textes'!B14,"=", 'Fenetre Gerer les textes'!D14),IF('Fenetre Gerer les textes'!D14&lt;&gt;"",'Fenetre Gerer les textes'!D14,""))</f>
        <v>window.manage.texts.generate.excel.classical.button.label=Exportar Excel de referencia</v>
      </c>
    </row>
    <row r="252" spans="1:1" x14ac:dyDescent="0.25">
      <c r="A252" t="str">
        <f>IF('Fenetre Gerer les textes'!B15&lt;&gt;"",CONCATENATE('Fenetre Gerer les textes'!B15,"=", 'Fenetre Gerer les textes'!D15),IF('Fenetre Gerer les textes'!D15&lt;&gt;"",'Fenetre Gerer les textes'!D15,""))</f>
        <v>window.manage.texts.generate.excel.specific.button.label=Exportar Excel personalizado</v>
      </c>
    </row>
    <row r="253" spans="1:1" x14ac:dyDescent="0.25">
      <c r="A253" t="str">
        <f>IF('Fenetre Gerer les textes'!B16&lt;&gt;"",CONCATENATE('Fenetre Gerer les textes'!B16,"=", 'Fenetre Gerer les textes'!D16),IF('Fenetre Gerer les textes'!D16&lt;&gt;"",'Fenetre Gerer les textes'!D16,""))</f>
        <v>window.manage.texts.filters.button.label=Filtrar el contenido</v>
      </c>
    </row>
    <row r="254" spans="1:1" x14ac:dyDescent="0.25">
      <c r="A254" t="str">
        <f>IF('Fenetre Gerer les textes'!B17&lt;&gt;"",CONCATENATE('Fenetre Gerer les textes'!B17,"=", 'Fenetre Gerer les textes'!D17),IF('Fenetre Gerer les textes'!D17&lt;&gt;"",'Fenetre Gerer les textes'!D17,""))</f>
        <v>window.manage.texts.information.title=Información de uso</v>
      </c>
    </row>
    <row r="255" spans="1:1" x14ac:dyDescent="0.25">
      <c r="A255" t="str">
        <f>IF('Fenetre Gerer les textes'!B18&lt;&gt;"",CONCATENATE('Fenetre Gerer les textes'!B18,"=", 'Fenetre Gerer les textes'!D18),IF('Fenetre Gerer les textes'!D18&lt;&gt;"",'Fenetre Gerer les textes'!D18,""))</f>
        <v>window.manage.texts.information.label=&lt;html&gt;&lt;p&gt;&lt;b&gt;&lt;u&gt;Filtrar el contenido:&lt;/b&gt;&lt;/u&gt;&lt;br /&gt;Esta función le permite crear filtros para realizar búsquedas en la biblioteca en función del contenido de los materiales,&lt;br /&gt;No olvide cerrar la ventana del filtro para poder continuar haciendo otras operaciones&lt;br /&gt;&lt;b&gt;&lt;u&gt;Consultar/Editar el documento :&lt;/b&gt;&lt;/u&gt;&lt;br /&gt;Esta función le permite hacer una gestión manual del contenido de los materiales de su biblioteca. Al editar un documento, puede añadir material al documento.  &lt;br /&gt;Recuerde guardar los cambios para que el nuevo material textual se escriba físicamente en el documento .txt, &lt;br /&gt;de lo contrario se perderá después de cerrar la aplicación&lt;br /&gt;&lt;b&gt;&lt;u&gt;Consultar/Editar el material :&lt;/b&gt;&lt;/u&gt;&lt;br /&gt;Esta opción le permite modificar el texto del material y añadirle una estructura adicional gracias a las informaciones específicas en CSV&lt;br /&gt;&lt;b&gt;&lt;u&gt;Suprimir un material:&lt;/b&gt;&lt;/u&gt;&lt;br /&gt;Después de seleccionar un texto, si desea eliminarlo , el texto podrá ser definitivamente eliminado con este botón (¡ATENCIÓN! no se podrá deshacer la acción)&lt;/p&gt;&lt;/html&gt;</v>
      </c>
    </row>
    <row r="256" spans="1:1" x14ac:dyDescent="0.25">
      <c r="A256" t="str">
        <f>IF('Fenetre Gerer les textes'!B19&lt;&gt;"",CONCATENATE('Fenetre Gerer les textes'!B19,"=", 'Fenetre Gerer les textes'!D19),IF('Fenetre Gerer les textes'!D19&lt;&gt;"",'Fenetre Gerer les textes'!D19,""))</f>
        <v>window.manage.texts.export.document.text.button.label=Exportar Documento/Material</v>
      </c>
    </row>
    <row r="257" spans="1:1" x14ac:dyDescent="0.25">
      <c r="A257" t="str">
        <f>IF('Fenetre Gerer les textes'!B20&lt;&gt;"",CONCATENATE('Fenetre Gerer les textes'!B20,"=", 'Fenetre Gerer les textes'!D20),IF('Fenetre Gerer les textes'!D20&lt;&gt;"",'Fenetre Gerer les textes'!D20,""))</f>
        <v/>
      </c>
    </row>
    <row r="258" spans="1:1" x14ac:dyDescent="0.25">
      <c r="A258" t="str">
        <f>IF('Fenetre Gerer les textes'!B21&lt;&gt;"",CONCATENATE('Fenetre Gerer les textes'!B21,"=", 'Fenetre Gerer les textes'!D21),IF('Fenetre Gerer les textes'!D21&lt;&gt;"",'Fenetre Gerer les textes'!D21,""))</f>
        <v/>
      </c>
    </row>
    <row r="259" spans="1:1" x14ac:dyDescent="0.25">
      <c r="A259" t="str">
        <f>IF('Fenetre Gerer les textes'!B22&lt;&gt;"",CONCATENATE('Fenetre Gerer les textes'!B22,"=", 'Fenetre Gerer les textes'!D22),IF('Fenetre Gerer les textes'!D22&lt;&gt;"",'Fenetre Gerer les textes'!D22,""))</f>
        <v/>
      </c>
    </row>
    <row r="260" spans="1:1" x14ac:dyDescent="0.25">
      <c r="A260" t="str">
        <f>IF('Fenetre Gerer les textes'!B23&lt;&gt;"",CONCATENATE('Fenetre Gerer les textes'!B23,"=", 'Fenetre Gerer les textes'!D23),IF('Fenetre Gerer les textes'!D23&lt;&gt;"",'Fenetre Gerer les textes'!D23,""))</f>
        <v/>
      </c>
    </row>
    <row r="261" spans="1:1" x14ac:dyDescent="0.25">
      <c r="A261" t="str">
        <f>IF('Fenetre Gerer les textes'!B24&lt;&gt;"",CONCATENATE('Fenetre Gerer les textes'!B24,"=", 'Fenetre Gerer les textes'!D24),IF('Fenetre Gerer les textes'!D24&lt;&gt;"",'Fenetre Gerer les textes'!D24,""))</f>
        <v/>
      </c>
    </row>
    <row r="262" spans="1:1" x14ac:dyDescent="0.25">
      <c r="A262" t="str">
        <f>IF('Fenetre Gerer les textes'!B25&lt;&gt;"",CONCATENATE('Fenetre Gerer les textes'!B25,"=", 'Fenetre Gerer les textes'!D25),IF('Fenetre Gerer les textes'!D25&lt;&gt;"",'Fenetre Gerer les textes'!D25,""))</f>
        <v/>
      </c>
    </row>
    <row r="263" spans="1:1" x14ac:dyDescent="0.25">
      <c r="A263" t="str">
        <f>IF('Fenetre Gerer les textes'!B26&lt;&gt;"",CONCATENATE('Fenetre Gerer les textes'!B26,"=", 'Fenetre Gerer les textes'!D26),IF('Fenetre Gerer les textes'!D26&lt;&gt;"",'Fenetre Gerer les textes'!D26,""))</f>
        <v/>
      </c>
    </row>
    <row r="264" spans="1:1" x14ac:dyDescent="0.25">
      <c r="A264" t="str">
        <f>IF('Fenetre Gerer les textes'!B27&lt;&gt;"",CONCATENATE('Fenetre Gerer les textes'!B27,"=", 'Fenetre Gerer les textes'!D27),IF('Fenetre Gerer les textes'!D27&lt;&gt;"",'Fenetre Gerer les textes'!D27,""))</f>
        <v/>
      </c>
    </row>
    <row r="265" spans="1:1" x14ac:dyDescent="0.25">
      <c r="A265" t="str">
        <f>IF('Fenetre filtre texte'!B2&lt;&gt;"",CONCATENATE('Fenetre filtre texte'!B2,"=", 'Fenetre filtre texte'!D2),IF('Fenetre filtre texte'!D2&lt;&gt;"",'Fenetre filtre texte'!D2,""))</f>
        <v>#Pantalla Administración de filtros</v>
      </c>
    </row>
    <row r="266" spans="1:1" x14ac:dyDescent="0.25">
      <c r="A266" t="str">
        <f>IF('Fenetre filtre texte'!B3&lt;&gt;"",CONCATENATE('Fenetre filtre texte'!B3,"=", 'Fenetre filtre texte'!D3),IF('Fenetre filtre texte'!D3&lt;&gt;"",'Fenetre filtre texte'!D3,""))</f>
        <v xml:space="preserve">window.filter.type.CONTAINS=Contiene </v>
      </c>
    </row>
    <row r="267" spans="1:1" x14ac:dyDescent="0.25">
      <c r="A267" t="str">
        <f>IF('Fenetre filtre texte'!B4&lt;&gt;"",CONCATENATE('Fenetre filtre texte'!B4,"=", 'Fenetre filtre texte'!D4),IF('Fenetre filtre texte'!D4&lt;&gt;"",'Fenetre filtre texte'!D4,""))</f>
        <v>window.filter.type.EQUAL=Contenido integral</v>
      </c>
    </row>
    <row r="268" spans="1:1" x14ac:dyDescent="0.25">
      <c r="A268" t="str">
        <f>IF('Fenetre filtre texte'!B5&lt;&gt;"",CONCATENATE('Fenetre filtre texte'!B5,"=", 'Fenetre filtre texte'!D5),IF('Fenetre filtre texte'!D5&lt;&gt;"",'Fenetre filtre texte'!D5,""))</f>
        <v xml:space="preserve">window.manage.filters.global.panel.title=Gestión de filtrado </v>
      </c>
    </row>
    <row r="269" spans="1:1" x14ac:dyDescent="0.25">
      <c r="A269" t="str">
        <f>IF('Fenetre filtre texte'!B6&lt;&gt;"",CONCATENATE('Fenetre filtre texte'!B6,"=", 'Fenetre filtre texte'!D6),IF('Fenetre filtre texte'!D6&lt;&gt;"",'Fenetre filtre texte'!D6,""))</f>
        <v>window.manage.filters.panel.title=Configuración de los filtros</v>
      </c>
    </row>
    <row r="270" spans="1:1" x14ac:dyDescent="0.25">
      <c r="A270" t="str">
        <f>IF('Fenetre filtre texte'!B7&lt;&gt;"",CONCATENATE('Fenetre filtre texte'!B7,"=", 'Fenetre filtre texte'!D7),IF('Fenetre filtre texte'!D7&lt;&gt;"",'Fenetre filtre texte'!D7,""))</f>
        <v xml:space="preserve">window.manage.filters.type.filter.label=Aplicar en el apartado : </v>
      </c>
    </row>
    <row r="271" spans="1:1" x14ac:dyDescent="0.25">
      <c r="A271" t="str">
        <f>IF('Fenetre filtre texte'!B8&lt;&gt;"",CONCATENATE('Fenetre filtre texte'!B8,"=", 'Fenetre filtre texte'!D8),IF('Fenetre filtre texte'!D8&lt;&gt;"",'Fenetre filtre texte'!D8,""))</f>
        <v xml:space="preserve">window.manage.filters.value.filter.label=Búsqueda de contenido o palabras clave : </v>
      </c>
    </row>
    <row r="272" spans="1:1" x14ac:dyDescent="0.25">
      <c r="A272" t="str">
        <f>IF('Fenetre filtre texte'!B9&lt;&gt;"",CONCATENATE('Fenetre filtre texte'!B9,"=", 'Fenetre filtre texte'!D9),IF('Fenetre filtre texte'!D9&lt;&gt;"",'Fenetre filtre texte'!D9,""))</f>
        <v>window.manage.filters.add.filter.button.label=Agregar filtro</v>
      </c>
    </row>
    <row r="273" spans="1:1" x14ac:dyDescent="0.25">
      <c r="A273" t="str">
        <f>IF('Fenetre filtre texte'!B10&lt;&gt;"",CONCATENATE('Fenetre filtre texte'!B10,"=", 'Fenetre filtre texte'!D10),IF('Fenetre filtre texte'!D10&lt;&gt;"",'Fenetre filtre texte'!D10,""))</f>
        <v>window.manage.filters.corpus.panel.title=Filtrar el contenido</v>
      </c>
    </row>
    <row r="274" spans="1:1" x14ac:dyDescent="0.25">
      <c r="A274" t="str">
        <f>IF('Fenetre filtre texte'!B11&lt;&gt;"",CONCATENATE('Fenetre filtre texte'!B11,"=", 'Fenetre filtre texte'!D11),IF('Fenetre filtre texte'!D11&lt;&gt;"",'Fenetre filtre texte'!D11,""))</f>
        <v xml:space="preserve">window.manage.filters.corpus.value.label=Filtrar : </v>
      </c>
    </row>
    <row r="275" spans="1:1" x14ac:dyDescent="0.25">
      <c r="A275" t="str">
        <f>IF('Fenetre filtre texte'!B12&lt;&gt;"",CONCATENATE('Fenetre filtre texte'!B12,"=", 'Fenetre filtre texte'!D12),IF('Fenetre filtre texte'!D12&lt;&gt;"",'Fenetre filtre texte'!D12,""))</f>
        <v>window.manage.filters.action.panel.title=Acciones del usuario</v>
      </c>
    </row>
    <row r="276" spans="1:1" x14ac:dyDescent="0.25">
      <c r="A276" t="str">
        <f>IF('Fenetre filtre texte'!B13&lt;&gt;"",CONCATENATE('Fenetre filtre texte'!B13,"=", 'Fenetre filtre texte'!D13),IF('Fenetre filtre texte'!D13&lt;&gt;"",'Fenetre filtre texte'!D13,""))</f>
        <v>window.manage.filters.action.apply.button.label=Aplicar filtros</v>
      </c>
    </row>
    <row r="277" spans="1:1" x14ac:dyDescent="0.25">
      <c r="A277" t="str">
        <f>IF('Fenetre filtre texte'!B14&lt;&gt;"",CONCATENATE('Fenetre filtre texte'!B14,"=", 'Fenetre filtre texte'!D14),IF('Fenetre filtre texte'!D14&lt;&gt;"",'Fenetre filtre texte'!D14,""))</f>
        <v>window.manage.filters.corpus.all.label=Todos los documentos de la biblioteca</v>
      </c>
    </row>
    <row r="278" spans="1:1" x14ac:dyDescent="0.25">
      <c r="A278" t="str">
        <f>IF('Fenetre filtre texte'!B15&lt;&gt;"",CONCATENATE('Fenetre filtre texte'!B15,"=", 'Fenetre filtre texte'!D15),IF('Fenetre filtre texte'!D15&lt;&gt;"",'Fenetre filtre texte'!D15,""))</f>
        <v>window.manage.filters.delete.filter.button.label=Eliminar filtro seleccionado</v>
      </c>
    </row>
    <row r="279" spans="1:1" x14ac:dyDescent="0.25">
      <c r="A279" t="str">
        <f>IF('Fenetre filtre texte'!B16&lt;&gt;"",CONCATENATE('Fenetre filtre texte'!B16,"=", 'Fenetre filtre texte'!D16),IF('Fenetre filtre texte'!D16&lt;&gt;"",'Fenetre filtre texte'!D16,""))</f>
        <v/>
      </c>
    </row>
    <row r="280" spans="1:1" x14ac:dyDescent="0.25">
      <c r="A280" t="str">
        <f>IF('Fenetre filtre texte'!B17&lt;&gt;"",CONCATENATE('Fenetre filtre texte'!B17,"=", 'Fenetre filtre texte'!D17),IF('Fenetre filtre texte'!D17&lt;&gt;"",'Fenetre filtre texte'!D17,""))</f>
        <v/>
      </c>
    </row>
    <row r="281" spans="1:1" x14ac:dyDescent="0.25">
      <c r="A281" t="str">
        <f>IF('Fenetre filtre texte'!B18&lt;&gt;"",CONCATENATE('Fenetre filtre texte'!B18,"=", 'Fenetre filtre texte'!D18),IF('Fenetre filtre texte'!D18&lt;&gt;"",'Fenetre filtre texte'!D18,""))</f>
        <v/>
      </c>
    </row>
    <row r="282" spans="1:1" x14ac:dyDescent="0.25">
      <c r="A282" t="str">
        <f>IF('Fenetre filtre texte'!B19&lt;&gt;"",CONCATENATE('Fenetre filtre texte'!B19,"=", 'Fenetre filtre texte'!D19),IF('Fenetre filtre texte'!D19&lt;&gt;"",'Fenetre filtre texte'!D19,""))</f>
        <v/>
      </c>
    </row>
    <row r="283" spans="1:1" x14ac:dyDescent="0.25">
      <c r="A283" t="str">
        <f>IF('Fenetre filtre texte'!B20&lt;&gt;"",CONCATENATE('Fenetre filtre texte'!B20,"=", 'Fenetre filtre texte'!D20),IF('Fenetre filtre texte'!D20&lt;&gt;"",'Fenetre filtre texte'!D20,""))</f>
        <v/>
      </c>
    </row>
    <row r="284" spans="1:1" x14ac:dyDescent="0.25">
      <c r="A284" t="str">
        <f>IF('Fenetre filtre texte'!B21&lt;&gt;"",CONCATENATE('Fenetre filtre texte'!B21,"=", 'Fenetre filtre texte'!D21),IF('Fenetre filtre texte'!D21&lt;&gt;"",'Fenetre filtre texte'!D21,""))</f>
        <v/>
      </c>
    </row>
    <row r="285" spans="1:1" x14ac:dyDescent="0.25">
      <c r="A285" t="str">
        <f>IF('Fenetre filtre texte'!B22&lt;&gt;"",CONCATENATE('Fenetre filtre texte'!B22,"=", 'Fenetre filtre texte'!D22),IF('Fenetre filtre texte'!D22&lt;&gt;"",'Fenetre filtre texte'!D22,""))</f>
        <v/>
      </c>
    </row>
    <row r="286" spans="1:1" x14ac:dyDescent="0.25">
      <c r="A286" t="str">
        <f>IF('Fenetre filtre texte'!B23&lt;&gt;"",CONCATENATE('Fenetre filtre texte'!B23,"=", 'Fenetre filtre texte'!D23),IF('Fenetre filtre texte'!D23&lt;&gt;"",'Fenetre filtre texte'!D23,""))</f>
        <v/>
      </c>
    </row>
    <row r="287" spans="1:1" x14ac:dyDescent="0.25">
      <c r="A287" t="str">
        <f>IF('Fenetre filtre texte'!B24&lt;&gt;"",CONCATENATE('Fenetre filtre texte'!B24,"=", 'Fenetre filtre texte'!D24),IF('Fenetre filtre texte'!D24&lt;&gt;"",'Fenetre filtre texte'!D24,""))</f>
        <v/>
      </c>
    </row>
    <row r="288" spans="1:1" x14ac:dyDescent="0.25">
      <c r="A288" t="str">
        <f>IF('Fenetre filtre texte'!B25&lt;&gt;"",CONCATENATE('Fenetre filtre texte'!B25,"=", 'Fenetre filtre texte'!D25),IF('Fenetre filtre texte'!D25&lt;&gt;"",'Fenetre filtre texte'!D25,""))</f>
        <v/>
      </c>
    </row>
    <row r="289" spans="1:1" x14ac:dyDescent="0.25">
      <c r="A289" t="str">
        <f>IF('Exporter Excel Reference'!B2&lt;&gt;"",CONCATENATE('Exporter Excel Reference'!B2,"=", 'Exporter Excel Reference'!D2),IF('Exporter Excel Reference'!D2&lt;&gt;"",'Exporter Excel Reference'!D2,""))</f>
        <v>#Pantalla Exportar Excel Reference</v>
      </c>
    </row>
    <row r="290" spans="1:1" x14ac:dyDescent="0.25">
      <c r="A290" t="str">
        <f>IF('Exporter Excel Reference'!B3&lt;&gt;"",CONCATENATE('Exporter Excel Reference'!B3,"=", 'Exporter Excel Reference'!D3),IF('Exporter Excel Reference'!D3&lt;&gt;"",'Exporter Excel Reference'!D3,""))</f>
        <v>window.file.picker.classical.panel.title=Elección de la biblioteca Excel</v>
      </c>
    </row>
    <row r="291" spans="1:1" x14ac:dyDescent="0.25">
      <c r="A291" t="str">
        <f>IF('Exporter Excel Reference'!B4&lt;&gt;"",CONCATENATE('Exporter Excel Reference'!B4,"=", 'Exporter Excel Reference'!D4),IF('Exporter Excel Reference'!D4&lt;&gt;"",'Exporter Excel Reference'!D4,""))</f>
        <v>window.save.excel.classical.panel.title=Guardar archivos de excel de referencia</v>
      </c>
    </row>
    <row r="292" spans="1:1" x14ac:dyDescent="0.25">
      <c r="A292" t="str">
        <f>IF('Exporter Excel Reference'!B5&lt;&gt;"",CONCATENATE('Exporter Excel Reference'!B5,"=", 'Exporter Excel Reference'!D5),IF('Exporter Excel Reference'!D5&lt;&gt;"",'Exporter Excel Reference'!D5,""))</f>
        <v>window.save.excel.classical.information.panel.title=Lista de archivos de Excel generados</v>
      </c>
    </row>
    <row r="293" spans="1:1" x14ac:dyDescent="0.25">
      <c r="A293" t="str">
        <f>IF('Exporter Excel Reference'!B6&lt;&gt;"",CONCATENATE('Exporter Excel Reference'!B6,"=", 'Exporter Excel Reference'!D6),IF('Exporter Excel Reference'!D6&lt;&gt;"",'Exporter Excel Reference'!D6,""))</f>
        <v>window.save.excel.classical.information.panel.text.nothing=Seleccione un archivo de referencia a través del botón Examinar para poder generar los archivos</v>
      </c>
    </row>
    <row r="294" spans="1:1" x14ac:dyDescent="0.25">
      <c r="A294" t="str">
        <f>IF('Exporter Excel Reference'!B7&lt;&gt;"",CONCATENATE('Exporter Excel Reference'!B7,"=", 'Exporter Excel Reference'!D7),IF('Exporter Excel Reference'!D7&lt;&gt;"",'Exporter Excel Reference'!D7,""))</f>
        <v>window.save.excel.classical.information.panel.text=&lt;html&gt;&lt;p&gt;Se generarán los siguientes archivos: &lt;br/&gt;&lt;br/&gt;%s&lt;/p&gt;&lt;/html&gt;</v>
      </c>
    </row>
    <row r="295" spans="1:1" x14ac:dyDescent="0.25">
      <c r="A295" t="str">
        <f>IF('Exporter Excel Reference'!B8&lt;&gt;"",CONCATENATE('Exporter Excel Reference'!B8,"=", 'Exporter Excel Reference'!D8),IF('Exporter Excel Reference'!D8&lt;&gt;"",'Exporter Excel Reference'!D8,""))</f>
        <v>window.save.excel.specific.check.label=Generar el archivo de excel</v>
      </c>
    </row>
    <row r="296" spans="1:1" x14ac:dyDescent="0.25">
      <c r="A296" t="str">
        <f>IF('Exporter Excel Reference'!B9&lt;&gt;"",CONCATENATE('Exporter Excel Reference'!B9,"=", 'Exporter Excel Reference'!D9),IF('Exporter Excel Reference'!D9&lt;&gt;"",'Exporter Excel Reference'!D9,""))</f>
        <v>window.save.excel.reference.file.label=Excel de referencia : %s</v>
      </c>
    </row>
    <row r="297" spans="1:1" x14ac:dyDescent="0.25">
      <c r="A297" t="str">
        <f>IF('Exporter Excel Reference'!B10&lt;&gt;"",CONCATENATE('Exporter Excel Reference'!B10,"=", 'Exporter Excel Reference'!D10),IF('Exporter Excel Reference'!D10&lt;&gt;"",'Exporter Excel Reference'!D10,""))</f>
        <v/>
      </c>
    </row>
    <row r="298" spans="1:1" x14ac:dyDescent="0.25">
      <c r="A298" t="str">
        <f>IF('Exporter Excel Reference'!B11&lt;&gt;"",CONCATENATE('Exporter Excel Reference'!B11,"=", 'Exporter Excel Reference'!D11),IF('Exporter Excel Reference'!D11&lt;&gt;"",'Exporter Excel Reference'!D11,""))</f>
        <v>#Opciones de generación  (común)</v>
      </c>
    </row>
    <row r="299" spans="1:1" x14ac:dyDescent="0.25">
      <c r="A299" t="str">
        <f>IF('Exporter Excel Reference'!B12&lt;&gt;"",CONCATENATE('Exporter Excel Reference'!B12,"=", 'Exporter Excel Reference'!D12),IF('Exporter Excel Reference'!D12&lt;&gt;"",'Exporter Excel Reference'!D12,""))</f>
        <v xml:space="preserve">window.save.excel.options.title.panel=Opciones </v>
      </c>
    </row>
    <row r="300" spans="1:1" x14ac:dyDescent="0.25">
      <c r="A300" t="str">
        <f>IF('Exporter Excel Reference'!B13&lt;&gt;"",CONCATENATE('Exporter Excel Reference'!B13,"=", 'Exporter Excel Reference'!D13),IF('Exporter Excel Reference'!D13&lt;&gt;"",'Exporter Excel Reference'!D13,""))</f>
        <v>window.save.excel.options.header.label=Mostrar los nombres de las etiquetas en los encabezados de las tablas (RECOMENDADO)</v>
      </c>
    </row>
    <row r="301" spans="1:1" x14ac:dyDescent="0.25">
      <c r="A301" t="str">
        <f>IF('Exporter Excel Reference'!B14&lt;&gt;"",CONCATENATE('Exporter Excel Reference'!B14,"=", 'Exporter Excel Reference'!D14),IF('Exporter Excel Reference'!D14&lt;&gt;"",'Exporter Excel Reference'!D14,""))</f>
        <v/>
      </c>
    </row>
    <row r="302" spans="1:1" x14ac:dyDescent="0.25">
      <c r="A302" t="str">
        <f>IF('Exporter Excel Reference'!B15&lt;&gt;"",CONCATENATE('Exporter Excel Reference'!B15,"=", 'Exporter Excel Reference'!D15),IF('Exporter Excel Reference'!D15&lt;&gt;"",'Exporter Excel Reference'!D15,""))</f>
        <v># Teclado registro excel (común)</v>
      </c>
    </row>
    <row r="303" spans="1:1" x14ac:dyDescent="0.25">
      <c r="A303" t="str">
        <f>IF('Exporter Excel Reference'!B16&lt;&gt;"",CONCATENATE('Exporter Excel Reference'!B16,"=", 'Exporter Excel Reference'!D16),IF('Exporter Excel Reference'!D16&lt;&gt;"",'Exporter Excel Reference'!D16,""))</f>
        <v>window.save.excel.action.title.panel=Guardar archivos de Excel</v>
      </c>
    </row>
    <row r="304" spans="1:1" x14ac:dyDescent="0.25">
      <c r="A304" t="str">
        <f>IF('Exporter Excel Reference'!B17&lt;&gt;"",CONCATENATE('Exporter Excel Reference'!B17,"=", 'Exporter Excel Reference'!D17),IF('Exporter Excel Reference'!D17&lt;&gt;"",'Exporter Excel Reference'!D17,""))</f>
        <v>window.save.excel.action.button.label=Guardar</v>
      </c>
    </row>
    <row r="305" spans="1:1" x14ac:dyDescent="0.25">
      <c r="A305" t="str">
        <f>IF('Exporter Excel Reference'!B18&lt;&gt;"",CONCATENATE('Exporter Excel Reference'!B18,"=", 'Exporter Excel Reference'!D18),IF('Exporter Excel Reference'!D18&lt;&gt;"",'Exporter Excel Reference'!D18,""))</f>
        <v/>
      </c>
    </row>
    <row r="306" spans="1:1" x14ac:dyDescent="0.25">
      <c r="A306" t="str">
        <f>IF('Exporter Excel Reference'!B19&lt;&gt;"",CONCATENATE('Exporter Excel Reference'!B19,"=", 'Exporter Excel Reference'!D19),IF('Exporter Excel Reference'!D19&lt;&gt;"",'Exporter Excel Reference'!D19,""))</f>
        <v># elección de la ubicación del archivo (común)</v>
      </c>
    </row>
    <row r="307" spans="1:1" x14ac:dyDescent="0.25">
      <c r="A307" t="str">
        <f>IF('Exporter Excel Reference'!B20&lt;&gt;"",CONCATENATE('Exporter Excel Reference'!B20,"=", 'Exporter Excel Reference'!D20),IF('Exporter Excel Reference'!D20&lt;&gt;"",'Exporter Excel Reference'!D20,""))</f>
        <v>window.file.picker.panel.label=Ubicación  para guardar los Excel</v>
      </c>
    </row>
    <row r="308" spans="1:1" x14ac:dyDescent="0.25">
      <c r="A308" t="str">
        <f>IF('Exporter Excel Reference'!B21&lt;&gt;"",CONCATENATE('Exporter Excel Reference'!B21,"=", 'Exporter Excel Reference'!D21),IF('Exporter Excel Reference'!D21&lt;&gt;"",'Exporter Excel Reference'!D21,""))</f>
        <v xml:space="preserve">window.file.picker.panel.button=Examinar... </v>
      </c>
    </row>
    <row r="309" spans="1:1" x14ac:dyDescent="0.25">
      <c r="A309" t="str">
        <f>IF('Exporter Excel Reference'!B22&lt;&gt;"",CONCATENATE('Exporter Excel Reference'!B22,"=", 'Exporter Excel Reference'!D22),IF('Exporter Excel Reference'!D22&lt;&gt;"",'Exporter Excel Reference'!D22,""))</f>
        <v/>
      </c>
    </row>
    <row r="310" spans="1:1" x14ac:dyDescent="0.25">
      <c r="A310" t="str">
        <f>IF('Exporter Excel Reference'!B23&lt;&gt;"",CONCATENATE('Exporter Excel Reference'!B23,"=", 'Exporter Excel Reference'!D23),IF('Exporter Excel Reference'!D23&lt;&gt;"",'Exporter Excel Reference'!D23,""))</f>
        <v>window.save.excel.options.key.label=Mostrar la clave técnica (necesaria para la importación)</v>
      </c>
    </row>
    <row r="311" spans="1:1" x14ac:dyDescent="0.25">
      <c r="A311" t="str">
        <f>IF('Exporter Excel Reference'!B24&lt;&gt;"",CONCATENATE('Exporter Excel Reference'!B24,"=", 'Exporter Excel Reference'!D24),IF('Exporter Excel Reference'!D24&lt;&gt;"",'Exporter Excel Reference'!D24,""))</f>
        <v>window.save.excel.options.number.label=Mostrar el número único del material</v>
      </c>
    </row>
    <row r="312" spans="1:1" x14ac:dyDescent="0.25">
      <c r="A312" t="str">
        <f>IF('Exporter Excel Reference'!B25&lt;&gt;"",CONCATENATE('Exporter Excel Reference'!B25,"=", 'Exporter Excel Reference'!D25),IF('Exporter Excel Reference'!D25&lt;&gt;"",'Exporter Excel Reference'!D25,""))</f>
        <v/>
      </c>
    </row>
    <row r="313" spans="1:1" x14ac:dyDescent="0.25">
      <c r="A313" t="str">
        <f>IF('Exporter Excel Reference'!B26&lt;&gt;"",CONCATENATE('Exporter Excel Reference'!B26,"=", 'Exporter Excel Reference'!D26),IF('Exporter Excel Reference'!D26&lt;&gt;"",'Exporter Excel Reference'!D26,""))</f>
        <v/>
      </c>
    </row>
    <row r="314" spans="1:1" x14ac:dyDescent="0.25">
      <c r="A314" t="str">
        <f>IF('Exporter Excel Reference'!B27&lt;&gt;"",CONCATENATE('Exporter Excel Reference'!B27,"=", 'Exporter Excel Reference'!D27),IF('Exporter Excel Reference'!D27&lt;&gt;"",'Exporter Excel Reference'!D27,""))</f>
        <v/>
      </c>
    </row>
    <row r="315" spans="1:1" x14ac:dyDescent="0.25">
      <c r="A315" t="str">
        <f>IF('Exporter Excel Reference'!B28&lt;&gt;"",CONCATENATE('Exporter Excel Reference'!B28,"=", 'Exporter Excel Reference'!D28),IF('Exporter Excel Reference'!D28&lt;&gt;"",'Exporter Excel Reference'!D28,""))</f>
        <v/>
      </c>
    </row>
    <row r="316" spans="1:1" x14ac:dyDescent="0.25">
      <c r="A316" t="str">
        <f>IF('Exporter Excel Reference'!B29&lt;&gt;"",CONCATENATE('Exporter Excel Reference'!B29,"=", 'Exporter Excel Reference'!D29),IF('Exporter Excel Reference'!D29&lt;&gt;"",'Exporter Excel Reference'!D29,""))</f>
        <v/>
      </c>
    </row>
    <row r="317" spans="1:1" x14ac:dyDescent="0.25">
      <c r="A317" t="str">
        <f>IF('Exporter Excel Reference'!B30&lt;&gt;"",CONCATENATE('Exporter Excel Reference'!B30,"=", 'Exporter Excel Reference'!D30),IF('Exporter Excel Reference'!D30&lt;&gt;"",'Exporter Excel Reference'!D30,""))</f>
        <v/>
      </c>
    </row>
    <row r="318" spans="1:1" x14ac:dyDescent="0.25">
      <c r="A318" t="str">
        <f>IF('Exporter Excel Reference'!B31&lt;&gt;"",CONCATENATE('Exporter Excel Reference'!B31,"=", 'Exporter Excel Reference'!D31),IF('Exporter Excel Reference'!D31&lt;&gt;"",'Exporter Excel Reference'!D31,""))</f>
        <v/>
      </c>
    </row>
    <row r="319" spans="1:1" x14ac:dyDescent="0.25">
      <c r="A319" t="str">
        <f>IF('Exporter Excel Personnalisé'!B2&lt;&gt;"",CONCATENATE('Exporter Excel Personnalisé'!B2,"=", 'Exporter Excel Personnalisé'!D2),IF('Exporter Excel Personnalisé'!D2&lt;&gt;"",'Exporter Excel Personnalisé'!D2,""))</f>
        <v>#Pantalla Exportar Excel Personalizada</v>
      </c>
    </row>
    <row r="320" spans="1:1" x14ac:dyDescent="0.25">
      <c r="A320" t="str">
        <f>IF('Exporter Excel Personnalisé'!B3&lt;&gt;"",CONCATENATE('Exporter Excel Personnalisé'!B3,"=", 'Exporter Excel Personnalisé'!D3),IF('Exporter Excel Personnalisé'!D3&lt;&gt;"",'Exporter Excel Personnalisé'!D3,""))</f>
        <v>window.file.picker.specific.panel.title=Elección del archivo excel personalizado</v>
      </c>
    </row>
    <row r="321" spans="1:1" x14ac:dyDescent="0.25">
      <c r="A321" t="str">
        <f>IF('Exporter Excel Personnalisé'!B4&lt;&gt;"",CONCATENATE('Exporter Excel Personnalisé'!B4,"=", 'Exporter Excel Personnalisé'!D4),IF('Exporter Excel Personnalisé'!D4&lt;&gt;"",'Exporter Excel Personnalisé'!D4,""))</f>
        <v>window.save.excel.specific.panel.title=Guardar archivo de Excel personalizado</v>
      </c>
    </row>
    <row r="322" spans="1:1" x14ac:dyDescent="0.25">
      <c r="A322" t="str">
        <f>IF('Exporter Excel Personnalisé'!B5&lt;&gt;"",CONCATENATE('Exporter Excel Personnalisé'!B5,"=", 'Exporter Excel Personnalisé'!D5),IF('Exporter Excel Personnalisé'!D5&lt;&gt;"",'Exporter Excel Personnalisé'!D5,""))</f>
        <v>window.save.excel.specific.information.panel.title=El archivo Excel para generar</v>
      </c>
    </row>
    <row r="323" spans="1:1" x14ac:dyDescent="0.25">
      <c r="A323" t="str">
        <f>IF('Exporter Excel Personnalisé'!B6&lt;&gt;"",CONCATENATE('Exporter Excel Personnalisé'!B6,"=", 'Exporter Excel Personnalisé'!D6),IF('Exporter Excel Personnalisé'!D6&lt;&gt;"",'Exporter Excel Personnalisé'!D6,""))</f>
        <v>window.save.excel.specific.information.panel.text.nothing=Seleccione el archivo, el botón Examinar para poder generarlo</v>
      </c>
    </row>
    <row r="324" spans="1:1" x14ac:dyDescent="0.25">
      <c r="A324" t="str">
        <f>IF('Exporter Excel Personnalisé'!B7&lt;&gt;"",CONCATENATE('Exporter Excel Personnalisé'!B7,"=", 'Exporter Excel Personnalisé'!D7),IF('Exporter Excel Personnalisé'!D7&lt;&gt;"",'Exporter Excel Personnalisé'!D7,""))</f>
        <v>window.save.excel.specific.information.panel.text=&lt;html&gt;&lt;p&gt;Se generará el siguiente archivo: &lt;br/&gt;&lt;br/&gt;%s&lt;/p&gt;&lt;/html&gt;</v>
      </c>
    </row>
    <row r="325" spans="1:1" x14ac:dyDescent="0.25">
      <c r="A325" t="str">
        <f>IF('Exporter Excel Personnalisé'!B8&lt;&gt;"",CONCATENATE('Exporter Excel Personnalisé'!B8,"=", 'Exporter Excel Personnalisé'!D8),IF('Exporter Excel Personnalisé'!D8&lt;&gt;"",'Exporter Excel Personnalisé'!D8,""))</f>
        <v>window.save.excel.specific.list.specific.panel.title=Elección del tratamiento para aplicar a la generación</v>
      </c>
    </row>
    <row r="326" spans="1:1" x14ac:dyDescent="0.25">
      <c r="A326" t="str">
        <f>IF('Exporter Excel Personnalisé'!B9&lt;&gt;"",CONCATENATE('Exporter Excel Personnalisé'!B9,"=", 'Exporter Excel Personnalisé'!D9),IF('Exporter Excel Personnalisé'!D9&lt;&gt;"",'Exporter Excel Personnalisé'!D9,""))</f>
        <v>window.save.excel.specific.list.specific.label=Elección del método de tratamiento.</v>
      </c>
    </row>
    <row r="327" spans="1:1" x14ac:dyDescent="0.25">
      <c r="A327" t="str">
        <f>IF('Exporter Excel Personnalisé'!B10&lt;&gt;"",CONCATENATE('Exporter Excel Personnalisé'!B10,"=", 'Exporter Excel Personnalisé'!D10),IF('Exporter Excel Personnalisé'!D10&lt;&gt;"",'Exporter Excel Personnalisé'!D10,""))</f>
        <v>window.save.excel.specific.list.specific.label.nothing=Sin tratamiento</v>
      </c>
    </row>
    <row r="328" spans="1:1" x14ac:dyDescent="0.25">
      <c r="A328" t="str">
        <f>IF('Exporter Excel Personnalisé'!B11&lt;&gt;"",CONCATENATE('Exporter Excel Personnalisé'!B11,"=", 'Exporter Excel Personnalisé'!D11),IF('Exporter Excel Personnalisé'!D11&lt;&gt;"",'Exporter Excel Personnalisé'!D11,""))</f>
        <v>window.save.excel.specific.list.fields.title.panel=Lista de apartados para generar</v>
      </c>
    </row>
    <row r="329" spans="1:1" x14ac:dyDescent="0.25">
      <c r="A329" t="str">
        <f>IF('Exporter Excel Personnalisé'!B12&lt;&gt;"",CONCATENATE('Exporter Excel Personnalisé'!B12,"=", 'Exporter Excel Personnalisé'!D12),IF('Exporter Excel Personnalisé'!D12&lt;&gt;"",'Exporter Excel Personnalisé'!D12,""))</f>
        <v>window.save.excel.specific.file.label=Archivo excel personalizado : %s</v>
      </c>
    </row>
    <row r="330" spans="1:1" x14ac:dyDescent="0.25">
      <c r="A330" t="str">
        <f>IF('Exporter Excel Personnalisé'!B13&lt;&gt;"",CONCATENATE('Exporter Excel Personnalisé'!B13,"=", 'Exporter Excel Personnalisé'!D13),IF('Exporter Excel Personnalisé'!D13&lt;&gt;"",'Exporter Excel Personnalisé'!D13,""))</f>
        <v>window.save.excel.specific.action.title.panel=Acción masiva</v>
      </c>
    </row>
    <row r="331" spans="1:1" x14ac:dyDescent="0.25">
      <c r="A331" t="str">
        <f>IF('Exporter Excel Personnalisé'!B14&lt;&gt;"",CONCATENATE('Exporter Excel Personnalisé'!B14,"=", 'Exporter Excel Personnalisé'!D14),IF('Exporter Excel Personnalisé'!D14&lt;&gt;"",'Exporter Excel Personnalisé'!D14,""))</f>
        <v>window.save.excel.specific.action.select.all=Seleccione todos los campos a continuación</v>
      </c>
    </row>
    <row r="332" spans="1:1" x14ac:dyDescent="0.25">
      <c r="A332" t="str">
        <f>IF('Exporter Excel Personnalisé'!B15&lt;&gt;"",CONCATENATE('Exporter Excel Personnalisé'!B15,"=", 'Exporter Excel Personnalisé'!D15),IF('Exporter Excel Personnalisé'!D15&lt;&gt;"",'Exporter Excel Personnalisé'!D15,""))</f>
        <v>window.save.excel.specific.action.deselect.all=Anule la selección de todos los campos a continuación</v>
      </c>
    </row>
    <row r="333" spans="1:1" x14ac:dyDescent="0.25">
      <c r="A333" t="str">
        <f>IF('Exporter Excel Personnalisé'!B16&lt;&gt;"",CONCATENATE('Exporter Excel Personnalisé'!B16,"=", 'Exporter Excel Personnalisé'!D16),IF('Exporter Excel Personnalisé'!D16&lt;&gt;"",'Exporter Excel Personnalisé'!D16,""))</f>
        <v/>
      </c>
    </row>
    <row r="334" spans="1:1" x14ac:dyDescent="0.25">
      <c r="A334" t="str">
        <f>IF('Exporter Excel Personnalisé'!B17&lt;&gt;"",CONCATENATE('Exporter Excel Personnalisé'!B17,"=", 'Exporter Excel Personnalisé'!D17),IF('Exporter Excel Personnalisé'!D17&lt;&gt;"",'Exporter Excel Personnalisé'!D17,""))</f>
        <v/>
      </c>
    </row>
    <row r="335" spans="1:1" x14ac:dyDescent="0.25">
      <c r="A335" t="str">
        <f>IF('Exporter Excel Personnalisé'!B18&lt;&gt;"",CONCATENATE('Exporter Excel Personnalisé'!B18,"=", 'Exporter Excel Personnalisé'!D18),IF('Exporter Excel Personnalisé'!D18&lt;&gt;"",'Exporter Excel Personnalisé'!D18,""))</f>
        <v/>
      </c>
    </row>
    <row r="336" spans="1:1" x14ac:dyDescent="0.25">
      <c r="A336" t="str">
        <f>IF('Exporter Excel Personnalisé'!B19&lt;&gt;"",CONCATENATE('Exporter Excel Personnalisé'!B19,"=", 'Exporter Excel Personnalisé'!D19),IF('Exporter Excel Personnalisé'!D19&lt;&gt;"",'Exporter Excel Personnalisé'!D19,""))</f>
        <v/>
      </c>
    </row>
    <row r="337" spans="1:1" x14ac:dyDescent="0.25">
      <c r="A337" t="str">
        <f>IF('Exporter Excel Personnalisé'!B20&lt;&gt;"",CONCATENATE('Exporter Excel Personnalisé'!B20,"=", 'Exporter Excel Personnalisé'!D20),IF('Exporter Excel Personnalisé'!D20&lt;&gt;"",'Exporter Excel Personnalisé'!D20,""))</f>
        <v/>
      </c>
    </row>
    <row r="338" spans="1:1" x14ac:dyDescent="0.25">
      <c r="A338" t="str">
        <f>IF('Exporter Excel Personnalisé'!B21&lt;&gt;"",CONCATENATE('Exporter Excel Personnalisé'!B21,"=", 'Exporter Excel Personnalisé'!D21),IF('Exporter Excel Personnalisé'!D21&lt;&gt;"",'Exporter Excel Personnalisé'!D21,""))</f>
        <v/>
      </c>
    </row>
    <row r="339" spans="1:1" x14ac:dyDescent="0.25">
      <c r="A339" t="str">
        <f>IF('Exporter Excel Personnalisé'!B22&lt;&gt;"",CONCATENATE('Exporter Excel Personnalisé'!B22,"=", 'Exporter Excel Personnalisé'!D22),IF('Exporter Excel Personnalisé'!D22&lt;&gt;"",'Exporter Excel Personnalisé'!D22,""))</f>
        <v/>
      </c>
    </row>
    <row r="340" spans="1:1" x14ac:dyDescent="0.25">
      <c r="A340" t="str">
        <f>IF('Exporter Excel Personnalisé'!B23&lt;&gt;"",CONCATENATE('Exporter Excel Personnalisé'!B23,"=", 'Exporter Excel Personnalisé'!D23),IF('Exporter Excel Personnalisé'!D23&lt;&gt;"",'Exporter Excel Personnalisé'!D23,""))</f>
        <v/>
      </c>
    </row>
    <row r="341" spans="1:1" x14ac:dyDescent="0.25">
      <c r="A341" t="str">
        <f>IF('Exporter Excel Personnalisé'!B24&lt;&gt;"",CONCATENATE('Exporter Excel Personnalisé'!B24,"=", 'Exporter Excel Personnalisé'!D24),IF('Exporter Excel Personnalisé'!D24&lt;&gt;"",'Exporter Excel Personnalisé'!D24,""))</f>
        <v/>
      </c>
    </row>
    <row r="342" spans="1:1" x14ac:dyDescent="0.25">
      <c r="A342" t="str">
        <f>IF('Exporter Excel Personnalisé'!B25&lt;&gt;"",CONCATENATE('Exporter Excel Personnalisé'!B25,"=", 'Exporter Excel Personnalisé'!D25),IF('Exporter Excel Personnalisé'!D25&lt;&gt;"",'Exporter Excel Personnalisé'!D25,""))</f>
        <v/>
      </c>
    </row>
    <row r="343" spans="1:1" x14ac:dyDescent="0.25">
      <c r="A343" t="str">
        <f>IF(Autres!B2&lt;&gt;"",CONCATENATE(Autres!B2,"=", Autres!D2),IF(Autres!D2&lt;&gt;"",Autres!D2,""))</f>
        <v>#Mensaje de recuperación corrección</v>
      </c>
    </row>
    <row r="344" spans="1:1" x14ac:dyDescent="0.25">
      <c r="A344" t="str">
        <f>IF(Autres!B3&lt;&gt;"",CONCATENATE(Autres!B3,"=", Autres!D3),IF(Autres!D3&lt;&gt;"",Autres!D3,""))</f>
        <v>window.recovery.error.state.answer=Se ha detectado un análisis.\n¿Desea continuar con el análisis?</v>
      </c>
    </row>
    <row r="345" spans="1:1" x14ac:dyDescent="0.25">
      <c r="A345" t="str">
        <f>IF(Autres!B4&lt;&gt;"",CONCATENATE(Autres!B4,"=", Autres!D4),IF(Autres!D4&lt;&gt;"",Autres!D4,""))</f>
        <v>window.recovery.error.state.title=Continuar</v>
      </c>
    </row>
    <row r="346" spans="1:1" x14ac:dyDescent="0.25">
      <c r="A346" t="str">
        <f>IF(Autres!B5&lt;&gt;"",CONCATENATE(Autres!B5,"=", Autres!D5),IF(Autres!D5&lt;&gt;"",Autres!D5,""))</f>
        <v/>
      </c>
    </row>
    <row r="347" spans="1:1" x14ac:dyDescent="0.25">
      <c r="A347" t="str">
        <f>IF(Autres!B6&lt;&gt;"",CONCATENATE(Autres!B6,"=", Autres!D6),IF(Autres!D6&lt;&gt;"",Autres!D6,""))</f>
        <v>#Pantalla de información</v>
      </c>
    </row>
    <row r="348" spans="1:1" x14ac:dyDescent="0.25">
      <c r="A348" t="str">
        <f>IF(Autres!B7&lt;&gt;"",CONCATENATE(Autres!B7,"=", Autres!D7),IF(Autres!D7&lt;&gt;"",Autres!D7,""))</f>
        <v>window.information.panel.label=Mensaje informativo</v>
      </c>
    </row>
    <row r="349" spans="1:1" x14ac:dyDescent="0.25">
      <c r="A349" t="str">
        <f>IF(Autres!B8&lt;&gt;"",CONCATENATE(Autres!B8,"=", Autres!D8),IF(Autres!D8&lt;&gt;"",Autres!D8,""))</f>
        <v>window.information.message.panel.label=Mensaje</v>
      </c>
    </row>
    <row r="350" spans="1:1" x14ac:dyDescent="0.25">
      <c r="A350" t="str">
        <f>IF(Autres!B9&lt;&gt;"",CONCATENATE(Autres!B9,"=", Autres!D9),IF(Autres!D9&lt;&gt;"",Autres!D9,""))</f>
        <v>window.information.action.panel.label=Acción del usuario</v>
      </c>
    </row>
    <row r="351" spans="1:1" x14ac:dyDescent="0.25">
      <c r="A351" t="str">
        <f>IF(Autres!B10&lt;&gt;"",CONCATENATE(Autres!B10,"=", Autres!D10),IF(Autres!D10&lt;&gt;"",Autres!D10,""))</f>
        <v>window.information.action.button.label=Cerrar</v>
      </c>
    </row>
    <row r="352" spans="1:1" x14ac:dyDescent="0.25">
      <c r="A352" t="str">
        <f>IF(Autres!B11&lt;&gt;"",CONCATENATE(Autres!B11,"=", Autres!D11),IF(Autres!D11&lt;&gt;"",Autres!D11,""))</f>
        <v/>
      </c>
    </row>
    <row r="353" spans="1:1" x14ac:dyDescent="0.25">
      <c r="A353" t="str">
        <f>IF(Autres!B12&lt;&gt;"",CONCATENATE(Autres!B12,"=", Autres!D12),IF(Autres!D12&lt;&gt;"",Autres!D12,""))</f>
        <v>#Información para mover archivos</v>
      </c>
    </row>
    <row r="354" spans="1:1" x14ac:dyDescent="0.25">
      <c r="A354" t="str">
        <f>IF(Autres!B13&lt;&gt;"",CONCATENATE(Autres!B13,"=", Autres!D13),IF(Autres!D13&lt;&gt;"",Autres!D13,""))</f>
        <v>window.message.error.move.file.exists=&lt;html&gt;&lt;p&gt;Los siguientes archivos no se pudieron mover porque ya están en la biblioteca : &lt;br /&gt;&lt;br /&gt;%s&lt;/p&gt;&lt;/html&gt;</v>
      </c>
    </row>
    <row r="355" spans="1:1" x14ac:dyDescent="0.25">
      <c r="A355" t="str">
        <f>IF(Autres!B14&lt;&gt;"",CONCATENATE(Autres!B14,"=", Autres!D14),IF(Autres!D14&lt;&gt;"",Autres!D14,""))</f>
        <v>window.message.result.move.file=&lt;html&gt;&lt;p&gt;Se han movido los siguientes archivos : &lt;br /&gt;&lt;br /&gt;%s&lt;/p&gt;&lt;/html&gt;</v>
      </c>
    </row>
    <row r="356" spans="1:1" x14ac:dyDescent="0.25">
      <c r="A356" t="str">
        <f>IF(Autres!B15&lt;&gt;"",CONCATENATE(Autres!B15,"=", Autres!D15),IF(Autres!D15&lt;&gt;"",Autres!D15,""))</f>
        <v>window.message.unknow.error=&lt;html&gt;&lt;p&gt;Ha ocurrido un error desconocido: &lt;br /&gt;&lt;br /&gt;%s&lt;/p&gt;&lt;/html&gt;</v>
      </c>
    </row>
    <row r="357" spans="1:1" x14ac:dyDescent="0.25">
      <c r="A357" t="str">
        <f>IF(Autres!B16&lt;&gt;"",CONCATENATE(Autres!B16,"=", Autres!D16),IF(Autres!D16&lt;&gt;"",Autres!D16,""))</f>
        <v xml:space="preserve">window.message.from=Desde : </v>
      </c>
    </row>
    <row r="358" spans="1:1" x14ac:dyDescent="0.25">
      <c r="A358" t="str">
        <f>IF(Autres!B17&lt;&gt;"",CONCATENATE(Autres!B17,"=", Autres!D17),IF(Autres!D17&lt;&gt;"",Autres!D17,""))</f>
        <v xml:space="preserve">window.message.to=Hacia : </v>
      </c>
    </row>
    <row r="359" spans="1:1" x14ac:dyDescent="0.25">
      <c r="A359" t="str">
        <f>IF(Autres!B18&lt;&gt;"",CONCATENATE(Autres!B18,"=", Autres!D18),IF(Autres!D18&lt;&gt;"",Autres!D18,""))</f>
        <v/>
      </c>
    </row>
    <row r="360" spans="1:1" x14ac:dyDescent="0.25">
      <c r="A360" t="str">
        <f>IF(Autres!B19&lt;&gt;"",CONCATENATE(Autres!B19,"=", Autres!D19),IF(Autres!D19&lt;&gt;"",Autres!D19,""))</f>
        <v>#Mensaje de prevención en caso de supresión</v>
      </c>
    </row>
    <row r="361" spans="1:1" x14ac:dyDescent="0.25">
      <c r="A361" t="str">
        <f>IF(Autres!B20&lt;&gt;"",CONCATENATE(Autres!B20,"=", Autres!D20),IF(Autres!D20&lt;&gt;"",Autres!D20,""))</f>
        <v>window.manage.texts.delete.text.action.message.title=Mensaje de prevención</v>
      </c>
    </row>
    <row r="362" spans="1:1" x14ac:dyDescent="0.25">
      <c r="A362" t="str">
        <f>IF(Autres!B21&lt;&gt;"",CONCATENATE(Autres!B21,"=", Autres!D21),IF(Autres!D21&lt;&gt;"",Autres!D21,""))</f>
        <v>window.manage.texts.delete.text.action.message.content=Eliminará un texto del documento.\nEsta acción será irreversible.\n¿Desea continuar?</v>
      </c>
    </row>
    <row r="363" spans="1:1" x14ac:dyDescent="0.25">
      <c r="A363" t="str">
        <f>IF(Autres!B22&lt;&gt;"",CONCATENATE(Autres!B22,"=", Autres!D22),IF(Autres!D22&lt;&gt;"",Autres!D22,""))</f>
        <v/>
      </c>
    </row>
    <row r="364" spans="1:1" x14ac:dyDescent="0.25">
      <c r="A364" t="str">
        <f>IF(Autres!B23&lt;&gt;"",CONCATENATE(Autres!B23,"=", Autres!D23),IF(Autres!D23&lt;&gt;"",Autres!D23,""))</f>
        <v>#Información Asistente</v>
      </c>
    </row>
    <row r="365" spans="1:1" x14ac:dyDescent="0.25">
      <c r="A365" t="str">
        <f>IF(Autres!B24&lt;&gt;"",CONCATENATE(Autres!B24,"=", Autres!D24),IF(Autres!D24&lt;&gt;"",Autres!D24,""))</f>
        <v>window.wizard.navigation.panel.title=Navegador : Paso %d / %d</v>
      </c>
    </row>
    <row r="366" spans="1:1" x14ac:dyDescent="0.25">
      <c r="A366" t="str">
        <f>IF(Autres!B25&lt;&gt;"",CONCATENATE(Autres!B25,"=", Autres!D25),IF(Autres!D25&lt;&gt;"",Autres!D25,""))</f>
        <v>window.wizard.navigation.previous.button.label=Anterior</v>
      </c>
    </row>
    <row r="367" spans="1:1" x14ac:dyDescent="0.25">
      <c r="A367" t="str">
        <f>IF(Autres!B26&lt;&gt;"",CONCATENATE(Autres!B26,"=", Autres!D26),IF(Autres!D26&lt;&gt;"",Autres!D26,""))</f>
        <v>window.wizard.navigation.next.button.label=Siguiente</v>
      </c>
    </row>
    <row r="368" spans="1:1" x14ac:dyDescent="0.25">
      <c r="A368" t="str">
        <f>IF(Autres!B27&lt;&gt;"",CONCATENATE(Autres!B27,"=", Autres!D27),IF(Autres!D27&lt;&gt;"",Autres!D27,""))</f>
        <v/>
      </c>
    </row>
    <row r="369" spans="1:1" x14ac:dyDescent="0.25">
      <c r="A369" t="str">
        <f>IF(Autres!B28&lt;&gt;"",CONCATENATE(Autres!B28,"=", Autres!D28),IF(Autres!D28&lt;&gt;"",Autres!D28,""))</f>
        <v>#Información para el registro de la información</v>
      </c>
    </row>
    <row r="370" spans="1:1" x14ac:dyDescent="0.25">
      <c r="A370" t="str">
        <f>IF(Autres!B29&lt;&gt;"",CONCATENATE(Autres!B29,"=", Autres!D29),IF(Autres!D29&lt;&gt;"",Autres!D29,""))</f>
        <v>window.message.save=&lt;html&gt;&lt;p&gt;La información ha sido registrada&lt;/p&gt;&lt;/html&gt;</v>
      </c>
    </row>
    <row r="371" spans="1:1" x14ac:dyDescent="0.25">
      <c r="A371" t="str">
        <f>IF(Autres!B30&lt;&gt;"",CONCATENATE(Autres!B30,"=", Autres!D30),IF(Autres!D30&lt;&gt;"",Autres!D30,""))</f>
        <v/>
      </c>
    </row>
    <row r="372" spans="1:1" x14ac:dyDescent="0.25">
      <c r="A372" t="str">
        <f>IF(Autres!B31&lt;&gt;"",CONCATENATE(Autres!B31,"=", Autres!D31),IF(Autres!D31&lt;&gt;"",Autres!D31,""))</f>
        <v>#Información Navigation</v>
      </c>
    </row>
    <row r="373" spans="1:1" x14ac:dyDescent="0.25">
      <c r="A373" t="str">
        <f>IF(Autres!B32&lt;&gt;"",CONCATENATE(Autres!B32,"=", Autres!D32),IF(Autres!D32&lt;&gt;"",Autres!D32,""))</f>
        <v>window.navigation.panel.title=Navegador</v>
      </c>
    </row>
    <row r="374" spans="1:1" x14ac:dyDescent="0.25">
      <c r="A374" t="str">
        <f>IF(Autres!B33&lt;&gt;"",CONCATENATE(Autres!B33,"=", Autres!D33),IF(Autres!D33&lt;&gt;"",Autres!D33,""))</f>
        <v/>
      </c>
    </row>
    <row r="375" spans="1:1" x14ac:dyDescent="0.25">
      <c r="A375" t="str">
        <f>IF(Autres!B34&lt;&gt;"",CONCATENATE(Autres!B34,"=", Autres!D34),IF(Autres!D34&lt;&gt;"",Autres!D34,""))</f>
        <v>#Barra de progreso</v>
      </c>
    </row>
    <row r="376" spans="1:1" x14ac:dyDescent="0.25">
      <c r="A376" t="str">
        <f>IF(Autres!B35&lt;&gt;"",CONCATENATE(Autres!B35,"=", Autres!D35),IF(Autres!D35&lt;&gt;"",Autres!D35,""))</f>
        <v>window.progress.bar.panel.title=Espere por favor</v>
      </c>
    </row>
    <row r="377" spans="1:1" x14ac:dyDescent="0.25">
      <c r="A377" t="str">
        <f>IF(Autres!B36&lt;&gt;"",CONCATENATE(Autres!B36,"=", Autres!D36),IF(Autres!D36&lt;&gt;"",Autres!D36,""))</f>
        <v>window.progress.bar.load.text.label=Cargando textos. . .</v>
      </c>
    </row>
    <row r="378" spans="1:1" x14ac:dyDescent="0.25">
      <c r="A378" t="str">
        <f>IF(Autres!B37&lt;&gt;"",CONCATENATE(Autres!B37,"=", Autres!D37),IF(Autres!D37&lt;&gt;"",Autres!D37,""))</f>
        <v>window.progress.bar.export.excel.label=Exportar Excel. . .</v>
      </c>
    </row>
    <row r="379" spans="1:1" x14ac:dyDescent="0.25">
      <c r="A379" t="str">
        <f>IF(Autres!B38&lt;&gt;"",CONCATENATE(Autres!B38,"=", Autres!D38),IF(Autres!D38&lt;&gt;"",Autres!D38,""))</f>
        <v>window.progress.bar.import.excel.label=Importar Excel. . .</v>
      </c>
    </row>
    <row r="380" spans="1:1" x14ac:dyDescent="0.25">
      <c r="A380" t="str">
        <f>IF(Autres!B39&lt;&gt;"",CONCATENATE(Autres!B39,"=", Autres!D39),IF(Autres!D39&lt;&gt;"",Autres!D39,""))</f>
        <v/>
      </c>
    </row>
    <row r="381" spans="1:1" x14ac:dyDescent="0.25">
      <c r="A381" t="str">
        <f>IF(Autres!B40&lt;&gt;"",CONCATENATE(Autres!B40,"=", Autres!D40),IF(Autres!D40&lt;&gt;"",Autres!D40,""))</f>
        <v>#Mensaje si la aplicación se inicia más de una vez</v>
      </c>
    </row>
    <row r="382" spans="1:1" x14ac:dyDescent="0.25">
      <c r="A382" t="str">
        <f>IF(Autres!B41&lt;&gt;"",CONCATENATE(Autres!B41,"=", Autres!D41),IF(Autres!D41&lt;&gt;"",Autres!D41,""))</f>
        <v>window.alert.more.one.caerus.launch.message.title=Atención</v>
      </c>
    </row>
    <row r="383" spans="1:1" x14ac:dyDescent="0.25">
      <c r="A383" t="str">
        <f>IF(Autres!B42&lt;&gt;"",CONCATENATE(Autres!B42,"=", Autres!D42),IF(Autres!D42&lt;&gt;"",Autres!D42,""))</f>
        <v>window.alert.more.one.caerus.launch.message.content=&lt;html&gt;&lt;p&gt;Caerus ya se está ejecutando.&lt;br/&gt;No puede ejecutar Caerus más de una vez.&lt;/p&gt;&lt;/html&gt;</v>
      </c>
    </row>
    <row r="384" spans="1:1" x14ac:dyDescent="0.25">
      <c r="A384" t="str">
        <f>IF(Autres!B43&lt;&gt;"",CONCATENATE(Autres!B43,"=", Autres!D43),IF(Autres!D43&lt;&gt;"",Autres!D43,""))</f>
        <v>excel.header.number=Número</v>
      </c>
    </row>
    <row r="385" spans="1:1" x14ac:dyDescent="0.25">
      <c r="A385" t="str">
        <f>IF(Autres!B44&lt;&gt;"",CONCATENATE(Autres!B44,"=", Autres!D44),IF(Autres!D44&lt;&gt;"",Autres!D44,""))</f>
        <v>window.import.file.picker.panel.label=Ubicación del archivo para importar</v>
      </c>
    </row>
    <row r="386" spans="1:1" x14ac:dyDescent="0.25">
      <c r="A386" t="str">
        <f>IF(Autres!B45&lt;&gt;"",CONCATENATE(Autres!B45,"=", Autres!D45),IF(Autres!D45&lt;&gt;"",Autres!D45,""))</f>
        <v xml:space="preserve">window.import.file.picker.panel.button=Examinar... </v>
      </c>
    </row>
    <row r="387" spans="1:1" x14ac:dyDescent="0.25">
      <c r="A387" t="str">
        <f>IF(Autres!B46&lt;&gt;"",CONCATENATE(Autres!B46,"=", Autres!D46),IF(Autres!D46&lt;&gt;"",Autres!D46,""))</f>
        <v>window.operation.succeed.label=Se ha tenido en cuenta la operación solicitada</v>
      </c>
    </row>
    <row r="388" spans="1:1" x14ac:dyDescent="0.25">
      <c r="A388" t="str">
        <f>IF(Autres!B47&lt;&gt;"",CONCATENATE(Autres!B47,"=", Autres!D47),IF(Autres!D47&lt;&gt;"",Autres!D47,""))</f>
        <v>window.operation.failure.technical.label=Ha ocurrido un error técnico.</v>
      </c>
    </row>
    <row r="389" spans="1:1" x14ac:dyDescent="0.25">
      <c r="A389" t="str">
        <f>IF(Autres!B48&lt;&gt;"",CONCATENATE(Autres!B48,"=", Autres!D48),IF(Autres!D48&lt;&gt;"",Autres!D48,""))</f>
        <v xml:space="preserve">window.operation.failure.technical.detail.panel.title=Detalle del error técnico </v>
      </c>
    </row>
    <row r="390" spans="1:1" x14ac:dyDescent="0.25">
      <c r="A390" t="str">
        <f>IF(Autres!B49&lt;&gt;"",CONCATENATE(Autres!B49,"=", Autres!D49),IF(Autres!D49&lt;&gt;"",Autres!D49,""))</f>
        <v xml:space="preserve">window.operation.succeed.panel.title=Operación exitosa </v>
      </c>
    </row>
    <row r="391" spans="1:1" x14ac:dyDescent="0.25">
      <c r="A391" t="str">
        <f>IF(Autres!B50&lt;&gt;"",CONCATENATE(Autres!B50,"=", Autres!D50),IF(Autres!D50&lt;&gt;"",Autres!D50,""))</f>
        <v>window.operation.failure.technical.panel.title=Error</v>
      </c>
    </row>
    <row r="392" spans="1:1" x14ac:dyDescent="0.25">
      <c r="A392" t="str">
        <f>IF(Autres!B51&lt;&gt;"",CONCATENATE(Autres!B51,"=", Autres!D51),IF(Autres!D51&lt;&gt;"",Autres!D51,""))</f>
        <v>window.operation.validate=Validar</v>
      </c>
    </row>
    <row r="393" spans="1:1" x14ac:dyDescent="0.25">
      <c r="A393" t="str">
        <f>IF(Autres!B52&lt;&gt;"",CONCATENATE(Autres!B52,"=", Autres!D52),IF(Autres!D52&lt;&gt;"",Autres!D52,""))</f>
        <v>window.information.answer.user.panel.title=Respuesta</v>
      </c>
    </row>
    <row r="394" spans="1:1" x14ac:dyDescent="0.25">
      <c r="A394" t="str">
        <f>IF(Autres!B53&lt;&gt;"",CONCATENATE(Autres!B53,"=", Autres!D53),IF(Autres!D53&lt;&gt;"",Autres!D53,""))</f>
        <v>window.information.question.user.panel.title=Pregunta</v>
      </c>
    </row>
    <row r="395" spans="1:1" x14ac:dyDescent="0.25">
      <c r="A395" t="str">
        <f>IF(Autres!B54&lt;&gt;"",CONCATENATE(Autres!B54,"=", Autres!D54),IF(Autres!D54&lt;&gt;"",Autres!D54,""))</f>
        <v>window.read.corpus.title=Consultar el documento</v>
      </c>
    </row>
    <row r="396" spans="1:1" x14ac:dyDescent="0.25">
      <c r="A396" t="str">
        <f>IF(Autres!B55&lt;&gt;"",CONCATENATE(Autres!B55,"=", Autres!D55),IF(Autres!D55&lt;&gt;"",Autres!D55,""))</f>
        <v>window.read.text.title=Consultar el material</v>
      </c>
    </row>
    <row r="397" spans="1:1" x14ac:dyDescent="0.25">
      <c r="A397" t="str">
        <f>IF(Autres!B56&lt;&gt;"",CONCATENATE(Autres!B56,"=", Autres!D56),IF(Autres!D56&lt;&gt;"",Autres!D56,""))</f>
        <v>window.read.specific.title=Consultar información específica</v>
      </c>
    </row>
    <row r="398" spans="1:1" x14ac:dyDescent="0.25">
      <c r="A398" t="str">
        <f>IF(Autres!B57&lt;&gt;"",CONCATENATE(Autres!B57,"=", Autres!D57),IF(Autres!D57&lt;&gt;"",Autres!D57,""))</f>
        <v>window.help.user.title=Ayuda al usuario</v>
      </c>
    </row>
    <row r="399" spans="1:1" x14ac:dyDescent="0.25">
      <c r="A399" t="str">
        <f>IF(Autres!B58&lt;&gt;"",CONCATENATE(Autres!B58,"=", Autres!D58),IF(Autres!D58&lt;&gt;"",Autres!D58,""))</f>
        <v/>
      </c>
    </row>
    <row r="400" spans="1:1" x14ac:dyDescent="0.25">
      <c r="A400" t="str">
        <f>IF(Autres!B59&lt;&gt;"",CONCATENATE(Autres!B59,"=", Autres!D59),IF(Autres!D59&lt;&gt;"",Autres!D59,""))</f>
        <v/>
      </c>
    </row>
    <row r="401" spans="1:1" x14ac:dyDescent="0.25">
      <c r="A401" t="str">
        <f>IF('Changer Configuration'!B2&lt;&gt;"",CONCATENATE('Changer Configuration'!B2,"=", 'Changer Configuration'!D2),IF('Changer Configuration'!D2&lt;&gt;"",'Changer Configuration'!D2,""))</f>
        <v>#Mensaje para el cambio de configuración</v>
      </c>
    </row>
    <row r="402" spans="1:1" x14ac:dyDescent="0.25">
      <c r="A402" t="str">
        <f>IF('Changer Configuration'!B3&lt;&gt;"",CONCATENATE('Changer Configuration'!B3,"=", 'Changer Configuration'!D3),IF('Changer Configuration'!D3&lt;&gt;"",'Changer Configuration'!D3,""))</f>
        <v>window.change.configuration.title=Configuración actual</v>
      </c>
    </row>
    <row r="403" spans="1:1" x14ac:dyDescent="0.25">
      <c r="A403" t="str">
        <f>IF('Changer Configuration'!B4&lt;&gt;"",CONCATENATE('Changer Configuration'!B4,"=", 'Changer Configuration'!D4),IF('Changer Configuration'!D4&lt;&gt;"",'Changer Configuration'!D4,""))</f>
        <v>window.change.configuration.list.label=Configuración a utilizar :</v>
      </c>
    </row>
    <row r="404" spans="1:1" x14ac:dyDescent="0.25">
      <c r="A404" t="str">
        <f>IF('Changer Configuration'!B5&lt;&gt;"",CONCATENATE('Changer Configuration'!B5,"=", 'Changer Configuration'!D5),IF('Changer Configuration'!D5&lt;&gt;"",'Changer Configuration'!D5,""))</f>
        <v>window.change.configuration.panel.title=Cambio de configuración</v>
      </c>
    </row>
    <row r="405" spans="1:1" x14ac:dyDescent="0.25">
      <c r="A405" t="str">
        <f>IF('Changer Configuration'!B6&lt;&gt;"",CONCATENATE('Changer Configuration'!B6,"=", 'Changer Configuration'!D6),IF('Changer Configuration'!D6&lt;&gt;"",'Changer Configuration'!D6,""))</f>
        <v>window.change.configuration.message.panel.title=Mensaje informativo</v>
      </c>
    </row>
    <row r="406" spans="1:1" x14ac:dyDescent="0.25">
      <c r="A406" t="str">
        <f>IF('Changer Configuration'!B7&lt;&gt;"",CONCATENATE('Changer Configuration'!B7,"=", 'Changer Configuration'!D7),IF('Changer Configuration'!D7&lt;&gt;"",'Changer Configuration'!D7,""))</f>
        <v>window.change.configuration.message.content=&lt;html&gt;&lt;p&gt;La configuración de la aplicación Caerus se basa en un archivo que le permite configurar completamente el  interfaz en función de los materiales textuales creados.&lt;br/&gt;Puede modificar la configuración de los materiales y usarlos con el interfaz de Caerus, también puede agregar , modificar o eliminar configuraciones actuando en el directorio '%s'&lt;br/&gt;Pronto se agregarán ventanas gráficas a la aplicación para facilitar sus cambios&lt;/p&gt;&lt;/html&gt;</v>
      </c>
    </row>
    <row r="407" spans="1:1" x14ac:dyDescent="0.25">
      <c r="A407" t="str">
        <f>IF('Changer Configuration'!B8&lt;&gt;"",CONCATENATE('Changer Configuration'!B8,"=", 'Changer Configuration'!D8),IF('Changer Configuration'!D8&lt;&gt;"",'Changer Configuration'!D8,""))</f>
        <v>window.change.configuration.button.apply.and.close=Elija esta configuración y cerrar</v>
      </c>
    </row>
    <row r="408" spans="1:1" x14ac:dyDescent="0.25">
      <c r="A408" t="str">
        <f>IF('Changer Configuration'!B9&lt;&gt;"",CONCATENATE('Changer Configuration'!B9,"=", 'Changer Configuration'!D9),IF('Changer Configuration'!D9&lt;&gt;"",'Changer Configuration'!D9,""))</f>
        <v>window.change.configuration.button.close=Cerrar</v>
      </c>
    </row>
    <row r="409" spans="1:1" x14ac:dyDescent="0.25">
      <c r="A409" t="str">
        <f>IF('Changer Configuration'!B10&lt;&gt;"",CONCATENATE('Changer Configuration'!B10,"=", 'Changer Configuration'!D10),IF('Changer Configuration'!D10&lt;&gt;"",'Changer Configuration'!D10,""))</f>
        <v>window.change.configuration.buttons.panel.title=Acciones</v>
      </c>
    </row>
    <row r="410" spans="1:1" x14ac:dyDescent="0.25">
      <c r="A410" t="str">
        <f>IF('Changer Configuration'!B11&lt;&gt;"",CONCATENATE('Changer Configuration'!B11,"=", 'Changer Configuration'!D11),IF('Changer Configuration'!D11&lt;&gt;"",'Changer Configuration'!D11,""))</f>
        <v/>
      </c>
    </row>
    <row r="411" spans="1:1" x14ac:dyDescent="0.25">
      <c r="A411" t="str">
        <f>IF('Changer Configuration'!B12&lt;&gt;"",CONCATENATE('Changer Configuration'!B12,"=", 'Changer Configuration'!D12),IF('Changer Configuration'!D12&lt;&gt;"",'Changer Configuration'!D12,""))</f>
        <v/>
      </c>
    </row>
    <row r="412" spans="1:1" x14ac:dyDescent="0.25">
      <c r="A412" t="str">
        <f>IF('Changer Configuration'!B13&lt;&gt;"",CONCATENATE('Changer Configuration'!B13,"=", 'Changer Configuration'!D13),IF('Changer Configuration'!D13&lt;&gt;"",'Changer Configuration'!D13,""))</f>
        <v/>
      </c>
    </row>
    <row r="413" spans="1:1" x14ac:dyDescent="0.25">
      <c r="A413" t="str">
        <f>IF('Changer Configuration'!B14&lt;&gt;"",CONCATENATE('Changer Configuration'!B14,"=", 'Changer Configuration'!D14),IF('Changer Configuration'!D14&lt;&gt;"",'Changer Configuration'!D14,""))</f>
        <v/>
      </c>
    </row>
    <row r="414" spans="1:1" x14ac:dyDescent="0.25">
      <c r="A414" t="str">
        <f>IF('Changer Configuration'!B15&lt;&gt;"",CONCATENATE('Changer Configuration'!B15,"=", 'Changer Configuration'!D15),IF('Changer Configuration'!D15&lt;&gt;"",'Changer Configuration'!D15,""))</f>
        <v/>
      </c>
    </row>
    <row r="415" spans="1:1" x14ac:dyDescent="0.25">
      <c r="A415" t="str">
        <f>IF('Changer Configuration'!B16&lt;&gt;"",CONCATENATE('Changer Configuration'!B16,"=", 'Changer Configuration'!D16),IF('Changer Configuration'!D16&lt;&gt;"",'Changer Configuration'!D16,""))</f>
        <v/>
      </c>
    </row>
    <row r="416" spans="1:1" x14ac:dyDescent="0.25">
      <c r="A416" t="str">
        <f>IF('Changer Configuration'!B17&lt;&gt;"",CONCATENATE('Changer Configuration'!B17,"=", 'Changer Configuration'!D17),IF('Changer Configuration'!D17&lt;&gt;"",'Changer Configuration'!D17,""))</f>
        <v/>
      </c>
    </row>
    <row r="417" spans="1:1" x14ac:dyDescent="0.25">
      <c r="A417" t="str">
        <f>IF('Changer Configuration'!B18&lt;&gt;"",CONCATENATE('Changer Configuration'!B18,"=", 'Changer Configuration'!D18),IF('Changer Configuration'!D18&lt;&gt;"",'Changer Configuration'!D18,""))</f>
        <v/>
      </c>
    </row>
    <row r="418" spans="1:1" x14ac:dyDescent="0.25">
      <c r="A418" t="str">
        <f>IF('Changer Configuration'!B19&lt;&gt;"",CONCATENATE('Changer Configuration'!B19,"=", 'Changer Configuration'!D19),IF('Changer Configuration'!D19&lt;&gt;"",'Changer Configuration'!D19,""))</f>
        <v/>
      </c>
    </row>
    <row r="419" spans="1:1" x14ac:dyDescent="0.25">
      <c r="A419" t="str">
        <f>IF('Changer Configuration'!B20&lt;&gt;"",CONCATENATE('Changer Configuration'!B20,"=", 'Changer Configuration'!C20),IF('Changer Configuration'!C20&lt;&gt;"",'Changer Configuration'!C20,""))</f>
        <v/>
      </c>
    </row>
    <row r="420" spans="1:1" x14ac:dyDescent="0.25">
      <c r="A420" t="str">
        <f>IF('Changer Configuration'!B21&lt;&gt;"",CONCATENATE('Changer Configuration'!B21,"=", 'Changer Configuration'!C21),IF('Changer Configuration'!C21&lt;&gt;"",'Changer Configuration'!C21,""))</f>
        <v/>
      </c>
    </row>
    <row r="421" spans="1:1" x14ac:dyDescent="0.25">
      <c r="A421" t="str">
        <f>IF('Changer Configuration'!B22&lt;&gt;"",CONCATENATE('Changer Configuration'!B22,"=", 'Changer Configuration'!C22),IF('Changer Configuration'!C22&lt;&gt;"",'Changer Configuration'!C22,""))</f>
        <v/>
      </c>
    </row>
    <row r="422" spans="1:1" x14ac:dyDescent="0.25">
      <c r="A422" t="str">
        <f>IF('Changer Configuration'!B23&lt;&gt;"",CONCATENATE('Changer Configuration'!B23,"=", 'Changer Configuration'!C23),IF('Changer Configuration'!C23&lt;&gt;"",'Changer Configuration'!C23,""))</f>
        <v/>
      </c>
    </row>
    <row r="423" spans="1:1" x14ac:dyDescent="0.25">
      <c r="A423" t="str">
        <f>IF('A propos'!B2&lt;&gt;"",CONCATENATE('A propos'!B2,"=", 'A propos'!D2),IF('A propos'!D2&lt;&gt;"",'A propos'!D2,""))</f>
        <v>#Mensaje para el cambio de configuración</v>
      </c>
    </row>
    <row r="424" spans="1:1" x14ac:dyDescent="0.25">
      <c r="A424" t="str">
        <f>IF('A propos'!B3&lt;&gt;"",CONCATENATE('A propos'!B3,"=", 'A propos'!D3),IF('A propos'!D3&lt;&gt;"",'A propos'!D3,""))</f>
        <v>window.about.title=Acerca de</v>
      </c>
    </row>
    <row r="425" spans="1:1" x14ac:dyDescent="0.25">
      <c r="A425" t="str">
        <f>IF('A propos'!B4&lt;&gt;"",CONCATENATE('A propos'!B4,"=", 'A propos'!D4),IF('A propos'!D4&lt;&gt;"",'A propos'!D4,""))</f>
        <v>window.about.message.content=&lt;html&gt;&lt;p&gt;&lt;b&gt;&lt;u&gt;Acerca de la application&lt;/b&gt;&lt;/u&gt;&lt;br /&gt;&lt;br /&gt;&lt;u&gt;Nombre de la application :&lt;/u&gt; Caerus&lt;BR /&gt;&lt;u&gt;Versión :&lt;/u&gt; 1.1.2&lt;br /&gt;&lt;u&gt;Editor :&lt;/u&gt; Jeremy, Leda&lt;br/&gt;&lt;u&gt;Sitio web :&lt;/u&gt; https://github.com/Jeremy-Leda/Caerus&lt;/p&gt;&lt;/html&gt;</v>
      </c>
    </row>
    <row r="426" spans="1:1" x14ac:dyDescent="0.25">
      <c r="A426" t="str">
        <f>IF('A propos'!B5&lt;&gt;"",CONCATENATE('A propos'!B5,"=", 'A propos'!D5),IF('A propos'!D5&lt;&gt;"",'A propos'!D5,""))</f>
        <v/>
      </c>
    </row>
    <row r="427" spans="1:1" x14ac:dyDescent="0.25">
      <c r="A427" t="str">
        <f>IF('A propos'!B6&lt;&gt;"",CONCATENATE('A propos'!B6,"=", 'A propos'!D6),IF('A propos'!D6&lt;&gt;"",'A propos'!D6,""))</f>
        <v/>
      </c>
    </row>
    <row r="428" spans="1:1" x14ac:dyDescent="0.25">
      <c r="A428" t="str">
        <f>IF('A propos'!B7&lt;&gt;"",CONCATENATE('A propos'!B7,"=", 'A propos'!D7),IF('A propos'!D7&lt;&gt;"",'A propos'!D7,""))</f>
        <v/>
      </c>
    </row>
    <row r="429" spans="1:1" x14ac:dyDescent="0.25">
      <c r="A429" t="str">
        <f>IF('A propos'!B8&lt;&gt;"",CONCATENATE('A propos'!B8,"=", 'A propos'!D8),IF('A propos'!D8&lt;&gt;"",'A propos'!D8,""))</f>
        <v/>
      </c>
    </row>
    <row r="430" spans="1:1" x14ac:dyDescent="0.25">
      <c r="A430" t="str">
        <f>IF('A propos'!B9&lt;&gt;"",CONCATENATE('A propos'!B9,"=", 'A propos'!D9),IF('A propos'!D9&lt;&gt;"",'A propos'!D9,""))</f>
        <v/>
      </c>
    </row>
    <row r="431" spans="1:1" x14ac:dyDescent="0.25">
      <c r="A431" t="str">
        <f>IF('A propos'!B10&lt;&gt;"",CONCATENATE('A propos'!B10,"=", 'A propos'!D10),IF('A propos'!D10&lt;&gt;"",'A propos'!D10,""))</f>
        <v/>
      </c>
    </row>
    <row r="432" spans="1:1" x14ac:dyDescent="0.25">
      <c r="A432" t="str">
        <f>IF('A propos'!B11&lt;&gt;"",CONCATENATE('A propos'!B11,"=", 'A propos'!D11),IF('A propos'!D11&lt;&gt;"",'A propos'!D11,""))</f>
        <v/>
      </c>
    </row>
    <row r="433" spans="1:1" x14ac:dyDescent="0.25">
      <c r="A433" t="str">
        <f>IF('A propos'!B12&lt;&gt;"",CONCATENATE('A propos'!B12,"=", 'A propos'!D12),IF('A propos'!D12&lt;&gt;"",'A propos'!D12,""))</f>
        <v/>
      </c>
    </row>
    <row r="434" spans="1:1" x14ac:dyDescent="0.25">
      <c r="A434" t="str">
        <f>IF('A propos'!B13&lt;&gt;"",CONCATENATE('A propos'!B13,"=", 'A propos'!D13),IF('A propos'!D13&lt;&gt;"",'A propos'!D13,""))</f>
        <v/>
      </c>
    </row>
    <row r="435" spans="1:1" x14ac:dyDescent="0.25">
      <c r="A435" t="str">
        <f>IF('A propos'!B14&lt;&gt;"",CONCATENATE('A propos'!B14,"=", 'A propos'!D14),IF('A propos'!D14&lt;&gt;"",'A propos'!D14,""))</f>
        <v/>
      </c>
    </row>
    <row r="436" spans="1:1" x14ac:dyDescent="0.25">
      <c r="A436" t="str">
        <f>IF('A propos'!B15&lt;&gt;"",CONCATENATE('A propos'!B15,"=", 'A propos'!D15),IF('A propos'!D15&lt;&gt;"",'A propos'!D15,""))</f>
        <v/>
      </c>
    </row>
    <row r="437" spans="1:1" x14ac:dyDescent="0.25">
      <c r="A437" t="str">
        <f>IF('A propos'!B16&lt;&gt;"",CONCATENATE('A propos'!B16,"=", 'A propos'!D16),IF('A propos'!D16&lt;&gt;"",'A propos'!D16,""))</f>
        <v/>
      </c>
    </row>
    <row r="438" spans="1:1" x14ac:dyDescent="0.25">
      <c r="A438" t="str">
        <f>IF('A propos'!B17&lt;&gt;"",CONCATENATE('A propos'!B17,"=", 'A propos'!D17),IF('A propos'!D17&lt;&gt;"",'A propos'!D17,""))</f>
        <v/>
      </c>
    </row>
    <row r="439" spans="1:1" x14ac:dyDescent="0.25">
      <c r="A439" t="str">
        <f>IF('A propos'!B18&lt;&gt;"",CONCATENATE('A propos'!B18,"=", 'A propos'!D18),IF('A propos'!D18&lt;&gt;"",'A propos'!D18,""))</f>
        <v/>
      </c>
    </row>
    <row r="440" spans="1:1" x14ac:dyDescent="0.25">
      <c r="A440" t="str">
        <f>IF('A propos'!B19&lt;&gt;"",CONCATENATE('A propos'!B19,"=", 'A propos'!D19),IF('A propos'!D19&lt;&gt;"",'A propos'!D19,""))</f>
        <v/>
      </c>
    </row>
    <row r="441" spans="1:1" x14ac:dyDescent="0.25">
      <c r="A441" t="str">
        <f>IF('A propos'!B18&lt;&gt;"",CONCATENATE('A propos'!B18,"=", 'A propos'!D18),IF('A propos'!D18&lt;&gt;"",'A propos'!D18,""))</f>
        <v/>
      </c>
    </row>
    <row r="442" spans="1:1" x14ac:dyDescent="0.25">
      <c r="A442" t="str">
        <f>IF('A propos'!B19&lt;&gt;"",CONCATENATE('A propos'!B19,"=", 'A propos'!D19),IF('A propos'!D19&lt;&gt;"",'A propos'!D19,""))</f>
        <v/>
      </c>
    </row>
    <row r="443" spans="1:1" x14ac:dyDescent="0.25">
      <c r="A443" t="str">
        <f>IF('A propos'!B20&lt;&gt;"",CONCATENATE('A propos'!B20,"=", 'A propos'!D20),IF('A propos'!D20&lt;&gt;"",'A propos'!D20,""))</f>
        <v/>
      </c>
    </row>
    <row r="444" spans="1:1" x14ac:dyDescent="0.25">
      <c r="A444" t="str">
        <f>IF('Export Document Materiel'!B2&lt;&gt;"",CONCATENATE('Export Document Materiel'!B2,"=", 'Export Document Materiel'!D2),IF('Export Document Materiel'!D2&lt;&gt;"",'Export Document Materiel'!D2,""))</f>
        <v>#Mensaje para el cambio de configuración</v>
      </c>
    </row>
    <row r="445" spans="1:1" x14ac:dyDescent="0.25">
      <c r="A445" t="str">
        <f>IF('Export Document Materiel'!B3&lt;&gt;"",CONCATENATE('Export Document Materiel'!B3,"=", 'Export Document Materiel'!D3),IF('Export Document Materiel'!D3&lt;&gt;"",'Export Document Materiel'!D3,""))</f>
        <v>window.export.document.title=Exportar documentos/materiales</v>
      </c>
    </row>
    <row r="446" spans="1:1" x14ac:dyDescent="0.25">
      <c r="A446" t="str">
        <f>IF('Export Document Materiel'!B4&lt;&gt;"",CONCATENATE('Export Document Materiel'!B4,"=", 'Export Document Materiel'!D4),IF('Export Document Materiel'!D4&lt;&gt;"",'Export Document Materiel'!D4,""))</f>
        <v>window.export.document.choose.directory.panel.title=Elección de la carpeta de destino</v>
      </c>
    </row>
    <row r="447" spans="1:1" x14ac:dyDescent="0.25">
      <c r="A447" t="str">
        <f>IF('Export Document Materiel'!B5&lt;&gt;"",CONCATENATE('Export Document Materiel'!B5,"=", 'Export Document Materiel'!D5),IF('Export Document Materiel'!D5&lt;&gt;"",'Export Document Materiel'!D5,""))</f>
        <v>window.export.document.choose.directory.label=Carpeta de destino</v>
      </c>
    </row>
    <row r="448" spans="1:1" x14ac:dyDescent="0.25">
      <c r="A448" t="str">
        <f>IF('Export Document Materiel'!B6&lt;&gt;"",CONCATENATE('Export Document Materiel'!B6,"=", 'Export Document Materiel'!D6),IF('Export Document Materiel'!D6&lt;&gt;"",'Export Document Materiel'!D6,""))</f>
        <v>window.export.document.mode.panel.title=Elección de los datos a exportar</v>
      </c>
    </row>
    <row r="449" spans="1:1" x14ac:dyDescent="0.25">
      <c r="A449" t="str">
        <f>IF('Export Document Materiel'!B7&lt;&gt;"",CONCATENATE('Export Document Materiel'!B7,"=", 'Export Document Materiel'!D7),IF('Export Document Materiel'!D7&lt;&gt;"",'Export Document Materiel'!D7,""))</f>
        <v>window.export.document.mode.document.label=Un documento</v>
      </c>
    </row>
    <row r="450" spans="1:1" x14ac:dyDescent="0.25">
      <c r="A450" t="str">
        <f>IF('Export Document Materiel'!B8&lt;&gt;"",CONCATENATE('Export Document Materiel'!B8,"=", 'Export Document Materiel'!D8),IF('Export Document Materiel'!D8&lt;&gt;"",'Export Document Materiel'!D8,""))</f>
        <v>window.export.document.mode.all.documents.label=Todos documentos</v>
      </c>
    </row>
    <row r="451" spans="1:1" x14ac:dyDescent="0.25">
      <c r="A451" t="str">
        <f>IF('Export Document Materiel'!B9&lt;&gt;"",CONCATENATE('Export Document Materiel'!B9,"=", 'Export Document Materiel'!D9),IF('Export Document Materiel'!D9&lt;&gt;"",'Export Document Materiel'!D9,""))</f>
        <v>window.export.document.mode.result.search.label=El resultado de la búsqueda</v>
      </c>
    </row>
    <row r="452" spans="1:1" x14ac:dyDescent="0.25">
      <c r="A452" t="str">
        <f>IF('Export Document Materiel'!B10&lt;&gt;"",CONCATENATE('Export Document Materiel'!B10,"=", 'Export Document Materiel'!D10),IF('Export Document Materiel'!D10&lt;&gt;"",'Export Document Materiel'!D10,""))</f>
        <v>window.export.document.choose.document.panel.title=Elección del documento a exportar</v>
      </c>
    </row>
    <row r="453" spans="1:1" x14ac:dyDescent="0.25">
      <c r="A453" t="str">
        <f>IF('Export Document Materiel'!B11&lt;&gt;"",CONCATENATE('Export Document Materiel'!B11,"=", 'Export Document Materiel'!D11),IF('Export Document Materiel'!D11&lt;&gt;"",'Export Document Materiel'!D11,""))</f>
        <v>window.export.document.choose.document.label=Documento para exportar :</v>
      </c>
    </row>
    <row r="454" spans="1:1" x14ac:dyDescent="0.25">
      <c r="A454" t="str">
        <f>IF('Export Document Materiel'!B12&lt;&gt;"",CONCATENATE('Export Document Materiel'!B12,"=", 'Export Document Materiel'!D12),IF('Export Document Materiel'!D12&lt;&gt;"",'Export Document Materiel'!D12,""))</f>
        <v>window.export.document.choose.file.panel.title=Elección del nombre del documento</v>
      </c>
    </row>
    <row r="455" spans="1:1" x14ac:dyDescent="0.25">
      <c r="A455" t="str">
        <f>IF('Export Document Materiel'!B13&lt;&gt;"",CONCATENATE('Export Document Materiel'!B13,"=", 'Export Document Materiel'!D13),IF('Export Document Materiel'!D13&lt;&gt;"",'Export Document Materiel'!D13,""))</f>
        <v xml:space="preserve">window.export.document.choose.file.label=Nombre del documento para el resultado de la búsqueda : </v>
      </c>
    </row>
    <row r="456" spans="1:1" x14ac:dyDescent="0.25">
      <c r="A456" t="str">
        <f>IF('Export Document Materiel'!B14&lt;&gt;"",CONCATENATE('Export Document Materiel'!B14,"=", 'Export Document Materiel'!D14),IF('Export Document Materiel'!D14&lt;&gt;"",'Export Document Materiel'!D14,""))</f>
        <v>window.export.document.button.panel.title=Acciones</v>
      </c>
    </row>
    <row r="457" spans="1:1" x14ac:dyDescent="0.25">
      <c r="A457" t="str">
        <f>IF('Export Document Materiel'!B15&lt;&gt;"",CONCATENATE('Export Document Materiel'!B15,"=", 'Export Document Materiel'!D15),IF('Export Document Materiel'!D15&lt;&gt;"",'Export Document Materiel'!D15,""))</f>
        <v>window.export.document.button.export.label=Exportar y cerrar</v>
      </c>
    </row>
    <row r="458" spans="1:1" x14ac:dyDescent="0.25">
      <c r="A458" t="str">
        <f>IF('Export Document Materiel'!B16&lt;&gt;"",CONCATENATE('Export Document Materiel'!B16,"=", 'Export Document Materiel'!D16),IF('Export Document Materiel'!D16&lt;&gt;"",'Export Document Materiel'!D16,""))</f>
        <v>window.export.document.information.message.title=Exportación completada</v>
      </c>
    </row>
    <row r="459" spans="1:1" x14ac:dyDescent="0.25">
      <c r="A459" t="str">
        <f>IF('Export Document Materiel'!B17&lt;&gt;"",CONCATENATE('Export Document Materiel'!B17,"=", 'Export Document Materiel'!D17),IF('Export Document Materiel'!D17&lt;&gt;"",'Export Document Materiel'!D17,""))</f>
        <v>window.export.document.information.message=&lt;HTML&gt;&lt;P&gt;Exportación realizada con éxito&lt;/P&gt;&lt;/HTML&gt;</v>
      </c>
    </row>
    <row r="460" spans="1:1" x14ac:dyDescent="0.25">
      <c r="A460" t="str">
        <f>IF('Export Document Materiel'!B18&lt;&gt;"",CONCATENATE('Export Document Materiel'!B18,"=", 'Export Document Materiel'!D18),IF('Export Document Materiel'!D18&lt;&gt;"",'Export Document Materiel'!D18,""))</f>
        <v>window.export.document.button.close.label=Cerrar</v>
      </c>
    </row>
    <row r="461" spans="1:1" x14ac:dyDescent="0.25">
      <c r="A461" t="str">
        <f>IF('Export Document Materiel'!B19&lt;&gt;"",CONCATENATE('Export Document Materiel'!B19,"=", 'Export Document Materiel'!D19),IF('Export Document Materiel'!D19&lt;&gt;"",'Export Document Materiel'!D19,""))</f>
        <v>window.export.document.choose.directory.dialog.title=Seleccione la carpeta de destino</v>
      </c>
    </row>
    <row r="462" spans="1:1" x14ac:dyDescent="0.25">
      <c r="A462" t="str">
        <f>IF('Export Document Materiel'!B20&lt;&gt;"",CONCATENATE('Export Document Materiel'!B20,"=", 'Export Document Materiel'!D20),IF('Export Document Materiel'!D20&lt;&gt;"",'Export Document Materiel'!D20,""))</f>
        <v>window.export.document.information.search.message=&lt;HTML&gt;&lt;P&gt;Exportación realizada con éxito&lt;BR/&gt;A título informativo, el documento no contiene datos de cabecera&lt;/P&gt;&lt;/HTML&gt;</v>
      </c>
    </row>
    <row r="463" spans="1:1" x14ac:dyDescent="0.25">
      <c r="A463" t="str">
        <f>IF('Export Document Materiel'!B21&lt;&gt;"",CONCATENATE('Export Document Materiel'!B21,"=", 'Export Document Materiel'!D21),IF('Export Document Materiel'!D21&lt;&gt;"",'Export Document Materiel'!D21,""))</f>
        <v/>
      </c>
    </row>
    <row r="464" spans="1:1" x14ac:dyDescent="0.25">
      <c r="A464" t="str">
        <f>IF('Export Document Materiel'!B22&lt;&gt;"",CONCATENATE('Export Document Materiel'!B22,"=", 'Export Document Materiel'!D22),IF('Export Document Materiel'!D22&lt;&gt;"",'Export Document Materiel'!D22,""))</f>
        <v/>
      </c>
    </row>
    <row r="465" spans="1:1" x14ac:dyDescent="0.25">
      <c r="A465" t="str">
        <f>IF('Export Document Materiel'!B23&lt;&gt;"",CONCATENATE('Export Document Materiel'!B23,"=", 'Export Document Materiel'!D23),IF('Export Document Materiel'!D23&lt;&gt;"",'Export Document Materiel'!D23,""))</f>
        <v/>
      </c>
    </row>
    <row r="466" spans="1:1" x14ac:dyDescent="0.25">
      <c r="A466" t="str">
        <f>IF('Export Document Materiel'!B24&lt;&gt;"",CONCATENATE('Export Document Materiel'!B24,"=", 'Export Document Materiel'!D24),IF('Export Document Materiel'!D24&lt;&gt;"",'Export Document Materiel'!D24,""))</f>
        <v/>
      </c>
    </row>
    <row r="467" spans="1:1" x14ac:dyDescent="0.25">
      <c r="A467" t="str">
        <f>IF('Export Document Materiel'!B25&lt;&gt;"",CONCATENATE('Export Document Materiel'!B25,"=", 'Export Document Materiel'!D25),IF('Export Document Materiel'!D25&lt;&gt;"",'Export Document Materiel'!D25,""))</f>
        <v/>
      </c>
    </row>
    <row r="468" spans="1:1" x14ac:dyDescent="0.25">
      <c r="A468" t="str">
        <f>IF('Export Document Materiel'!B26&lt;&gt;"",CONCATENATE('Export Document Materiel'!B26,"=", 'Export Document Materiel'!D26),IF('Export Document Materiel'!D26&lt;&gt;"",'Export Document Materiel'!D26,""))</f>
        <v/>
      </c>
    </row>
    <row r="469" spans="1:1" x14ac:dyDescent="0.25">
      <c r="A469" t="str">
        <f>IF('Export Document Materiel'!B27&lt;&gt;"",CONCATENATE('Export Document Materiel'!B27,"=", 'Export Document Materiel'!D27),IF('Export Document Materiel'!D27&lt;&gt;"",'Export Document Materiel'!D27,""))</f>
        <v/>
      </c>
    </row>
    <row r="470" spans="1:1" x14ac:dyDescent="0.25">
      <c r="A470" t="str">
        <f>IF('Export Document Materiel'!B28&lt;&gt;"",CONCATENATE('Export Document Materiel'!B28,"=", 'Export Document Materiel'!D28),IF('Export Document Materiel'!D28&lt;&gt;"",'Export Document Materiel'!D28,""))</f>
        <v/>
      </c>
    </row>
    <row r="471" spans="1:1" x14ac:dyDescent="0.25">
      <c r="A471" t="str">
        <f>IF('Export Document Materiel'!B29&lt;&gt;"",CONCATENATE('Export Document Materiel'!B29,"=", 'Export Document Materiel'!D29),IF('Export Document Materiel'!D29&lt;&gt;"",'Export Document Materiel'!D29,""))</f>
        <v/>
      </c>
    </row>
    <row r="472" spans="1:1" x14ac:dyDescent="0.25">
      <c r="A472" t="str">
        <f>IF('Export Document Materiel'!B30&lt;&gt;"",CONCATENATE('Export Document Materiel'!B30,"=", 'Export Document Materiel'!D30),IF('Export Document Materiel'!D30&lt;&gt;"",'Export Document Materiel'!D30,""))</f>
        <v/>
      </c>
    </row>
    <row r="473" spans="1:1" x14ac:dyDescent="0.25">
      <c r="A473" t="str">
        <f>IF('Export Document Materiel'!B31&lt;&gt;"",CONCATENATE('Export Document Materiel'!B31,"=", 'Export Document Materiel'!D31),IF('Export Document Materiel'!D31&lt;&gt;"",'Export Document Materiel'!D31,""))</f>
        <v/>
      </c>
    </row>
    <row r="474" spans="1:1" x14ac:dyDescent="0.25">
      <c r="A474" t="str">
        <f>IF('Export Document Materiel'!B32&lt;&gt;"",CONCATENATE('Export Document Materiel'!B32,"=", 'Export Document Materiel'!D32),IF('Export Document Materiel'!D32&lt;&gt;"",'Export Document Materiel'!D32,""))</f>
        <v/>
      </c>
    </row>
    <row r="475" spans="1:1" x14ac:dyDescent="0.25">
      <c r="A475" t="str">
        <f>IF('Export Document Materiel'!B33&lt;&gt;"",CONCATENATE('Export Document Materiel'!B33,"=", 'Export Document Materiel'!D33),IF('Export Document Materiel'!D33&lt;&gt;"",'Export Document Materiel'!D33,""))</f>
        <v/>
      </c>
    </row>
    <row r="476" spans="1:1" x14ac:dyDescent="0.25">
      <c r="A476" t="str">
        <f>IF('Export Document Materiel'!B34&lt;&gt;"",CONCATENATE('Export Document Materiel'!B34,"=", 'Export Document Materiel'!D34),IF('Export Document Materiel'!D34&lt;&gt;"",'Export Document Materiel'!D34,""))</f>
        <v/>
      </c>
    </row>
    <row r="477" spans="1:1" x14ac:dyDescent="0.25">
      <c r="A477" t="str">
        <f>IF('Erreur incoherence'!B2&lt;&gt;"",CONCATENATE('Erreur incoherence'!B2,"=", 'Erreur incoherence'!D2),IF('Erreur incoherence'!D2&lt;&gt;"",'Erreur incoherence'!D2,""))</f>
        <v>#Mensaje para el cambio de configuración</v>
      </c>
    </row>
    <row r="478" spans="1:1" x14ac:dyDescent="0.25">
      <c r="A478" t="str">
        <f>IF('Erreur incoherence'!B3&lt;&gt;"",CONCATENATE('Erreur incoherence'!B3,"=", 'Erreur incoherence'!D3),IF('Erreur incoherence'!D3&lt;&gt;"",'Erreur incoherence'!D3,""))</f>
        <v>window.error.inconsistency.title=Errores de duplicados</v>
      </c>
    </row>
    <row r="479" spans="1:1" x14ac:dyDescent="0.25">
      <c r="A479" t="str">
        <f>IF('Erreur incoherence'!B4&lt;&gt;"",CONCATENATE('Erreur incoherence'!B4,"=", 'Erreur incoherence'!D4),IF('Erreur incoherence'!D4&lt;&gt;"",'Erreur incoherence'!D4,""))</f>
        <v>window.error.inconsistency.panel.title=Lista de incoherencias</v>
      </c>
    </row>
    <row r="480" spans="1:1" x14ac:dyDescent="0.25">
      <c r="A480" t="str">
        <f>IF('Erreur incoherence'!B5&lt;&gt;"",CONCATENATE('Erreur incoherence'!B5,"=", 'Erreur incoherence'!D5),IF('Erreur incoherence'!D5&lt;&gt;"",'Erreur incoherence'!D5,""))</f>
        <v>window.error.inconsistency.field.label=Etiqueta :</v>
      </c>
    </row>
    <row r="481" spans="1:1" x14ac:dyDescent="0.25">
      <c r="A481" t="str">
        <f>IF('Erreur incoherence'!B6&lt;&gt;"",CONCATENATE('Erreur incoherence'!B6,"=", 'Erreur incoherence'!D6),IF('Erreur incoherence'!D6&lt;&gt;"",'Erreur incoherence'!D6,""))</f>
        <v>window.error.inconsistency.number.line.label=Número de línea :</v>
      </c>
    </row>
    <row r="482" spans="1:1" x14ac:dyDescent="0.25">
      <c r="A482" t="str">
        <f>IF('Erreur incoherence'!B7&lt;&gt;"",CONCATENATE('Erreur incoherence'!B7,"=", 'Erreur incoherence'!D7),IF('Erreur incoherence'!D7&lt;&gt;"",'Erreur incoherence'!D7,""))</f>
        <v xml:space="preserve">window.error.inconsistency.name.file.label=Nombre del documento : </v>
      </c>
    </row>
    <row r="483" spans="1:1" x14ac:dyDescent="0.25">
      <c r="A483" t="str">
        <f>IF('Erreur incoherence'!B8&lt;&gt;"",CONCATENATE('Erreur incoherence'!B8,"=", 'Erreur incoherence'!D8),IF('Erreur incoherence'!D8&lt;&gt;"",'Erreur incoherence'!D8,""))</f>
        <v>window.error.inconsistency.message.panel.title=Mensaje informativo</v>
      </c>
    </row>
    <row r="484" spans="1:1" x14ac:dyDescent="0.25">
      <c r="A484" t="str">
        <f>IF('Erreur incoherence'!B9&lt;&gt;"",CONCATENATE('Erreur incoherence'!B9,"=", 'Erreur incoherence'!D9),IF('Erreur incoherence'!D9&lt;&gt;"",'Erreur incoherence'!D9,""))</f>
        <v>window.error.inconsistency.message=&lt;HTML&gt;&lt;P&gt;Vuelva a cargar los documentos corregidos.&lt;BR/&gt;Los desfases de información pueden hacer&lt;BR/&gt;que se detecten nuevos errores.&lt;/P&gt;&lt;/HTML&gt;</v>
      </c>
    </row>
    <row r="485" spans="1:1" x14ac:dyDescent="0.25">
      <c r="A485" t="str">
        <f>IF('Erreur incoherence'!B10&lt;&gt;"",CONCATENATE('Erreur incoherence'!B10,"=", 'Erreur incoherence'!D10),IF('Erreur incoherence'!D10&lt;&gt;"",'Erreur incoherence'!D10,""))</f>
        <v>window.error.inconsistency.buttons.panel.title=Acciones</v>
      </c>
    </row>
    <row r="486" spans="1:1" x14ac:dyDescent="0.25">
      <c r="A486" t="str">
        <f>IF('Erreur incoherence'!B11&lt;&gt;"",CONCATENATE('Erreur incoherence'!B11,"=", 'Erreur incoherence'!D11),IF('Erreur incoherence'!D11&lt;&gt;"",'Erreur incoherence'!D11,""))</f>
        <v>window.error.inconsistency.buttons.close.button.label=Cerrar y cargar lors documentos</v>
      </c>
    </row>
    <row r="487" spans="1:1" x14ac:dyDescent="0.25">
      <c r="A487" t="str">
        <f>IF('Erreur incoherence'!B12&lt;&gt;"",CONCATENATE('Erreur incoherence'!B12,"=", 'Erreur incoherence'!D12),IF('Erreur incoherence'!D12&lt;&gt;"",'Erreur incoherence'!D12,""))</f>
        <v/>
      </c>
    </row>
    <row r="488" spans="1:1" x14ac:dyDescent="0.25">
      <c r="A488" t="str">
        <f>IF('Erreur incoherence'!B13&lt;&gt;"",CONCATENATE('Erreur incoherence'!B13,"=", 'Erreur incoherence'!D13),IF('Erreur incoherence'!D13&lt;&gt;"",'Erreur incoherence'!D13,""))</f>
        <v/>
      </c>
    </row>
    <row r="489" spans="1:1" x14ac:dyDescent="0.25">
      <c r="A489" t="str">
        <f>IF('Erreur incoherence'!B14&lt;&gt;"",CONCATENATE('Erreur incoherence'!B14,"=", 'Erreur incoherence'!D14),IF('Erreur incoherence'!D14&lt;&gt;"",'Erreur incoherence'!D14,""))</f>
        <v/>
      </c>
    </row>
    <row r="490" spans="1:1" x14ac:dyDescent="0.25">
      <c r="A490" t="str">
        <f>IF('Erreur incoherence'!B15&lt;&gt;"",CONCATENATE('Erreur incoherence'!B15,"=", 'Erreur incoherence'!D15),IF('Erreur incoherence'!D15&lt;&gt;"",'Erreur incoherence'!D15,""))</f>
        <v/>
      </c>
    </row>
    <row r="491" spans="1:1" x14ac:dyDescent="0.25">
      <c r="A491" t="str">
        <f>IF('Erreur incoherence'!B16&lt;&gt;"",CONCATENATE('Erreur incoherence'!B16,"=", 'Erreur incoherence'!D16),IF('Erreur incoherence'!D16&lt;&gt;"",'Erreur incoherence'!D16,""))</f>
        <v/>
      </c>
    </row>
    <row r="492" spans="1:1" x14ac:dyDescent="0.25">
      <c r="A492" t="str">
        <f>IF('Erreur incoherence'!B17&lt;&gt;"",CONCATENATE('Erreur incoherence'!B17,"=", 'Erreur incoherence'!D17),IF('Erreur incoherence'!D17&lt;&gt;"",'Erreur incoherence'!D17,""))</f>
        <v/>
      </c>
    </row>
    <row r="493" spans="1:1" x14ac:dyDescent="0.25">
      <c r="A493" t="str">
        <f>IF('Erreur incoherence'!B18&lt;&gt;"",CONCATENATE('Erreur incoherence'!B18,"=", 'Erreur incoherence'!D18),IF('Erreur incoherence'!D18&lt;&gt;"",'Erreur incoherence'!D18,""))</f>
        <v/>
      </c>
    </row>
    <row r="494" spans="1:1" x14ac:dyDescent="0.25">
      <c r="A494" t="str">
        <f>IF('Erreur incoherence'!B19&lt;&gt;"",CONCATENATE('Erreur incoherence'!B19,"=", 'Erreur incoherence'!D19),IF('Erreur incoherence'!D19&lt;&gt;"",'Erreur incoherence'!D19,""))</f>
        <v/>
      </c>
    </row>
    <row r="495" spans="1:1" x14ac:dyDescent="0.25">
      <c r="A495" t="str">
        <f>IF('Erreur incoherence'!B20&lt;&gt;"",CONCATENATE('Erreur incoherence'!B20,"=", 'Erreur incoherence'!D20),IF('Erreur incoherence'!D20&lt;&gt;"",'Erreur incoherence'!D20,""))</f>
        <v/>
      </c>
    </row>
    <row r="496" spans="1:1" x14ac:dyDescent="0.25">
      <c r="A496" t="str">
        <f>IF('Erreur incoherence'!B21&lt;&gt;"",CONCATENATE('Erreur incoherence'!B21,"=", 'Erreur incoherence'!D21),IF('Erreur incoherence'!D21&lt;&gt;"",'Erreur incoherence'!D21,""))</f>
        <v/>
      </c>
    </row>
    <row r="497" spans="1:1" x14ac:dyDescent="0.25">
      <c r="A497" t="str">
        <f>IF('Erreur incoherence'!B22&lt;&gt;"",CONCATENATE('Erreur incoherence'!B22,"=", 'Erreur incoherence'!D22),IF('Erreur incoherence'!D22&lt;&gt;"",'Erreur incoherence'!D22,""))</f>
        <v/>
      </c>
    </row>
    <row r="498" spans="1:1" x14ac:dyDescent="0.25">
      <c r="A498" t="str">
        <f>IF('Erreur incoherence'!B23&lt;&gt;"",CONCATENATE('Erreur incoherence'!B23,"=", 'Erreur incoherence'!D23),IF('Erreur incoherence'!D23&lt;&gt;"",'Erreur incoherence'!D23,""))</f>
        <v/>
      </c>
    </row>
    <row r="499" spans="1:1" x14ac:dyDescent="0.25">
      <c r="A499" t="str">
        <f>IF('Erreur incoherence'!B24&lt;&gt;"",CONCATENATE('Erreur incoherence'!B24,"=", 'Erreur incoherence'!D24),IF('Erreur incoherence'!D24&lt;&gt;"",'Erreur incoherence'!D24,""))</f>
        <v/>
      </c>
    </row>
    <row r="500" spans="1:1" x14ac:dyDescent="0.25">
      <c r="A500" t="str">
        <f>IF('Erreur incoherence'!B25&lt;&gt;"",CONCATENATE('Erreur incoherence'!B25,"=", 'Erreur incoherence'!D25),IF('Erreur incoherence'!D25&lt;&gt;"",'Erreur incoherence'!D25,""))</f>
        <v/>
      </c>
    </row>
    <row r="501" spans="1:1" x14ac:dyDescent="0.25">
      <c r="A501" t="str">
        <f>IF('Erreur incoherence'!B26&lt;&gt;"",CONCATENATE('Erreur incoherence'!B26,"=", 'Erreur incoherence'!D26),IF('Erreur incoherence'!D26&lt;&gt;"",'Erreur incoherence'!D26,""))</f>
        <v/>
      </c>
    </row>
    <row r="502" spans="1:1" x14ac:dyDescent="0.25">
      <c r="A502" t="str">
        <f>IF('Erreur incoherence'!B27&lt;&gt;"",CONCATENATE('Erreur incoherence'!B27,"=", 'Erreur incoherence'!D27),IF('Erreur incoherence'!D27&lt;&gt;"",'Erreur incoherence'!D27,""))</f>
        <v/>
      </c>
    </row>
    <row r="503" spans="1:1" x14ac:dyDescent="0.25">
      <c r="A503" t="str">
        <f>IF('Erreur incoherence'!B28&lt;&gt;"",CONCATENATE('Erreur incoherence'!B28,"=", 'Erreur incoherence'!D28),IF('Erreur incoherence'!D28&lt;&gt;"",'Erreur incoherence'!D28,""))</f>
        <v/>
      </c>
    </row>
    <row r="504" spans="1:1" x14ac:dyDescent="0.25">
      <c r="A504" t="str">
        <f>IF('Erreur incoherence'!B29&lt;&gt;"",CONCATENATE('Erreur incoherence'!B29,"=", 'Erreur incoherence'!D29),IF('Erreur incoherence'!D29&lt;&gt;"",'Erreur incoherence'!D29,""))</f>
        <v/>
      </c>
    </row>
    <row r="505" spans="1:1" x14ac:dyDescent="0.25">
      <c r="A505" t="str">
        <f>IF('Erreur incoherence'!B30&lt;&gt;"",CONCATENATE('Erreur incoherence'!B30,"=", 'Erreur incoherence'!D30),IF('Erreur incoherence'!D30&lt;&gt;"",'Erreur incoherence'!D30,""))</f>
        <v/>
      </c>
    </row>
    <row r="506" spans="1:1" x14ac:dyDescent="0.25">
      <c r="A506" t="str">
        <f>IF('Erreur incoherence'!B31&lt;&gt;"",CONCATENATE('Erreur incoherence'!B31,"=", 'Erreur incoherence'!D31),IF('Erreur incoherence'!D31&lt;&gt;"",'Erreur incoherence'!D31,""))</f>
        <v/>
      </c>
    </row>
    <row r="507" spans="1:1" x14ac:dyDescent="0.25">
      <c r="A507" t="str">
        <f>IF('Erreur incoherence'!B32&lt;&gt;"",CONCATENATE('Erreur incoherence'!B32,"=", 'Erreur incoherence'!D32),IF('Erreur incoherence'!D32&lt;&gt;"",'Erreur incoherence'!D32,""))</f>
        <v/>
      </c>
    </row>
    <row r="508" spans="1:1" x14ac:dyDescent="0.25">
      <c r="A508" t="str">
        <f>IF('Erreur balise introductive'!B2&lt;&gt;"",CONCATENATE('Erreur balise introductive'!B2,"=", 'Erreur balise introductive'!D2),IF('Erreur balise introductive'!D2&lt;&gt;"",'Erreur balise introductive'!D2,""))</f>
        <v>#Mensaje para etiquetas introductoria</v>
      </c>
    </row>
    <row r="509" spans="1:1" x14ac:dyDescent="0.25">
      <c r="A509" t="str">
        <f>IF('Erreur balise introductive'!B3&lt;&gt;"",CONCATENATE('Erreur balise introductive'!B3,"=", 'Erreur balise introductive'!D3),IF('Erreur balise introductive'!D3&lt;&gt;"",'Erreur balise introductive'!D3,""))</f>
        <v>window.error.missing.base.code.title=Errores de etiquetas introductorias</v>
      </c>
    </row>
    <row r="510" spans="1:1" x14ac:dyDescent="0.25">
      <c r="A510" t="str">
        <f>IF('Erreur balise introductive'!B4&lt;&gt;"",CONCATENATE('Erreur balise introductive'!B4,"=", 'Erreur balise introductive'!D4),IF('Erreur balise introductive'!D4&lt;&gt;"",'Erreur balise introductive'!D4,""))</f>
        <v>window.error.missing.base.code.panel.title=Lista de etiquetas introductorias</v>
      </c>
    </row>
    <row r="511" spans="1:1" x14ac:dyDescent="0.25">
      <c r="A511" t="str">
        <f>IF('Erreur balise introductive'!B5&lt;&gt;"",CONCATENATE('Erreur balise introductive'!B5,"=", 'Erreur balise introductive'!D5),IF('Erreur balise introductive'!D5&lt;&gt;"",'Erreur balise introductive'!D5,""))</f>
        <v>window.error.missing.base.code.field.label=Etiqueta :</v>
      </c>
    </row>
    <row r="512" spans="1:1" x14ac:dyDescent="0.25">
      <c r="A512" t="str">
        <f>IF('Erreur balise introductive'!B6&lt;&gt;"",CONCATENATE('Erreur balise introductive'!B6,"=", 'Erreur balise introductive'!D6),IF('Erreur balise introductive'!D6&lt;&gt;"",'Erreur balise introductive'!D6,""))</f>
        <v>window.error.missing.base.code.number.line.label=Número de línea :</v>
      </c>
    </row>
    <row r="513" spans="1:1" x14ac:dyDescent="0.25">
      <c r="A513" t="str">
        <f>IF('Erreur balise introductive'!B7&lt;&gt;"",CONCATENATE('Erreur balise introductive'!B7,"=", 'Erreur balise introductive'!D7),IF('Erreur balise introductive'!D7&lt;&gt;"",'Erreur balise introductive'!D7,""))</f>
        <v xml:space="preserve">window.error.missing.base.code.name.file.label=Nombre del documento : </v>
      </c>
    </row>
    <row r="514" spans="1:1" x14ac:dyDescent="0.25">
      <c r="A514" t="str">
        <f>IF('Erreur balise introductive'!B8&lt;&gt;"",CONCATENATE('Erreur balise introductive'!B8,"=", 'Erreur balise introductive'!D8),IF('Erreur balise introductive'!D8&lt;&gt;"",'Erreur balise introductive'!D8,""))</f>
        <v>window.error.missing.base.code.message.panel.title=Mensaje informativo</v>
      </c>
    </row>
    <row r="515" spans="1:1" x14ac:dyDescent="0.25">
      <c r="A515" t="str">
        <f>IF('Erreur balise introductive'!B9&lt;&gt;"",CONCATENATE('Erreur balise introductive'!B9,"=", 'Erreur balise introductive'!D9),IF('Erreur balise introductive'!D9&lt;&gt;"",'Erreur balise introductive'!D9,""))</f>
        <v>window.error.missing.base.code.message=&lt;HTML&gt;&lt;P&gt;Se han detectado errores en las etiquetas de introducción.&lt;BR/&gt;Debe corregir manualmente la información directamente en sus documentos.&lt;BR/&gt;Al cerrar esta ventana, los documentos se recargarán automáticamente.&lt;/P&gt;&lt;/HTML&gt;</v>
      </c>
    </row>
    <row r="516" spans="1:1" x14ac:dyDescent="0.25">
      <c r="A516" t="str">
        <f>IF('Erreur balise introductive'!B10&lt;&gt;"",CONCATENATE('Erreur balise introductive'!B10,"=", 'Erreur balise introductive'!D10),IF('Erreur balise introductive'!D10&lt;&gt;"",'Erreur balise introductive'!D10,""))</f>
        <v>window.error.missing.base.code.buttons.panel.title=Acciones</v>
      </c>
    </row>
    <row r="517" spans="1:1" x14ac:dyDescent="0.25">
      <c r="A517" t="str">
        <f>IF('Erreur balise introductive'!B11&lt;&gt;"",CONCATENATE('Erreur balise introductive'!B11,"=", 'Erreur balise introductive'!D11),IF('Erreur balise introductive'!D11&lt;&gt;"",'Erreur balise introductive'!D11,""))</f>
        <v>window.error.missing.base.code.buttons.close.button.label=Cerrar y cargar lors documentos</v>
      </c>
    </row>
    <row r="518" spans="1:1" x14ac:dyDescent="0.25">
      <c r="A518" t="str">
        <f>IF('Erreur balise introductive'!B12&lt;&gt;"",CONCATENATE('Erreur balise introductive'!B12,"=", 'Erreur balise introductive'!D12),IF('Erreur balise introductive'!D12&lt;&gt;"",'Erreur balise introductive'!D12,""))</f>
        <v/>
      </c>
    </row>
    <row r="519" spans="1:1" x14ac:dyDescent="0.25">
      <c r="A519" t="str">
        <f>IF('Erreur balise introductive'!B13&lt;&gt;"",CONCATENATE('Erreur balise introductive'!B13,"=", 'Erreur balise introductive'!D13),IF('Erreur balise introductive'!D13&lt;&gt;"",'Erreur balise introductive'!D13,""))</f>
        <v/>
      </c>
    </row>
    <row r="520" spans="1:1" x14ac:dyDescent="0.25">
      <c r="A520" t="str">
        <f>IF('Erreur balise introductive'!B14&lt;&gt;"",CONCATENATE('Erreur balise introductive'!B14,"=", 'Erreur balise introductive'!D14),IF('Erreur balise introductive'!D14&lt;&gt;"",'Erreur balise introductive'!D14,""))</f>
        <v/>
      </c>
    </row>
    <row r="521" spans="1:1" x14ac:dyDescent="0.25">
      <c r="A521" t="str">
        <f>IF('Erreur balise introductive'!B15&lt;&gt;"",CONCATENATE('Erreur balise introductive'!B15,"=", 'Erreur balise introductive'!D15),IF('Erreur balise introductive'!D15&lt;&gt;"",'Erreur balise introductive'!D15,""))</f>
        <v/>
      </c>
    </row>
    <row r="522" spans="1:1" x14ac:dyDescent="0.25">
      <c r="A522" t="str">
        <f>IF('Erreur balise introductive'!B16&lt;&gt;"",CONCATENATE('Erreur balise introductive'!B16,"=", 'Erreur balise introductive'!D16),IF('Erreur balise introductive'!D16&lt;&gt;"",'Erreur balise introductive'!D16,""))</f>
        <v/>
      </c>
    </row>
    <row r="523" spans="1:1" x14ac:dyDescent="0.25">
      <c r="A523" t="str">
        <f>IF('Erreur balise introductive'!B17&lt;&gt;"",CONCATENATE('Erreur balise introductive'!B17,"=", 'Erreur balise introductive'!D17),IF('Erreur balise introductive'!D17&lt;&gt;"",'Erreur balise introductive'!D17,""))</f>
        <v/>
      </c>
    </row>
    <row r="524" spans="1:1" x14ac:dyDescent="0.25">
      <c r="A524" t="str">
        <f>IF('Erreur balise introductive'!B18&lt;&gt;"",CONCATENATE('Erreur balise introductive'!B18,"=", 'Erreur balise introductive'!D18),IF('Erreur balise introductive'!D18&lt;&gt;"",'Erreur balise introductive'!D18,""))</f>
        <v/>
      </c>
    </row>
    <row r="525" spans="1:1" x14ac:dyDescent="0.25">
      <c r="A525" t="str">
        <f>IF('Erreur balise introductive'!B19&lt;&gt;"",CONCATENATE('Erreur balise introductive'!B19,"=", 'Erreur balise introductive'!D19),IF('Erreur balise introductive'!D19&lt;&gt;"",'Erreur balise introductive'!D19,""))</f>
        <v/>
      </c>
    </row>
    <row r="526" spans="1:1" x14ac:dyDescent="0.25">
      <c r="A526" t="str">
        <f>IF('Erreur balise introductive'!B20&lt;&gt;"",CONCATENATE('Erreur balise introductive'!B20,"=", 'Erreur balise introductive'!D20),IF('Erreur balise introductive'!D20&lt;&gt;"",'Erreur balise introductive'!D20,""))</f>
        <v/>
      </c>
    </row>
    <row r="527" spans="1:1" x14ac:dyDescent="0.25">
      <c r="A527" t="str">
        <f>IF('Erreur balise introductive'!B21&lt;&gt;"",CONCATENATE('Erreur balise introductive'!B21,"=", 'Erreur balise introductive'!D21),IF('Erreur balise introductive'!D21&lt;&gt;"",'Erreur balise introductive'!D21,""))</f>
        <v/>
      </c>
    </row>
    <row r="528" spans="1:1" x14ac:dyDescent="0.25">
      <c r="A528" t="str">
        <f>IF('Erreur balise introductive'!B22&lt;&gt;"",CONCATENATE('Erreur balise introductive'!B22,"=", 'Erreur balise introductive'!D22),IF('Erreur balise introductive'!D22&lt;&gt;"",'Erreur balise introductive'!D22,""))</f>
        <v/>
      </c>
    </row>
    <row r="529" spans="1:1" x14ac:dyDescent="0.25">
      <c r="A529" t="str">
        <f>IF('Erreur balise introductive'!B23&lt;&gt;"",CONCATENATE('Erreur balise introductive'!B23,"=", 'Erreur balise introductive'!D23),IF('Erreur balise introductive'!D23&lt;&gt;"",'Erreur balise introductive'!D23,""))</f>
        <v/>
      </c>
    </row>
    <row r="530" spans="1:1" x14ac:dyDescent="0.25">
      <c r="A530" t="str">
        <f>IF('Erreur balise introductive'!B24&lt;&gt;"",CONCATENATE('Erreur balise introductive'!B24,"=", 'Erreur balise introductive'!D24),IF('Erreur balise introductive'!D24&lt;&gt;"",'Erreur balise introductive'!D24,""))</f>
        <v/>
      </c>
    </row>
    <row r="531" spans="1:1" x14ac:dyDescent="0.25">
      <c r="A531" t="str">
        <f>IF('Erreur balise introductive'!B25&lt;&gt;"",CONCATENATE('Erreur balise introductive'!B25,"=", 'Erreur balise introductive'!D25),IF('Erreur balise introductive'!D25&lt;&gt;"",'Erreur balise introductive'!D25,""))</f>
        <v/>
      </c>
    </row>
    <row r="532" spans="1:1" x14ac:dyDescent="0.25">
      <c r="A532" t="str">
        <f>IF('Erreur balise introductive'!B26&lt;&gt;"",CONCATENATE('Erreur balise introductive'!B26,"=", 'Erreur balise introductive'!D26),IF('Erreur balise introductive'!D26&lt;&gt;"",'Erreur balise introductive'!D26,""))</f>
        <v/>
      </c>
    </row>
    <row r="533" spans="1:1" x14ac:dyDescent="0.25">
      <c r="A533" t="str">
        <f>IF('Erreur balise introductive'!B27&lt;&gt;"",CONCATENATE('Erreur balise introductive'!B27,"=", 'Erreur balise introductive'!D27),IF('Erreur balise introductive'!D27&lt;&gt;"",'Erreur balise introductive'!D27,""))</f>
        <v/>
      </c>
    </row>
    <row r="534" spans="1:1" x14ac:dyDescent="0.25">
      <c r="A534" t="str">
        <f>IF('Erreur balise introductive'!B28&lt;&gt;"",CONCATENATE('Erreur balise introductive'!B28,"=", 'Erreur balise introductive'!D28),IF('Erreur balise introductive'!D28&lt;&gt;"",'Erreur balise introductive'!D28,""))</f>
        <v/>
      </c>
    </row>
    <row r="535" spans="1:1" x14ac:dyDescent="0.25">
      <c r="A535" t="str">
        <f>IF('Commencer analyse'!B2&lt;&gt;"",CONCATENATE('Commencer analyse'!B2,"=", 'Commencer analyse'!D2),IF('Commencer analyse'!D2&lt;&gt;"",'Commencer analyse'!D2,""))</f>
        <v>#Mensaje para iniciar un análisis</v>
      </c>
    </row>
    <row r="536" spans="1:1" x14ac:dyDescent="0.25">
      <c r="A536" t="str">
        <f>IF('Commencer analyse'!B3&lt;&gt;"",CONCATENATE('Commencer analyse'!B3,"=", 'Commencer analyse'!D3),IF('Commencer analyse'!D3&lt;&gt;"",'Commencer analyse'!D3,""))</f>
        <v>window.start.analysis.code.title=Análisis</v>
      </c>
    </row>
    <row r="537" spans="1:1" x14ac:dyDescent="0.25">
      <c r="A537" t="str">
        <f>IF('Commencer analyse'!B4&lt;&gt;"",CONCATENATE('Commencer analyse'!B4,"=", 'Commencer analyse'!D4),IF('Commencer analyse'!D4&lt;&gt;"",'Commencer analyse'!D4,""))</f>
        <v>window.start.analysis.information.panel.title=Informaciónes</v>
      </c>
    </row>
    <row r="538" spans="1:1" x14ac:dyDescent="0.25">
      <c r="A538" t="str">
        <f>IF('Commencer analyse'!B5&lt;&gt;"",CONCATENATE('Commencer analyse'!B5,"=", 'Commencer analyse'!D5),IF('Commencer analyse'!D5&lt;&gt;"",'Commencer analyse'!D5,""))</f>
        <v>window.start.analysis.information.message.etape1=&lt;HTML&gt;&lt;P&gt;Bienvenido al asistente de análisis lexicométrico.&lt;BR/&gt;Podrás configurar el análisis que quieras realizar.&lt;BR/&gt;Haga clic en siguiente para iniciar el análisis.&lt;BR/&gt;NB: En cualquier momento usted puede volver atrás con el botón anterior.&lt;/P&gt;&lt;/HTML&gt;</v>
      </c>
    </row>
    <row r="539" spans="1:1" x14ac:dyDescent="0.25">
      <c r="A539" t="str">
        <f>IF('Commencer analyse'!B6&lt;&gt;"",CONCATENATE('Commencer analyse'!B6,"=", 'Commencer analyse'!D6),IF('Commencer analyse'!D6&lt;&gt;"",'Commencer analyse'!D6,""))</f>
        <v>window.start.analysis.wizard.panel.title=Asistente de análisis lexicométrico</v>
      </c>
    </row>
    <row r="540" spans="1:1" x14ac:dyDescent="0.25">
      <c r="A540" t="str">
        <f>IF('Commencer analyse'!B7&lt;&gt;"",CONCATENATE('Commencer analyse'!B7,"=", 'Commencer analyse'!D7),IF('Commencer analyse'!D7&lt;&gt;"",'Commencer analyse'!D7,""))</f>
        <v>window.start.analysis.information.message.etape2=&lt;HTML&gt;&lt;P&gt;Este paso le permite seleccionar los materiales en los que desea realizar el análisis.&lt;BR/&gt;NB: En cualquier momento usted puede volver atrás con el botón anterior.&lt;/P&gt;&lt;/HTML&gt;</v>
      </c>
    </row>
    <row r="541" spans="1:1" x14ac:dyDescent="0.25">
      <c r="A541" t="str">
        <f>IF('Commencer analyse'!B8&lt;&gt;"",CONCATENATE('Commencer analyse'!B8,"=", 'Commencer analyse'!D8),IF('Commencer analyse'!D8&lt;&gt;"",'Commencer analyse'!D8,""))</f>
        <v>window.start.analysis.type.panel.title=Elección de análisis</v>
      </c>
    </row>
    <row r="542" spans="1:1" x14ac:dyDescent="0.25">
      <c r="A542" t="str">
        <f>IF('Commencer analyse'!B9&lt;&gt;"",CONCATENATE('Commencer analyse'!B9,"=", 'Commencer analyse'!D9),IF('Commencer analyse'!D9&lt;&gt;"",'Commencer analyse'!D9,""))</f>
        <v>window.start.analysis.information.message.etape3=&lt;HTML&gt;&lt;P&gt;Este paso le permite seleccionar los campos correspondientes a los materiales sobre los que desea realizar el análisis.&lt;BR/&gt;NB: En cualquier momento usted puede volver atrás con el botón anterior.&lt;/P&gt;&lt;/HTML&gt;</v>
      </c>
    </row>
    <row r="543" spans="1:1" x14ac:dyDescent="0.25">
      <c r="A543" t="str">
        <f>IF('Commencer analyse'!B10&lt;&gt;"",CONCATENATE('Commencer analyse'!B10,"=", 'Commencer analyse'!D10),IF('Commencer analyse'!D10&lt;&gt;"",'Commencer analyse'!D10,""))</f>
        <v>window.start.analysis.field.material.panel.title=Choix des champs à analyser</v>
      </c>
    </row>
    <row r="544" spans="1:1" x14ac:dyDescent="0.25">
      <c r="A544" t="str">
        <f>IF('Commencer analyse'!B11&lt;&gt;"",CONCATENATE('Commencer analyse'!B11,"=", 'Commencer analyse'!D11),IF('Commencer analyse'!D11&lt;&gt;"",'Commencer analyse'!D11,""))</f>
        <v>window.start.analysis.information.message.etape4=&lt;HTML&gt;&lt;P&gt;Este paso le permite seleccionar el tipo de análisis que desea realizar.&lt;BR/&gt;Luego consulte los resultados.&lt;BR/&gt;NB: En cualquier momento puede volver con el botón anterior.&lt;/P&gt;&lt;/HTML&gt;</v>
      </c>
    </row>
    <row r="545" spans="1:1" x14ac:dyDescent="0.25">
      <c r="A545" t="str">
        <f>IF('Commencer analyse'!B12&lt;&gt;"",CONCATENATE('Commencer analyse'!B12,"=", 'Commencer analyse'!D12),IF('Commencer analyse'!D12&lt;&gt;"",'Commencer analyse'!D12,""))</f>
        <v>window.start.analysis.choose.analyse.label=Elección de análisis</v>
      </c>
    </row>
    <row r="546" spans="1:1" x14ac:dyDescent="0.25">
      <c r="A546" t="str">
        <f>IF('Commencer analyse'!B13&lt;&gt;"",CONCATENATE('Commencer analyse'!B13,"=", 'Commencer analyse'!D13),IF('Commencer analyse'!D13&lt;&gt;"",'Commencer analyse'!D13,""))</f>
        <v>window.start.analysis.choose.analyse.panel.title=Análisis lexicométrico</v>
      </c>
    </row>
    <row r="547" spans="1:1" x14ac:dyDescent="0.25">
      <c r="A547" t="str">
        <f>IF('Commencer analyse'!B14&lt;&gt;"",CONCATENATE('Commencer analyse'!B14,"=", 'Commencer analyse'!D14),IF('Commencer analyse'!D14&lt;&gt;"",'Commencer analyse'!D14,""))</f>
        <v>window.start.analysis.choose.analyse.option.panel.title=Opciones requeridas para el análisis</v>
      </c>
    </row>
    <row r="548" spans="1:1" x14ac:dyDescent="0.25">
      <c r="A548" t="str">
        <f>IF('Commencer analyse'!B15&lt;&gt;"",CONCATENATE('Commencer analyse'!B15,"=", 'Commencer analyse'!D15),IF('Commencer analyse'!D15&lt;&gt;"",'Commencer analyse'!D15,""))</f>
        <v>window.start.analysis.start.button.label=Iniciar el análisis</v>
      </c>
    </row>
    <row r="549" spans="1:1" x14ac:dyDescent="0.25">
      <c r="A549" t="str">
        <f>IF('Commencer analyse'!B16&lt;&gt;"",CONCATENATE('Commencer analyse'!B16,"=", 'Commencer analyse'!D16),IF('Commencer analyse'!D16&lt;&gt;"",'Commencer analyse'!D16,""))</f>
        <v>window.start.analysis.consult.results.button.label=Consultar los resultados</v>
      </c>
    </row>
    <row r="550" spans="1:1" x14ac:dyDescent="0.25">
      <c r="A550" t="str">
        <f>IF('Commencer analyse'!B17&lt;&gt;"",CONCATENATE('Commencer analyse'!B17,"=", 'Commencer analyse'!D17),IF('Commencer analyse'!D17&lt;&gt;"",'Commencer analyse'!D17,""))</f>
        <v>window.start.analysis.token.number.label=Numero de tokens</v>
      </c>
    </row>
    <row r="551" spans="1:1" x14ac:dyDescent="0.25">
      <c r="A551" t="str">
        <f>IF('Commencer analyse'!B18&lt;&gt;"",CONCATENATE('Commencer analyse'!B18,"=", 'Commencer analyse'!D18),IF('Commencer analyse'!D18&lt;&gt;"",'Commencer analyse'!D18,""))</f>
        <v>window.start.analysis.lemme.type.label=Lematización y número de tipo</v>
      </c>
    </row>
    <row r="552" spans="1:1" x14ac:dyDescent="0.25">
      <c r="A552" t="str">
        <f>IF('Commencer analyse'!B19&lt;&gt;"",CONCATENATE('Commencer analyse'!B19,"=", 'Commencer analyse'!D19),IF('Commencer analyse'!D19&lt;&gt;"",'Commencer analyse'!D19,""))</f>
        <v>window.start.analysis.token.ratio.label=Tipo de proporción de tokens</v>
      </c>
    </row>
    <row r="553" spans="1:1" x14ac:dyDescent="0.25">
      <c r="A553" t="str">
        <f>IF('Commencer analyse'!B20&lt;&gt;"",CONCATENATE('Commencer analyse'!B20,"=", 'Commencer analyse'!D20),IF('Commencer analyse'!D20&lt;&gt;"",'Commencer analyse'!D20,""))</f>
        <v>window.start.analysis.frequency.label=Frecuencia</v>
      </c>
    </row>
    <row r="554" spans="1:1" x14ac:dyDescent="0.25">
      <c r="A554" t="str">
        <f>IF('Commencer analyse'!B21&lt;&gt;"",CONCATENATE('Commencer analyse'!B21,"=", 'Commencer analyse'!D21),IF('Commencer analyse'!D21&lt;&gt;"",'Commencer analyse'!D21,""))</f>
        <v>window.start.analysis.choose.type.treatment.optional.list.panel.title=Tipo de preprocesamiento de datos</v>
      </c>
    </row>
    <row r="555" spans="1:1" x14ac:dyDescent="0.25">
      <c r="A555" t="str">
        <f>IF('Commencer analyse'!B22&lt;&gt;"",CONCATENATE('Commencer analyse'!B22,"=", 'Commencer analyse'!D22),IF('Commencer analyse'!D22&lt;&gt;"",'Commencer analyse'!D22,""))</f>
        <v>window.start.analysis.choose.profile.treatment.optional.list.panel.title=Modelo de pretratamiento de datos</v>
      </c>
    </row>
    <row r="556" spans="1:1" x14ac:dyDescent="0.25">
      <c r="A556" t="str">
        <f>IF('Commencer analyse'!B23&lt;&gt;"",CONCATENATE('Commencer analyse'!B23,"=", 'Commencer analyse'!D23),IF('Commencer analyse'!D23&lt;&gt;"",'Commencer analyse'!D23,""))</f>
        <v>window.start.analysis.choose.type.lemmatization.treatment.optional.list.label=Elección del tipo de lista para lemas</v>
      </c>
    </row>
    <row r="557" spans="1:1" x14ac:dyDescent="0.25">
      <c r="A557" t="str">
        <f>IF('Commencer analyse'!B24&lt;&gt;"",CONCATENATE('Commencer analyse'!B24,"=", 'Commencer analyse'!D24),IF('Commencer analyse'!D24&lt;&gt;"",'Commencer analyse'!D24,""))</f>
        <v>window.start.analysis.choose.profile.treatment.optional.list.label=Elegir qué lista usar</v>
      </c>
    </row>
    <row r="558" spans="1:1" x14ac:dyDescent="0.25">
      <c r="A558" t="str">
        <f>IF('Commencer analyse'!B25&lt;&gt;"",CONCATENATE('Commencer analyse'!B25,"=", 'Commencer analyse'!D25),IF('Commencer analyse'!D25&lt;&gt;"",'Commencer analyse'!D25,""))</f>
        <v>window.start.analysis.choose.type.tokenization.treatment.optional.list.label=Elección del tipo de lista para tokens</v>
      </c>
    </row>
    <row r="559" spans="1:1" x14ac:dyDescent="0.25">
      <c r="A559" t="str">
        <f>IF('Commencer analyse'!B26&lt;&gt;"",CONCATENATE('Commencer analyse'!B26,"=", 'Commencer analyse'!D26),IF('Commencer analyse'!D26&lt;&gt;"",'Commencer analyse'!D26,""))</f>
        <v xml:space="preserve">window.start.analysis.choose.type.proper.noun.treatment.optional.list.label=Elección del tipo de lista para nombres propios
</v>
      </c>
    </row>
    <row r="560" spans="1:1" x14ac:dyDescent="0.25">
      <c r="A560" t="str">
        <f>IF('Commencer analyse'!B27&lt;&gt;"",CONCATENATE('Commencer analyse'!B27,"=", 'Commencer analyse'!D27),IF('Commencer analyse'!D27&lt;&gt;"",'Commencer analyse'!D27,""))</f>
        <v>window.start.analysis.information.optionals.liste.message=&lt;HTML&gt;&lt;P&gt;Para iniciar el análisis debe seleccionar las listas a utilizar.&lt;BR/&gt;Estas listas se utilizan para preprocesar datos (ejemplo: eliminar stopwords)&lt;BR/&gt;Para eso se le ofrecen 2 opciones &lt;BR/&gt;&lt;UL&gt;&lt;LI&gt;Cree una lista en blanco desde el menú Análisis - Gestión de listas y complétela después del análisis&lt;/LI&gt;&lt;LI&gt;Elija una lista existente y complétela si es necesario después del análisis &lt;/LI&gt;&lt;/UL&gt;&lt;/P&gt;&lt;/HTML&gt;</v>
      </c>
    </row>
    <row r="561" spans="1:1" x14ac:dyDescent="0.25">
      <c r="A561" t="str">
        <f>IF('Commencer analyse'!B28&lt;&gt;"",CONCATENATE('Commencer analyse'!B28,"=", 'Commencer analyse'!D28),IF('Commencer analyse'!D28&lt;&gt;"",'Commencer analyse'!D28,""))</f>
        <v>window.start.analysis.help.button.label=Ayuda abierta</v>
      </c>
    </row>
    <row r="562" spans="1:1" x14ac:dyDescent="0.25">
      <c r="A562" t="str">
        <f>IF('Commencer analyse'!B29&lt;&gt;"",CONCATENATE('Commencer analyse'!B29,"=", 'Commencer analyse'!D29),IF('Commencer analyse'!D29&lt;&gt;"",'Commencer analyse'!D29,""))</f>
        <v/>
      </c>
    </row>
    <row r="563" spans="1:1" x14ac:dyDescent="0.25">
      <c r="A563" t="str">
        <f>IF('Commencer analyse'!B30&lt;&gt;"",CONCATENATE('Commencer analyse'!B30,"=", 'Commencer analyse'!D30),IF('Commencer analyse'!D30&lt;&gt;"",'Commencer analyse'!D30,""))</f>
        <v/>
      </c>
    </row>
    <row r="564" spans="1:1" x14ac:dyDescent="0.25">
      <c r="A564" t="str">
        <f>IF('Commencer analyse'!B31&lt;&gt;"",CONCATENATE('Commencer analyse'!B31,"=", 'Commencer analyse'!D31),IF('Commencer analyse'!D31&lt;&gt;"",'Commencer analyse'!D31,""))</f>
        <v/>
      </c>
    </row>
    <row r="565" spans="1:1" x14ac:dyDescent="0.25">
      <c r="A565" t="str">
        <f>IF('Commencer analyse'!B32&lt;&gt;"",CONCATENATE('Commencer analyse'!B32,"=", 'Commencer analyse'!D32),IF('Commencer analyse'!D32&lt;&gt;"",'Commencer analyse'!D32,""))</f>
        <v/>
      </c>
    </row>
    <row r="566" spans="1:1" x14ac:dyDescent="0.25">
      <c r="A566" t="str">
        <f>IF('Commencer analyse'!B33&lt;&gt;"",CONCATENATE('Commencer analyse'!B33,"=", 'Commencer analyse'!D33),IF('Commencer analyse'!D33&lt;&gt;"",'Commencer analyse'!D33,""))</f>
        <v/>
      </c>
    </row>
    <row r="567" spans="1:1" x14ac:dyDescent="0.25">
      <c r="A567" t="str">
        <f>IF('Commencer analyse'!B34&lt;&gt;"",CONCATENATE('Commencer analyse'!B34,"=", 'Commencer analyse'!D34),IF('Commencer analyse'!D34&lt;&gt;"",'Commencer analyse'!D34,""))</f>
        <v/>
      </c>
    </row>
    <row r="568" spans="1:1" x14ac:dyDescent="0.25">
      <c r="A568" t="str">
        <f>IF('Commencer analyse'!B35&lt;&gt;"",CONCATENATE('Commencer analyse'!B35,"=", 'Commencer analyse'!D35),IF('Commencer analyse'!D35&lt;&gt;"",'Commencer analyse'!D35,""))</f>
        <v/>
      </c>
    </row>
    <row r="569" spans="1:1" x14ac:dyDescent="0.25">
      <c r="A569" t="str">
        <f>IF('Commencer analyse'!B36&lt;&gt;"",CONCATENATE('Commencer analyse'!B36,"=", 'Commencer analyse'!D36),IF('Commencer analyse'!D36&lt;&gt;"",'Commencer analyse'!D36,""))</f>
        <v/>
      </c>
    </row>
    <row r="570" spans="1:1" x14ac:dyDescent="0.25">
      <c r="A570" t="str">
        <f>IF('Commencer analyse'!B37&lt;&gt;"",CONCATENATE('Commencer analyse'!B37,"=", 'Commencer analyse'!D37),IF('Commencer analyse'!D37&lt;&gt;"",'Commencer analyse'!D37,""))</f>
        <v/>
      </c>
    </row>
    <row r="571" spans="1:1" x14ac:dyDescent="0.25">
      <c r="A571" t="str">
        <f>IF('Commencer analyse'!B38&lt;&gt;"",CONCATENATE('Commencer analyse'!B38,"=", 'Commencer analyse'!D38),IF('Commencer analyse'!D38&lt;&gt;"",'Commencer analyse'!D38,""))</f>
        <v/>
      </c>
    </row>
    <row r="572" spans="1:1" x14ac:dyDescent="0.25">
      <c r="A572" t="str">
        <f>IF('Commencer analyse'!B39&lt;&gt;"",CONCATENATE('Commencer analyse'!B39,"=", 'Commencer analyse'!D39),IF('Commencer analyse'!D39&lt;&gt;"",'Commencer analyse'!D39,""))</f>
        <v/>
      </c>
    </row>
    <row r="573" spans="1:1" x14ac:dyDescent="0.25">
      <c r="A573" t="str">
        <f>IF('Commencer analyse'!B40&lt;&gt;"",CONCATENATE('Commencer analyse'!B40,"=", 'Commencer analyse'!D40),IF('Commencer analyse'!D40&lt;&gt;"",'Commencer analyse'!D40,""))</f>
        <v/>
      </c>
    </row>
    <row r="574" spans="1:1" x14ac:dyDescent="0.25">
      <c r="A574" t="str">
        <f>IF('Commencer analyse'!B41&lt;&gt;"",CONCATENATE('Commencer analyse'!B41,"=", 'Commencer analyse'!D41),IF('Commencer analyse'!D41&lt;&gt;"",'Commencer analyse'!D41,""))</f>
        <v/>
      </c>
    </row>
    <row r="575" spans="1:1" x14ac:dyDescent="0.25">
      <c r="A575" t="str">
        <f>IF('Commencer analyse'!B42&lt;&gt;"",CONCATENATE('Commencer analyse'!B42,"=", 'Commencer analyse'!D42),IF('Commencer analyse'!D42&lt;&gt;"",'Commencer analyse'!D42,""))</f>
        <v/>
      </c>
    </row>
    <row r="576" spans="1:1" x14ac:dyDescent="0.25">
      <c r="A576" t="str">
        <f>IF('Commencer analyse'!B43&lt;&gt;"",CONCATENATE('Commencer analyse'!B43,"=", 'Commencer analyse'!D43),IF('Commencer analyse'!D43&lt;&gt;"",'Commencer analyse'!D43,""))</f>
        <v/>
      </c>
    </row>
    <row r="577" spans="1:1" x14ac:dyDescent="0.25">
      <c r="A577" t="str">
        <f>IF('Commencer analyse'!B44&lt;&gt;"",CONCATENATE('Commencer analyse'!B44,"=", 'Commencer analyse'!D44),IF('Commencer analyse'!D44&lt;&gt;"",'Commencer analyse'!D44,""))</f>
        <v/>
      </c>
    </row>
    <row r="578" spans="1:1" x14ac:dyDescent="0.25">
      <c r="A578" t="str">
        <f>IF('Commencer analyse'!B45&lt;&gt;"",CONCATENATE('Commencer analyse'!B45,"=", 'Commencer analyse'!D45),IF('Commencer analyse'!D45&lt;&gt;"",'Commencer analyse'!D45,""))</f>
        <v/>
      </c>
    </row>
    <row r="579" spans="1:1" x14ac:dyDescent="0.25">
      <c r="A579" t="str">
        <f>IF('Commencer analyse'!B46&lt;&gt;"",CONCATENATE('Commencer analyse'!B46,"=", 'Commencer analyse'!D46),IF('Commencer analyse'!D46&lt;&gt;"",'Commencer analyse'!D46,""))</f>
        <v/>
      </c>
    </row>
    <row r="580" spans="1:1" x14ac:dyDescent="0.25">
      <c r="A580" t="str">
        <f>IF('Commencer analyse'!B47&lt;&gt;"",CONCATENATE('Commencer analyse'!B47,"=", 'Commencer analyse'!D47),IF('Commencer analyse'!D47&lt;&gt;"",'Commencer analyse'!D47,""))</f>
        <v/>
      </c>
    </row>
    <row r="581" spans="1:1" x14ac:dyDescent="0.25">
      <c r="A581" t="str">
        <f>IF('Commencer analyse'!B48&lt;&gt;"",CONCATENATE('Commencer analyse'!B48,"=", 'Commencer analyse'!D48),IF('Commencer analyse'!D48&lt;&gt;"",'Commencer analyse'!D48,""))</f>
        <v/>
      </c>
    </row>
    <row r="582" spans="1:1" x14ac:dyDescent="0.25">
      <c r="A582" t="str">
        <f>IF('Commencer analyse'!B49&lt;&gt;"",CONCATENATE('Commencer analyse'!B49,"=", 'Commencer analyse'!D49),IF('Commencer analyse'!D49&lt;&gt;"",'Commencer analyse'!D49,""))</f>
        <v/>
      </c>
    </row>
    <row r="583" spans="1:1" x14ac:dyDescent="0.25">
      <c r="A583" t="str">
        <f>IF('Commencer analyse'!B50&lt;&gt;"",CONCATENATE('Commencer analyse'!B50,"=", 'Commencer analyse'!D50),IF('Commencer analyse'!D50&lt;&gt;"",'Commencer analyse'!D50,""))</f>
        <v/>
      </c>
    </row>
    <row r="584" spans="1:1" x14ac:dyDescent="0.25">
      <c r="A584" t="str">
        <f>IF('Commencer analyse'!B51&lt;&gt;"",CONCATENATE('Commencer analyse'!B51,"=", 'Commencer analyse'!D51),IF('Commencer analyse'!D51&lt;&gt;"",'Commencer analyse'!D51,""))</f>
        <v/>
      </c>
    </row>
    <row r="585" spans="1:1" x14ac:dyDescent="0.25">
      <c r="A585" t="str">
        <f>IF('Commencer analyse'!B52&lt;&gt;"",CONCATENATE('Commencer analyse'!B52,"=", 'Commencer analyse'!D52),IF('Commencer analyse'!D52&lt;&gt;"",'Commencer analyse'!D52,""))</f>
        <v/>
      </c>
    </row>
    <row r="586" spans="1:1" x14ac:dyDescent="0.25">
      <c r="A586" t="str">
        <f>IF('Commencer analyse'!B53&lt;&gt;"",CONCATENATE('Commencer analyse'!B53,"=", 'Commencer analyse'!D53),IF('Commencer analyse'!D53&lt;&gt;"",'Commencer analyse'!D53,""))</f>
        <v/>
      </c>
    </row>
    <row r="587" spans="1:1" x14ac:dyDescent="0.25">
      <c r="A587" t="str">
        <f>IF('Commencer analyse'!B54&lt;&gt;"",CONCATENATE('Commencer analyse'!B54,"=", 'Commencer analyse'!D54),IF('Commencer analyse'!D54&lt;&gt;"",'Commencer analyse'!D54,""))</f>
        <v/>
      </c>
    </row>
    <row r="588" spans="1:1" x14ac:dyDescent="0.25">
      <c r="A588" t="str">
        <f>IF('Commencer analyse'!B55&lt;&gt;"",CONCATENATE('Commencer analyse'!B55,"=", 'Commencer analyse'!D55),IF('Commencer analyse'!D55&lt;&gt;"",'Commencer analyse'!D55,""))</f>
        <v/>
      </c>
    </row>
    <row r="589" spans="1:1" x14ac:dyDescent="0.25">
      <c r="A589" t="str">
        <f>IF('Commencer analyse'!B56&lt;&gt;"",CONCATENATE('Commencer analyse'!B56,"=", 'Commencer analyse'!D56),IF('Commencer analyse'!D56&lt;&gt;"",'Commencer analyse'!D56,""))</f>
        <v/>
      </c>
    </row>
    <row r="590" spans="1:1" x14ac:dyDescent="0.25">
      <c r="A590" t="str">
        <f>IF('Commencer analyse'!B57&lt;&gt;"",CONCATENATE('Commencer analyse'!B57,"=", 'Commencer analyse'!D57),IF('Commencer analyse'!D57&lt;&gt;"",'Commencer analyse'!D57,""))</f>
        <v/>
      </c>
    </row>
    <row r="591" spans="1:1" x14ac:dyDescent="0.25">
      <c r="A591" t="str">
        <f>IF('Commencer analyse'!B58&lt;&gt;"",CONCATENATE('Commencer analyse'!B58,"=", 'Commencer analyse'!D58),IF('Commencer analyse'!D58&lt;&gt;"",'Commencer analyse'!D58,""))</f>
        <v/>
      </c>
    </row>
    <row r="592" spans="1:1" x14ac:dyDescent="0.25">
      <c r="A592" t="str">
        <f>IF('Commencer analyse'!B59&lt;&gt;"",CONCATENATE('Commencer analyse'!B59,"=", 'Commencer analyse'!D59),IF('Commencer analyse'!D59&lt;&gt;"",'Commencer analyse'!D59,""))</f>
        <v/>
      </c>
    </row>
    <row r="593" spans="1:1" x14ac:dyDescent="0.25">
      <c r="A593" t="str">
        <f>IF('Commencer analyse'!B60&lt;&gt;"",CONCATENATE('Commencer analyse'!B60,"=", 'Commencer analyse'!D60),IF('Commencer analyse'!D60&lt;&gt;"",'Commencer analyse'!D60,""))</f>
        <v/>
      </c>
    </row>
    <row r="594" spans="1:1" x14ac:dyDescent="0.25">
      <c r="A594" t="str">
        <f>IF('Importer Excel'!B2&lt;&gt;"",CONCATENATE('Importer Excel'!B2,"=", 'Importer Excel'!D2),IF('Importer Excel'!D2&lt;&gt;"",'Importer Excel'!D2,""))</f>
        <v>#Pantalla Importar Excel Personalizada</v>
      </c>
    </row>
    <row r="595" spans="1:1" x14ac:dyDescent="0.25">
      <c r="A595" t="str">
        <f>IF('Importer Excel'!B3&lt;&gt;"",CONCATENATE('Importer Excel'!B3,"=", 'Importer Excel'!D3),IF('Importer Excel'!D3&lt;&gt;"",'Importer Excel'!D3,""))</f>
        <v>window.import.excel.file.picker.panel.title=Elección del archivo excel</v>
      </c>
    </row>
    <row r="596" spans="1:1" x14ac:dyDescent="0.25">
      <c r="A596" t="str">
        <f>IF('Importer Excel'!B4&lt;&gt;"",CONCATENATE('Importer Excel'!B4,"=", 'Importer Excel'!D4),IF('Importer Excel'!D4&lt;&gt;"",'Importer Excel'!D4,""))</f>
        <v>window.import.excel.panel.title=Importar archivo de Excel personalizado</v>
      </c>
    </row>
    <row r="597" spans="1:1" x14ac:dyDescent="0.25">
      <c r="A597" t="str">
        <f>IF('Importer Excel'!B5&lt;&gt;"",CONCATENATE('Importer Excel'!B5,"=", 'Importer Excel'!D5),IF('Importer Excel'!D5&lt;&gt;"",'Importer Excel'!D5,""))</f>
        <v>window.import.excel.information.panel.title=El archivo Excel para importar</v>
      </c>
    </row>
    <row r="598" spans="1:1" x14ac:dyDescent="0.25">
      <c r="A598" t="str">
        <f>IF('Importer Excel'!B6&lt;&gt;"",CONCATENATE('Importer Excel'!B6,"=", 'Importer Excel'!D6),IF('Importer Excel'!D6&lt;&gt;"",'Importer Excel'!D6,""))</f>
        <v>window.import.excel.information.panel.text.nothing=Haga clic en el botón Examinar para seleccionar el archivo de Excel para importar.</v>
      </c>
    </row>
    <row r="599" spans="1:1" x14ac:dyDescent="0.25">
      <c r="A599" t="str">
        <f>IF('Importer Excel'!B7&lt;&gt;"",CONCATENATE('Importer Excel'!B7,"=", 'Importer Excel'!D7),IF('Importer Excel'!D7&lt;&gt;"",'Importer Excel'!D7,""))</f>
        <v>window.import.excel.information.panel.text=&lt;html&gt;&lt;p&gt;Se importará el siguiente archivo: &lt;br/&gt;&lt;br/&gt;%s&lt;/p&gt;&lt;/html&gt;</v>
      </c>
    </row>
    <row r="600" spans="1:1" x14ac:dyDescent="0.25">
      <c r="A600" t="str">
        <f>IF('Importer Excel'!B8&lt;&gt;"",CONCATENATE('Importer Excel'!B8,"=", 'Importer Excel'!D8),IF('Importer Excel'!D8&lt;&gt;"",'Importer Excel'!D8,""))</f>
        <v>window.import.excel.list.specific.panel.title=Elección del tratamiento a aplicar a la importación</v>
      </c>
    </row>
    <row r="601" spans="1:1" x14ac:dyDescent="0.25">
      <c r="A601" t="str">
        <f>IF('Importer Excel'!B9&lt;&gt;"",CONCATENATE('Importer Excel'!B9,"=", 'Importer Excel'!D9),IF('Importer Excel'!D9&lt;&gt;"",'Importer Excel'!D9,""))</f>
        <v>window.import.excel.list.specific.label=Elección del método de tratamiento.</v>
      </c>
    </row>
    <row r="602" spans="1:1" x14ac:dyDescent="0.25">
      <c r="A602" t="str">
        <f>IF('Importer Excel'!B10&lt;&gt;"",CONCATENATE('Importer Excel'!B10,"=", 'Importer Excel'!D10),IF('Importer Excel'!D10&lt;&gt;"",'Importer Excel'!D10,""))</f>
        <v>window.import.excel.list.specific.label.nothing=Sin tratamiento</v>
      </c>
    </row>
    <row r="603" spans="1:1" x14ac:dyDescent="0.25">
      <c r="A603" t="str">
        <f>IF('Importer Excel'!B11&lt;&gt;"",CONCATENATE('Importer Excel'!B11,"=", 'Importer Excel'!D11),IF('Importer Excel'!D11&lt;&gt;"",'Importer Excel'!D11,""))</f>
        <v>window.import.excel.sheet.name.label=Nombre de la hoja sobre la que aplicar el tratamiento</v>
      </c>
    </row>
    <row r="604" spans="1:1" x14ac:dyDescent="0.25">
      <c r="A604" t="str">
        <f>IF('Importer Excel'!B12&lt;&gt;"",CONCATENATE('Importer Excel'!B12,"=", 'Importer Excel'!D12),IF('Importer Excel'!D12&lt;&gt;"",'Importer Excel'!D12,""))</f>
        <v>window.import.excel.list.fields.title.panel=Lista de apartados para generar</v>
      </c>
    </row>
    <row r="605" spans="1:1" x14ac:dyDescent="0.25">
      <c r="A605" t="str">
        <f>IF('Importer Excel'!B13&lt;&gt;"",CONCATENATE('Importer Excel'!B13,"=", 'Importer Excel'!D13),IF('Importer Excel'!D13&lt;&gt;"",'Importer Excel'!D13,""))</f>
        <v>window.import.excel.file.label=Archivo de Excel para importar : %s</v>
      </c>
    </row>
    <row r="606" spans="1:1" x14ac:dyDescent="0.25">
      <c r="A606" t="str">
        <f>IF('Importer Excel'!B14&lt;&gt;"",CONCATENATE('Importer Excel'!B14,"=", 'Importer Excel'!D14),IF('Importer Excel'!D14&lt;&gt;"",'Importer Excel'!D14,""))</f>
        <v>window.import.excel.action.title.panel=Acción masiva</v>
      </c>
    </row>
    <row r="607" spans="1:1" x14ac:dyDescent="0.25">
      <c r="A607" t="str">
        <f>IF('Importer Excel'!B15&lt;&gt;"",CONCATENATE('Importer Excel'!B15,"=", 'Importer Excel'!D15),IF('Importer Excel'!D15&lt;&gt;"",'Importer Excel'!D15,""))</f>
        <v>window.import.excel.action.select.all=Seleccione todos los campos a continuación</v>
      </c>
    </row>
    <row r="608" spans="1:1" x14ac:dyDescent="0.25">
      <c r="A608" t="str">
        <f>IF('Importer Excel'!B16&lt;&gt;"",CONCATENATE('Importer Excel'!B16,"=", 'Importer Excel'!D16),IF('Importer Excel'!D16&lt;&gt;"",'Importer Excel'!D16,""))</f>
        <v>window.import.excel.action.deselect.all=Anule la selección de todos los campos a continuación</v>
      </c>
    </row>
    <row r="609" spans="1:1" x14ac:dyDescent="0.25">
      <c r="A609" t="str">
        <f>IF('Importer Excel'!B17&lt;&gt;"",CONCATENATE('Importer Excel'!B17,"=", 'Importer Excel'!D17),IF('Importer Excel'!D17&lt;&gt;"",'Importer Excel'!D17,""))</f>
        <v>window.import.excel.principal.action.title.panel=Importación de archivo de Excel</v>
      </c>
    </row>
    <row r="610" spans="1:1" x14ac:dyDescent="0.25">
      <c r="A610" t="str">
        <f>IF('Importer Excel'!B18&lt;&gt;"",CONCATENATE('Importer Excel'!B18,"=", 'Importer Excel'!D18),IF('Importer Excel'!D18&lt;&gt;"",'Importer Excel'!D18,""))</f>
        <v>window.import.excel.principal.action.button.label=Importar</v>
      </c>
    </row>
    <row r="611" spans="1:1" x14ac:dyDescent="0.25">
      <c r="A611" t="str">
        <f>IF('Importer Excel'!B19&lt;&gt;"",CONCATENATE('Importer Excel'!B19,"=", 'Importer Excel'!D19),IF('Importer Excel'!D19&lt;&gt;"",'Importer Excel'!D19,""))</f>
        <v>window.import.excel.sheet.name.panel.title=Elección de hoja de Excel para importar</v>
      </c>
    </row>
    <row r="612" spans="1:1" x14ac:dyDescent="0.25">
      <c r="A612" t="str">
        <f>IF('Importer Excel'!B20&lt;&gt;"",CONCATENATE('Importer Excel'!B20,"=", 'Importer Excel'!D20),IF('Importer Excel'!D20&lt;&gt;"",'Importer Excel'!D20,""))</f>
        <v/>
      </c>
    </row>
    <row r="613" spans="1:1" x14ac:dyDescent="0.25">
      <c r="A613" t="str">
        <f>IF('Importer Excel'!B21&lt;&gt;"",CONCATENATE('Importer Excel'!B21,"=", 'Importer Excel'!D21),IF('Importer Excel'!D21&lt;&gt;"",'Importer Excel'!D21,""))</f>
        <v/>
      </c>
    </row>
    <row r="614" spans="1:1" x14ac:dyDescent="0.25">
      <c r="A614" t="str">
        <f>IF('Importer Excel'!B22&lt;&gt;"",CONCATENATE('Importer Excel'!B22,"=", 'Importer Excel'!D22),IF('Importer Excel'!D22&lt;&gt;"",'Importer Excel'!D22,""))</f>
        <v/>
      </c>
    </row>
    <row r="615" spans="1:1" x14ac:dyDescent="0.25">
      <c r="A615" t="str">
        <f>IF('Importer Excel'!B23&lt;&gt;"",CONCATENATE('Importer Excel'!B23,"=", 'Importer Excel'!D23),IF('Importer Excel'!D23&lt;&gt;"",'Importer Excel'!D23,""))</f>
        <v/>
      </c>
    </row>
    <row r="616" spans="1:1" x14ac:dyDescent="0.25">
      <c r="A616" t="str">
        <f>IF('Importer Excel'!B24&lt;&gt;"",CONCATENATE('Importer Excel'!B24,"=", 'Importer Excel'!D24),IF('Importer Excel'!D24&lt;&gt;"",'Importer Excel'!D24,""))</f>
        <v/>
      </c>
    </row>
    <row r="617" spans="1:1" x14ac:dyDescent="0.25">
      <c r="A617" t="str">
        <f>IF('Importer Excel'!B25&lt;&gt;"",CONCATENATE('Importer Excel'!B25,"=", 'Importer Excel'!D25),IF('Importer Excel'!D25&lt;&gt;"",'Importer Excel'!D25,""))</f>
        <v/>
      </c>
    </row>
    <row r="618" spans="1:1" x14ac:dyDescent="0.25">
      <c r="A618" t="str">
        <f>IF('Importer Excel'!B26&lt;&gt;"",CONCATENATE('Importer Excel'!B26,"=", 'Importer Excel'!D26),IF('Importer Excel'!D26&lt;&gt;"",'Importer Excel'!D26,""))</f>
        <v/>
      </c>
    </row>
    <row r="619" spans="1:1" x14ac:dyDescent="0.25">
      <c r="A619" t="str">
        <f>IF('Importer Excel'!B27&lt;&gt;"",CONCATENATE('Importer Excel'!B27,"=", 'Importer Excel'!D27),IF('Importer Excel'!D27&lt;&gt;"",'Importer Excel'!D27,""))</f>
        <v/>
      </c>
    </row>
    <row r="620" spans="1:1" x14ac:dyDescent="0.25">
      <c r="A620" t="str">
        <f>IF('Importer Excel'!B28&lt;&gt;"",CONCATENATE('Importer Excel'!B28,"=", 'Importer Excel'!D28),IF('Importer Excel'!D28&lt;&gt;"",'Importer Excel'!D28,""))</f>
        <v/>
      </c>
    </row>
    <row r="621" spans="1:1" x14ac:dyDescent="0.25">
      <c r="A621" t="str">
        <f>IF('Importer Excel'!B29&lt;&gt;"",CONCATENATE('Importer Excel'!B29,"=", 'Importer Excel'!D29),IF('Importer Excel'!D29&lt;&gt;"",'Importer Excel'!D29,""))</f>
        <v/>
      </c>
    </row>
    <row r="622" spans="1:1" x14ac:dyDescent="0.25">
      <c r="A622" t="str">
        <f>IF('Importer Excel'!B30&lt;&gt;"",CONCATENATE('Importer Excel'!B30,"=", 'Importer Excel'!D30),IF('Importer Excel'!D30&lt;&gt;"",'Importer Excel'!D30,""))</f>
        <v/>
      </c>
    </row>
    <row r="623" spans="1:1" x14ac:dyDescent="0.25">
      <c r="A623" t="str">
        <f>IF('Importer Excel'!B31&lt;&gt;"",CONCATENATE('Importer Excel'!B31,"=", 'Importer Excel'!D31),IF('Importer Excel'!D31&lt;&gt;"",'Importer Excel'!D31,""))</f>
        <v/>
      </c>
    </row>
    <row r="624" spans="1:1" x14ac:dyDescent="0.25">
      <c r="A624" t="str">
        <f>IF('Importer Excel'!B32&lt;&gt;"",CONCATENATE('Importer Excel'!B32,"=", 'Importer Excel'!D32),IF('Importer Excel'!D32&lt;&gt;"",'Importer Excel'!D32,""))</f>
        <v/>
      </c>
    </row>
    <row r="625" spans="1:1" x14ac:dyDescent="0.25">
      <c r="A625" t="str">
        <f>IF('Importer Excel'!B33&lt;&gt;"",CONCATENATE('Importer Excel'!B33,"=", 'Importer Excel'!D33),IF('Importer Excel'!D33&lt;&gt;"",'Importer Excel'!D33,""))</f>
        <v/>
      </c>
    </row>
    <row r="626" spans="1:1" x14ac:dyDescent="0.25">
      <c r="A626" t="str">
        <f>IF('Erreur Fonctionnelle'!B2&lt;&gt;"",CONCATENATE('Erreur Fonctionnelle'!B2,"=", 'Erreur Fonctionnelle'!D2),IF('Erreur Fonctionnelle'!D2&lt;&gt;"",'Erreur Fonctionnelle'!D2,""))</f>
        <v/>
      </c>
    </row>
    <row r="627" spans="1:1" x14ac:dyDescent="0.25">
      <c r="A627" t="str">
        <f>IF('Erreur Fonctionnelle'!B3&lt;&gt;"",CONCATENATE('Erreur Fonctionnelle'!B3,"=", 'Erreur Fonctionnelle'!D3),IF('Erreur Fonctionnelle'!D3&lt;&gt;"",'Erreur Fonctionnelle'!D3,""))</f>
        <v xml:space="preserve">window.functional.error.panel.title=Error de usuario </v>
      </c>
    </row>
    <row r="628" spans="1:1" x14ac:dyDescent="0.25">
      <c r="A628" t="str">
        <f>IF('Erreur Fonctionnelle'!B4&lt;&gt;"",CONCATENATE('Erreur Fonctionnelle'!B4,"=", 'Erreur Fonctionnelle'!D4),IF('Erreur Fonctionnelle'!D4&lt;&gt;"",'Erreur Fonctionnelle'!D4,""))</f>
        <v>window.functional.error.list.label=&lt;html&gt;&lt;p&gt;Los siguientes errores fueron encontrados : &lt;ul&gt;%s&lt;/ul&gt;&lt;/p&gt;&lt;/html&gt;</v>
      </c>
    </row>
    <row r="629" spans="1:1" x14ac:dyDescent="0.25">
      <c r="A629" t="str">
        <f>IF('Erreur Fonctionnelle'!B5&lt;&gt;"",CONCATENATE('Erreur Fonctionnelle'!B5,"=", 'Erreur Fonctionnelle'!D5),IF('Erreur Fonctionnelle'!D5&lt;&gt;"",'Erreur Fonctionnelle'!D5,""))</f>
        <v>window.functional.error.file.not.exist=El archivo no existe</v>
      </c>
    </row>
    <row r="630" spans="1:1" x14ac:dyDescent="0.25">
      <c r="A630" t="str">
        <f>IF('Erreur Fonctionnelle'!B6&lt;&gt;"",CONCATENATE('Erreur Fonctionnelle'!B6,"=", 'Erreur Fonctionnelle'!D6),IF('Erreur Fonctionnelle'!D6&lt;&gt;"",'Erreur Fonctionnelle'!D6,""))</f>
        <v>window.functional.error.none.field.selected=No se ha seleccionado ningún campo para procesar</v>
      </c>
    </row>
    <row r="631" spans="1:1" x14ac:dyDescent="0.25">
      <c r="A631" t="str">
        <f>IF('Erreur Fonctionnelle'!B7&lt;&gt;"",CONCATENATE('Erreur Fonctionnelle'!B7,"=", 'Erreur Fonctionnelle'!D7),IF('Erreur Fonctionnelle'!D7&lt;&gt;"",'Erreur Fonctionnelle'!D7,""))</f>
        <v xml:space="preserve">window.functional.error.invalid.configuration=La configuración seleccionada no está autorizada para la operación solicitada </v>
      </c>
    </row>
    <row r="632" spans="1:1" x14ac:dyDescent="0.25">
      <c r="A632" t="str">
        <f>IF('Erreur Fonctionnelle'!B8&lt;&gt;"",CONCATENATE('Erreur Fonctionnelle'!B8,"=", 'Erreur Fonctionnelle'!D8),IF('Erreur Fonctionnelle'!D8&lt;&gt;"",'Erreur Fonctionnelle'!D8,""))</f>
        <v xml:space="preserve">window.functional.error.invalid.field.with.configuration=Los campos seleccionados no son compatibles con la configuración elegida </v>
      </c>
    </row>
    <row r="633" spans="1:1" x14ac:dyDescent="0.25">
      <c r="A633" t="str">
        <f>IF('Erreur Fonctionnelle'!B9&lt;&gt;"",CONCATENATE('Erreur Fonctionnelle'!B9,"=", 'Erreur Fonctionnelle'!D9),IF('Erreur Fonctionnelle'!D9&lt;&gt;"",'Erreur Fonctionnelle'!D9,""))</f>
        <v xml:space="preserve">window.functional.error.invalid.file.excel=El archivo de Excel no es compatible con la operación solicitada (campo inexistente) </v>
      </c>
    </row>
    <row r="634" spans="1:1" x14ac:dyDescent="0.25">
      <c r="A634" t="str">
        <f>IF('Erreur Fonctionnelle'!B10&lt;&gt;"",CONCATENATE('Erreur Fonctionnelle'!B10,"=", 'Erreur Fonctionnelle'!D10),IF('Erreur Fonctionnelle'!D10&lt;&gt;"",'Erreur Fonctionnelle'!D10,""))</f>
        <v>window.functional.error.invalid.specific.configuration=La configuración específica solicitada no se encontró en la configuración seleccionada para su procesamiento.</v>
      </c>
    </row>
    <row r="635" spans="1:1" x14ac:dyDescent="0.25">
      <c r="A635" t="str">
        <f>IF('Erreur Fonctionnelle'!B11&lt;&gt;"",CONCATENATE('Erreur Fonctionnelle'!B11,"=", 'Erreur Fonctionnelle'!D11),IF('Erreur Fonctionnelle'!D11&lt;&gt;"",'Erreur Fonctionnelle'!D11,""))</f>
        <v xml:space="preserve">window.functional.error.invalid.file.excel.specific.configuration=El archivo de Excel proporcionado no es compatible con la configuración específica solicitada </v>
      </c>
    </row>
    <row r="636" spans="1:1" x14ac:dyDescent="0.25">
      <c r="A636" t="str">
        <f>IF('Erreur Fonctionnelle'!B12&lt;&gt;"",CONCATENATE('Erreur Fonctionnelle'!B12,"=", 'Erreur Fonctionnelle'!D12),IF('Erreur Fonctionnelle'!D12&lt;&gt;"",'Erreur Fonctionnelle'!D12,""))</f>
        <v>window.functional.error.invalid.analysis.folder=La carpeta a analizar no es válida (la ruta no existe)</v>
      </c>
    </row>
    <row r="637" spans="1:1" x14ac:dyDescent="0.25">
      <c r="A637" t="str">
        <f>IF('Erreur Fonctionnelle'!B13&lt;&gt;"",CONCATENATE('Erreur Fonctionnelle'!B13,"=", 'Erreur Fonctionnelle'!D13),IF('Erreur Fonctionnelle'!D13&lt;&gt;"",'Erreur Fonctionnelle'!D13,""))</f>
        <v>window.functional.error.value.exist=El nuevo valor ya está presente en la lista. Su acción ha sido cancelada por el sistema</v>
      </c>
    </row>
    <row r="638" spans="1:1" x14ac:dyDescent="0.25">
      <c r="A638" t="str">
        <f>IF('Erreur Fonctionnelle'!B14&lt;&gt;"",CONCATENATE('Erreur Fonctionnelle'!B14,"=", 'Erreur Fonctionnelle'!D14),IF('Erreur Fonctionnelle'!D14&lt;&gt;"",'Erreur Fonctionnelle'!D14,""))</f>
        <v/>
      </c>
    </row>
    <row r="639" spans="1:1" x14ac:dyDescent="0.25">
      <c r="A639" t="str">
        <f>IF('Erreur Fonctionnelle'!B15&lt;&gt;"",CONCATENATE('Erreur Fonctionnelle'!B15,"=", 'Erreur Fonctionnelle'!D15),IF('Erreur Fonctionnelle'!D15&lt;&gt;"",'Erreur Fonctionnelle'!D15,""))</f>
        <v/>
      </c>
    </row>
    <row r="640" spans="1:1" x14ac:dyDescent="0.25">
      <c r="A640" t="str">
        <f>IF('Erreur Fonctionnelle'!B16&lt;&gt;"",CONCATENATE('Erreur Fonctionnelle'!B16,"=", 'Erreur Fonctionnelle'!D16),IF('Erreur Fonctionnelle'!D16&lt;&gt;"",'Erreur Fonctionnelle'!D16,""))</f>
        <v/>
      </c>
    </row>
    <row r="641" spans="1:1" x14ac:dyDescent="0.25">
      <c r="A641" t="str">
        <f>IF('Erreur Fonctionnelle'!B17&lt;&gt;"",CONCATENATE('Erreur Fonctionnelle'!B17,"=", 'Erreur Fonctionnelle'!D17),IF('Erreur Fonctionnelle'!D17&lt;&gt;"",'Erreur Fonctionnelle'!D17,""))</f>
        <v/>
      </c>
    </row>
    <row r="642" spans="1:1" x14ac:dyDescent="0.25">
      <c r="A642" t="str">
        <f>IF('Erreur Fonctionnelle'!B18&lt;&gt;"",CONCATENATE('Erreur Fonctionnelle'!B18,"=", 'Erreur Fonctionnelle'!D18),IF('Erreur Fonctionnelle'!D18&lt;&gt;"",'Erreur Fonctionnelle'!D18,""))</f>
        <v/>
      </c>
    </row>
    <row r="643" spans="1:1" x14ac:dyDescent="0.25">
      <c r="A643" t="str">
        <f>IF('Erreur Fonctionnelle'!B19&lt;&gt;"",CONCATENATE('Erreur Fonctionnelle'!B19,"=", 'Erreur Fonctionnelle'!D19),IF('Erreur Fonctionnelle'!D19&lt;&gt;"",'Erreur Fonctionnelle'!D19,""))</f>
        <v/>
      </c>
    </row>
    <row r="644" spans="1:1" x14ac:dyDescent="0.25">
      <c r="A644" t="str">
        <f>IF('Erreur Fonctionnelle'!B20&lt;&gt;"",CONCATENATE('Erreur Fonctionnelle'!B20,"=", 'Erreur Fonctionnelle'!D20),IF('Erreur Fonctionnelle'!D20&lt;&gt;"",'Erreur Fonctionnelle'!D20,""))</f>
        <v/>
      </c>
    </row>
    <row r="645" spans="1:1" x14ac:dyDescent="0.25">
      <c r="A645" t="str">
        <f>IF('Erreur Fonctionnelle'!B21&lt;&gt;"",CONCATENATE('Erreur Fonctionnelle'!B21,"=", 'Erreur Fonctionnelle'!D21),IF('Erreur Fonctionnelle'!D21&lt;&gt;"",'Erreur Fonctionnelle'!D21,""))</f>
        <v/>
      </c>
    </row>
    <row r="646" spans="1:1" x14ac:dyDescent="0.25">
      <c r="A646" t="str">
        <f>IF('Erreur Fonctionnelle'!B22&lt;&gt;"",CONCATENATE('Erreur Fonctionnelle'!B22,"=", 'Erreur Fonctionnelle'!D22),IF('Erreur Fonctionnelle'!D22&lt;&gt;"",'Erreur Fonctionnelle'!D22,""))</f>
        <v/>
      </c>
    </row>
    <row r="647" spans="1:1" x14ac:dyDescent="0.25">
      <c r="A647" t="str">
        <f>IF('Erreur Fonctionnelle'!B23&lt;&gt;"",CONCATENATE('Erreur Fonctionnelle'!B23,"=", 'Erreur Fonctionnelle'!D23),IF('Erreur Fonctionnelle'!D23&lt;&gt;"",'Erreur Fonctionnelle'!D23,""))</f>
        <v/>
      </c>
    </row>
    <row r="648" spans="1:1" x14ac:dyDescent="0.25">
      <c r="A648" t="str">
        <f>IF('Erreur Fonctionnelle'!B24&lt;&gt;"",CONCATENATE('Erreur Fonctionnelle'!B24,"=", 'Erreur Fonctionnelle'!D24),IF('Erreur Fonctionnelle'!D24&lt;&gt;"",'Erreur Fonctionnelle'!D24,""))</f>
        <v/>
      </c>
    </row>
    <row r="649" spans="1:1" x14ac:dyDescent="0.25">
      <c r="A649" t="str">
        <f>IF('Erreur Fonctionnelle'!B25&lt;&gt;"",CONCATENATE('Erreur Fonctionnelle'!B25,"=", 'Erreur Fonctionnelle'!D25),IF('Erreur Fonctionnelle'!D25&lt;&gt;"",'Erreur Fonctionnelle'!D25,""))</f>
        <v/>
      </c>
    </row>
    <row r="650" spans="1:1" x14ac:dyDescent="0.25">
      <c r="A650" t="str">
        <f>IF('Erreur Fonctionnelle'!B26&lt;&gt;"",CONCATENATE('Erreur Fonctionnelle'!B26,"=", 'Erreur Fonctionnelle'!D26),IF('Erreur Fonctionnelle'!D26&lt;&gt;"",'Erreur Fonctionnelle'!D26,""))</f>
        <v/>
      </c>
    </row>
    <row r="651" spans="1:1" x14ac:dyDescent="0.25">
      <c r="A651" t="str">
        <f>IF('Erreur Fonctionnelle'!B27&lt;&gt;"",CONCATENATE('Erreur Fonctionnelle'!B27,"=", 'Erreur Fonctionnelle'!D27),IF('Erreur Fonctionnelle'!D27&lt;&gt;"",'Erreur Fonctionnelle'!D27,""))</f>
        <v/>
      </c>
    </row>
    <row r="652" spans="1:1" x14ac:dyDescent="0.25">
      <c r="A652" t="str">
        <f>IF('Erreur Fonctionnelle'!B28&lt;&gt;"",CONCATENATE('Erreur Fonctionnelle'!B28,"=", 'Erreur Fonctionnelle'!D28),IF('Erreur Fonctionnelle'!D28&lt;&gt;"",'Erreur Fonctionnelle'!D28,""))</f>
        <v/>
      </c>
    </row>
    <row r="653" spans="1:1" x14ac:dyDescent="0.25">
      <c r="A653" t="str">
        <f>IF('Erreur Fonctionnelle'!B29&lt;&gt;"",CONCATENATE('Erreur Fonctionnelle'!B29,"=", 'Erreur Fonctionnelle'!D29),IF('Erreur Fonctionnelle'!D29&lt;&gt;"",'Erreur Fonctionnelle'!D29,""))</f>
        <v/>
      </c>
    </row>
    <row r="654" spans="1:1" x14ac:dyDescent="0.25">
      <c r="A654" t="str">
        <f>IF('Erreur Fonctionnelle'!B30&lt;&gt;"",CONCATENATE('Erreur Fonctionnelle'!B30,"=", 'Erreur Fonctionnelle'!D30),IF('Erreur Fonctionnelle'!D30&lt;&gt;"",'Erreur Fonctionnelle'!D30,""))</f>
        <v/>
      </c>
    </row>
    <row r="655" spans="1:1" x14ac:dyDescent="0.25">
      <c r="A655" t="str">
        <f>IF('Erreur Fonctionnelle'!B31&lt;&gt;"",CONCATENATE('Erreur Fonctionnelle'!B31,"=", 'Erreur Fonctionnelle'!D31),IF('Erreur Fonctionnelle'!D31&lt;&gt;"",'Erreur Fonctionnelle'!D31,""))</f>
        <v/>
      </c>
    </row>
    <row r="656" spans="1:1" x14ac:dyDescent="0.25">
      <c r="A656" t="str">
        <f>IF('Erreur Fonctionnelle'!B32&lt;&gt;"",CONCATENATE('Erreur Fonctionnelle'!B32,"=", 'Erreur Fonctionnelle'!D32),IF('Erreur Fonctionnelle'!D32&lt;&gt;"",'Erreur Fonctionnelle'!D32,""))</f>
        <v/>
      </c>
    </row>
    <row r="657" spans="1:1" x14ac:dyDescent="0.25">
      <c r="A657" t="str">
        <f>IF('Erreur Fonctionnelle'!B33&lt;&gt;"",CONCATENATE('Erreur Fonctionnelle'!B33,"=", 'Erreur Fonctionnelle'!D33),IF('Erreur Fonctionnelle'!D33&lt;&gt;"",'Erreur Fonctionnelle'!D33,""))</f>
        <v/>
      </c>
    </row>
    <row r="658" spans="1:1" x14ac:dyDescent="0.25">
      <c r="A658" t="str">
        <f>IF('Erreur Fonctionnelle'!B34&lt;&gt;"",CONCATENATE('Erreur Fonctionnelle'!B34,"=", 'Erreur Fonctionnelle'!D34),IF('Erreur Fonctionnelle'!D34&lt;&gt;"",'Erreur Fonctionnelle'!D34,""))</f>
        <v/>
      </c>
    </row>
    <row r="659" spans="1:1" x14ac:dyDescent="0.25">
      <c r="A659" t="str">
        <f>IF('Erreur Fonctionnelle'!B35&lt;&gt;"",CONCATENATE('Erreur Fonctionnelle'!B35,"=", 'Erreur Fonctionnelle'!D35),IF('Erreur Fonctionnelle'!D35&lt;&gt;"",'Erreur Fonctionnelle'!D35,""))</f>
        <v/>
      </c>
    </row>
    <row r="660" spans="1:1" x14ac:dyDescent="0.25">
      <c r="A660" t="str">
        <f>IF('Erreur Fonctionnelle'!B36&lt;&gt;"",CONCATENATE('Erreur Fonctionnelle'!B36,"=", 'Erreur Fonctionnelle'!D36),IF('Erreur Fonctionnelle'!D36&lt;&gt;"",'Erreur Fonctionnelle'!D36,""))</f>
        <v/>
      </c>
    </row>
    <row r="661" spans="1:1" x14ac:dyDescent="0.25">
      <c r="A661" t="str">
        <f>IF('Erreur Fonctionnelle'!B37&lt;&gt;"",CONCATENATE('Erreur Fonctionnelle'!B37,"=", 'Erreur Fonctionnelle'!D37),IF('Erreur Fonctionnelle'!D37&lt;&gt;"",'Erreur Fonctionnelle'!D37,""))</f>
        <v/>
      </c>
    </row>
    <row r="662" spans="1:1" x14ac:dyDescent="0.25">
      <c r="A662" t="str">
        <f>IF('Erreur Fonctionnelle'!B38&lt;&gt;"",CONCATENATE('Erreur Fonctionnelle'!B38,"=", 'Erreur Fonctionnelle'!D38),IF('Erreur Fonctionnelle'!D38&lt;&gt;"",'Erreur Fonctionnelle'!D38,""))</f>
        <v/>
      </c>
    </row>
    <row r="663" spans="1:1" x14ac:dyDescent="0.25">
      <c r="A663" t="str">
        <f>IF('Erreur Fonctionnelle'!B39&lt;&gt;"",CONCATENATE('Erreur Fonctionnelle'!B39,"=", 'Erreur Fonctionnelle'!D39),IF('Erreur Fonctionnelle'!D39&lt;&gt;"",'Erreur Fonctionnelle'!D39,""))</f>
        <v/>
      </c>
    </row>
    <row r="664" spans="1:1" x14ac:dyDescent="0.25">
      <c r="A664" t="str">
        <f>IF('Erreur Fonctionnelle'!B40&lt;&gt;"",CONCATENATE('Erreur Fonctionnelle'!B40,"=", 'Erreur Fonctionnelle'!D40),IF('Erreur Fonctionnelle'!D40&lt;&gt;"",'Erreur Fonctionnelle'!D40,""))</f>
        <v/>
      </c>
    </row>
    <row r="665" spans="1:1" x14ac:dyDescent="0.25">
      <c r="A665" t="str">
        <f>IF('Erreur Fonctionnelle'!B41&lt;&gt;"",CONCATENATE('Erreur Fonctionnelle'!B41,"=", 'Erreur Fonctionnelle'!D41),IF('Erreur Fonctionnelle'!D41&lt;&gt;"",'Erreur Fonctionnelle'!D41,""))</f>
        <v/>
      </c>
    </row>
    <row r="666" spans="1:1" x14ac:dyDescent="0.25">
      <c r="A666" t="str">
        <f>IF('Erreur Fonctionnelle'!B42&lt;&gt;"",CONCATENATE('Erreur Fonctionnelle'!B42,"=", 'Erreur Fonctionnelle'!D42),IF('Erreur Fonctionnelle'!D42&lt;&gt;"",'Erreur Fonctionnelle'!D42,""))</f>
        <v/>
      </c>
    </row>
    <row r="667" spans="1:1" x14ac:dyDescent="0.25">
      <c r="A667" t="str">
        <f>IF('Erreur Fonctionnelle'!B43&lt;&gt;"",CONCATENATE('Erreur Fonctionnelle'!B43,"=", 'Erreur Fonctionnelle'!D43),IF('Erreur Fonctionnelle'!D43&lt;&gt;"",'Erreur Fonctionnelle'!D43,""))</f>
        <v/>
      </c>
    </row>
    <row r="668" spans="1:1" x14ac:dyDescent="0.25">
      <c r="A668" t="str">
        <f>IF('Erreur Fonctionnelle'!B44&lt;&gt;"",CONCATENATE('Erreur Fonctionnelle'!B44,"=", 'Erreur Fonctionnelle'!D44),IF('Erreur Fonctionnelle'!D44&lt;&gt;"",'Erreur Fonctionnelle'!D44,""))</f>
        <v/>
      </c>
    </row>
    <row r="669" spans="1:1" x14ac:dyDescent="0.25">
      <c r="A669" t="str">
        <f>IF('Erreur Fonctionnelle'!B45&lt;&gt;"",CONCATENATE('Erreur Fonctionnelle'!B45,"=", 'Erreur Fonctionnelle'!D45),IF('Erreur Fonctionnelle'!D45&lt;&gt;"",'Erreur Fonctionnelle'!D45,""))</f>
        <v/>
      </c>
    </row>
    <row r="670" spans="1:1" x14ac:dyDescent="0.25">
      <c r="A670" t="str">
        <f>IF('Erreur Fonctionnelle'!B46&lt;&gt;"",CONCATENATE('Erreur Fonctionnelle'!B46,"=", 'Erreur Fonctionnelle'!D46),IF('Erreur Fonctionnelle'!D46&lt;&gt;"",'Erreur Fonctionnelle'!D46,""))</f>
        <v/>
      </c>
    </row>
    <row r="671" spans="1:1" x14ac:dyDescent="0.25">
      <c r="A671" t="str">
        <f>IF('Erreur Fonctionnelle'!B47&lt;&gt;"",CONCATENATE('Erreur Fonctionnelle'!B47,"=", 'Erreur Fonctionnelle'!D47),IF('Erreur Fonctionnelle'!D47&lt;&gt;"",'Erreur Fonctionnelle'!D47,""))</f>
        <v/>
      </c>
    </row>
    <row r="672" spans="1:1" x14ac:dyDescent="0.25">
      <c r="A672" t="str">
        <f>IF('Erreur Fonctionnelle'!B48&lt;&gt;"",CONCATENATE('Erreur Fonctionnelle'!B48,"=", 'Erreur Fonctionnelle'!D48),IF('Erreur Fonctionnelle'!D48&lt;&gt;"",'Erreur Fonctionnelle'!D48,""))</f>
        <v/>
      </c>
    </row>
    <row r="673" spans="1:1" x14ac:dyDescent="0.25">
      <c r="A673" t="str">
        <f>IF('Erreur Fonctionnelle'!B49&lt;&gt;"",CONCATENATE('Erreur Fonctionnelle'!B49,"=", 'Erreur Fonctionnelle'!D49),IF('Erreur Fonctionnelle'!D49&lt;&gt;"",'Erreur Fonctionnelle'!D49,""))</f>
        <v/>
      </c>
    </row>
    <row r="674" spans="1:1" x14ac:dyDescent="0.25">
      <c r="A674" t="str">
        <f>IF('Erreur Fonctionnelle'!B50&lt;&gt;"",CONCATENATE('Erreur Fonctionnelle'!B50,"=", 'Erreur Fonctionnelle'!D50),IF('Erreur Fonctionnelle'!D50&lt;&gt;"",'Erreur Fonctionnelle'!D50,""))</f>
        <v/>
      </c>
    </row>
    <row r="675" spans="1:1" x14ac:dyDescent="0.25">
      <c r="A675" t="str">
        <f>IF('Erreur Fonctionnelle'!B51&lt;&gt;"",CONCATENATE('Erreur Fonctionnelle'!B51,"=", 'Erreur Fonctionnelle'!D51),IF('Erreur Fonctionnelle'!D51&lt;&gt;"",'Erreur Fonctionnelle'!D51,""))</f>
        <v/>
      </c>
    </row>
    <row r="676" spans="1:1" x14ac:dyDescent="0.25">
      <c r="A676" t="str">
        <f>IF('Erreur Fonctionnelle'!B52&lt;&gt;"",CONCATENATE('Erreur Fonctionnelle'!B52,"=", 'Erreur Fonctionnelle'!D52),IF('Erreur Fonctionnelle'!D52&lt;&gt;"",'Erreur Fonctionnelle'!D52,""))</f>
        <v/>
      </c>
    </row>
    <row r="677" spans="1:1" x14ac:dyDescent="0.25">
      <c r="A677" t="str">
        <f>IF('Erreur Fonctionnelle'!B53&lt;&gt;"",CONCATENATE('Erreur Fonctionnelle'!B53,"=", 'Erreur Fonctionnelle'!D53),IF('Erreur Fonctionnelle'!D53&lt;&gt;"",'Erreur Fonctionnelle'!D53,""))</f>
        <v/>
      </c>
    </row>
    <row r="678" spans="1:1" x14ac:dyDescent="0.25">
      <c r="A678" t="str">
        <f>IF('Erreur Fonctionnelle'!B54&lt;&gt;"",CONCATENATE('Erreur Fonctionnelle'!B54,"=", 'Erreur Fonctionnelle'!D54),IF('Erreur Fonctionnelle'!D54&lt;&gt;"",'Erreur Fonctionnelle'!D54,""))</f>
        <v/>
      </c>
    </row>
    <row r="679" spans="1:1" x14ac:dyDescent="0.25">
      <c r="A679" t="str">
        <f>IF('Erreur Fonctionnelle'!B55&lt;&gt;"",CONCATENATE('Erreur Fonctionnelle'!B55,"=", 'Erreur Fonctionnelle'!D55),IF('Erreur Fonctionnelle'!D55&lt;&gt;"",'Erreur Fonctionnelle'!D55,""))</f>
        <v/>
      </c>
    </row>
    <row r="680" spans="1:1" x14ac:dyDescent="0.25">
      <c r="A680" t="str">
        <f>IF('Erreur Fonctionnelle'!B56&lt;&gt;"",CONCATENATE('Erreur Fonctionnelle'!B56,"=", 'Erreur Fonctionnelle'!D56),IF('Erreur Fonctionnelle'!D56&lt;&gt;"",'Erreur Fonctionnelle'!D56,""))</f>
        <v/>
      </c>
    </row>
    <row r="681" spans="1:1" x14ac:dyDescent="0.25">
      <c r="A681" t="str">
        <f>IF('Erreur Fonctionnelle'!B57&lt;&gt;"",CONCATENATE('Erreur Fonctionnelle'!B57,"=", 'Erreur Fonctionnelle'!D57),IF('Erreur Fonctionnelle'!D57&lt;&gt;"",'Erreur Fonctionnelle'!D57,""))</f>
        <v/>
      </c>
    </row>
    <row r="682" spans="1:1" x14ac:dyDescent="0.25">
      <c r="A682" t="str">
        <f>IF('Erreur Fonctionnelle'!B58&lt;&gt;"",CONCATENATE('Erreur Fonctionnelle'!B58,"=", 'Erreur Fonctionnelle'!D58),IF('Erreur Fonctionnelle'!D58&lt;&gt;"",'Erreur Fonctionnelle'!D58,""))</f>
        <v/>
      </c>
    </row>
    <row r="683" spans="1:1" x14ac:dyDescent="0.25">
      <c r="A683" t="str">
        <f>IF('Erreur Fonctionnelle'!B59&lt;&gt;"",CONCATENATE('Erreur Fonctionnelle'!B59,"=", 'Erreur Fonctionnelle'!D59),IF('Erreur Fonctionnelle'!D59&lt;&gt;"",'Erreur Fonctionnelle'!D59,""))</f>
        <v/>
      </c>
    </row>
    <row r="684" spans="1:1" x14ac:dyDescent="0.25">
      <c r="A684" t="str">
        <f>IF('Erreur Fonctionnelle'!B60&lt;&gt;"",CONCATENATE('Erreur Fonctionnelle'!B60,"=", 'Erreur Fonctionnelle'!D60),IF('Erreur Fonctionnelle'!D60&lt;&gt;"",'Erreur Fonctionnelle'!D60,""))</f>
        <v/>
      </c>
    </row>
    <row r="685" spans="1:1" x14ac:dyDescent="0.25">
      <c r="A685" t="str">
        <f>IF('Erreur Fonctionnelle'!B61&lt;&gt;"",CONCATENATE('Erreur Fonctionnelle'!B61,"=", 'Erreur Fonctionnelle'!D61),IF('Erreur Fonctionnelle'!D61&lt;&gt;"",'Erreur Fonctionnelle'!D61,""))</f>
        <v/>
      </c>
    </row>
    <row r="686" spans="1:1" x14ac:dyDescent="0.25">
      <c r="A686" t="str">
        <f>IF('Erreur Fonctionnelle'!B62&lt;&gt;"",CONCATENATE('Erreur Fonctionnelle'!B62,"=", 'Erreur Fonctionnelle'!D62),IF('Erreur Fonctionnelle'!D62&lt;&gt;"",'Erreur Fonctionnelle'!D62,""))</f>
        <v/>
      </c>
    </row>
    <row r="687" spans="1:1" x14ac:dyDescent="0.25">
      <c r="A687" t="str">
        <f>IF('Erreur Fonctionnelle'!B63&lt;&gt;"",CONCATENATE('Erreur Fonctionnelle'!B63,"=", 'Erreur Fonctionnelle'!D63),IF('Erreur Fonctionnelle'!D63&lt;&gt;"",'Erreur Fonctionnelle'!D63,""))</f>
        <v/>
      </c>
    </row>
    <row r="688" spans="1:1" x14ac:dyDescent="0.25">
      <c r="A688" t="str">
        <f>IF('Erreur Fonctionnelle'!B64&lt;&gt;"",CONCATENATE('Erreur Fonctionnelle'!B64,"=", 'Erreur Fonctionnelle'!D64),IF('Erreur Fonctionnelle'!D64&lt;&gt;"",'Erreur Fonctionnelle'!D64,""))</f>
        <v/>
      </c>
    </row>
    <row r="689" spans="1:1" x14ac:dyDescent="0.25">
      <c r="A689" t="str">
        <f>IF('Erreur Fonctionnelle'!B65&lt;&gt;"",CONCATENATE('Erreur Fonctionnelle'!B65,"=", 'Erreur Fonctionnelle'!D65),IF('Erreur Fonctionnelle'!D65&lt;&gt;"",'Erreur Fonctionnelle'!D65,""))</f>
        <v/>
      </c>
    </row>
    <row r="690" spans="1:1" x14ac:dyDescent="0.25">
      <c r="A690" t="str">
        <f>IF('Erreur Fonctionnelle'!B66&lt;&gt;"",CONCATENATE('Erreur Fonctionnelle'!B66,"=", 'Erreur Fonctionnelle'!D66),IF('Erreur Fonctionnelle'!D66&lt;&gt;"",'Erreur Fonctionnelle'!D66,""))</f>
        <v/>
      </c>
    </row>
    <row r="691" spans="1:1" x14ac:dyDescent="0.25">
      <c r="A691" t="str">
        <f>IF('Erreur Fonctionnelle'!B67&lt;&gt;"",CONCATENATE('Erreur Fonctionnelle'!B67,"=", 'Erreur Fonctionnelle'!D67),IF('Erreur Fonctionnelle'!D67&lt;&gt;"",'Erreur Fonctionnelle'!D67,""))</f>
        <v/>
      </c>
    </row>
    <row r="692" spans="1:1" x14ac:dyDescent="0.25">
      <c r="A692" t="str">
        <f>IF('Erreur Fonctionnelle'!B68&lt;&gt;"",CONCATENATE('Erreur Fonctionnelle'!B68,"=", 'Erreur Fonctionnelle'!D68),IF('Erreur Fonctionnelle'!D68&lt;&gt;"",'Erreur Fonctionnelle'!D68,""))</f>
        <v/>
      </c>
    </row>
    <row r="693" spans="1:1" x14ac:dyDescent="0.25">
      <c r="A693" t="str">
        <f>IF('Erreur Fonctionnelle'!B69&lt;&gt;"",CONCATENATE('Erreur Fonctionnelle'!B69,"=", 'Erreur Fonctionnelle'!D69),IF('Erreur Fonctionnelle'!D69&lt;&gt;"",'Erreur Fonctionnelle'!D69,""))</f>
        <v/>
      </c>
    </row>
    <row r="694" spans="1:1" x14ac:dyDescent="0.25">
      <c r="A694" t="str">
        <f>IF('Erreur Fonctionnelle'!B70&lt;&gt;"",CONCATENATE('Erreur Fonctionnelle'!B70,"=", 'Erreur Fonctionnelle'!D70),IF('Erreur Fonctionnelle'!D70&lt;&gt;"",'Erreur Fonctionnelle'!D70,""))</f>
        <v/>
      </c>
    </row>
    <row r="695" spans="1:1" x14ac:dyDescent="0.25">
      <c r="A695" t="str">
        <f>IF(ListeProfil!B2&lt;&gt;"",CONCATENATE(ListeProfil!B2,"=", ListeProfil!D2),IF(ListeProfil!D2&lt;&gt;"",ListeProfil!D2,""))</f>
        <v/>
      </c>
    </row>
    <row r="696" spans="1:1" x14ac:dyDescent="0.25">
      <c r="A696" t="str">
        <f>IF(ListeProfil!B3&lt;&gt;"",CONCATENATE(ListeProfil!B3,"=", ListeProfil!D3),IF(ListeProfil!D3&lt;&gt;"",ListeProfil!D3,""))</f>
        <v>window.edit.profile.label=Lista</v>
      </c>
    </row>
    <row r="697" spans="1:1" x14ac:dyDescent="0.25">
      <c r="A697" t="str">
        <f>IF(ListeProfil!B4&lt;&gt;"",CONCATENATE(ListeProfil!B4,"=", ListeProfil!D4),IF(ListeProfil!D4&lt;&gt;"",ListeProfil!D4,""))</f>
        <v>window.edit.profile.new.button.label=Lista nueva</v>
      </c>
    </row>
    <row r="698" spans="1:1" x14ac:dyDescent="0.25">
      <c r="A698" t="str">
        <f>IF(ListeProfil!B5&lt;&gt;"",CONCATENATE(ListeProfil!B5,"=", ListeProfil!D5),IF(ListeProfil!D5&lt;&gt;"",ListeProfil!D5,""))</f>
        <v>window.edit.profile.remove.button.label=Eliminar lista</v>
      </c>
    </row>
    <row r="699" spans="1:1" x14ac:dyDescent="0.25">
      <c r="A699" t="str">
        <f>IF(ListeProfil!B6&lt;&gt;"",CONCATENATE(ListeProfil!B6,"=", ListeProfil!D6),IF(ListeProfil!D6&lt;&gt;"",ListeProfil!D6,""))</f>
        <v>window.edit.profile.save.button.label=Guardar lista</v>
      </c>
    </row>
    <row r="700" spans="1:1" x14ac:dyDescent="0.25">
      <c r="A700" t="str">
        <f>IF(ListeProfil!B7&lt;&gt;"",CONCATENATE(ListeProfil!B7,"=", ListeProfil!D7),IF(ListeProfil!D7&lt;&gt;"",ListeProfil!D7,""))</f>
        <v>window.edit.profile.remove.button.confirmation.message=&lt;HTML&gt; &lt;P&gt; La eliminación de la lista es definitiva y no se puede deshacer. &lt;BR/&gt;Confirme que realmente desea eliminar la lista haciendo clic en Sí. &lt;BR/&gt; &lt;/P&gt; &lt;/HTML&gt;</v>
      </c>
    </row>
    <row r="701" spans="1:1" x14ac:dyDescent="0.25">
      <c r="A701" t="str">
        <f>IF(ListeProfil!B8&lt;&gt;"",CONCATENATE(ListeProfil!B8,"=", ListeProfil!D8),IF(ListeProfil!D8&lt;&gt;"",ListeProfil!D8,""))</f>
        <v>window.edit.profile.new.button.copy.or.new.message=&lt;HTML&gt; &lt;P&gt; ¿Desea crear una copia de la lista actual? &lt;BR/&gt;Haga clic en Sí para crear una copia de la lista, o en No para crear una lista &lt;BR/&gt; &lt;/P&gt; &lt;/HTML&gt; en blanco</v>
      </c>
    </row>
    <row r="702" spans="1:1" x14ac:dyDescent="0.25">
      <c r="A702" t="str">
        <f>IF(ListeProfil!B9&lt;&gt;"",CONCATENATE(ListeProfil!B9,"=", ListeProfil!D9),IF(ListeProfil!D9&lt;&gt;"",ListeProfil!D9,""))</f>
        <v>window.edit.profile.new.button.new.name.message=&lt;HTML&gt; &lt;P&gt; ¿Cuál es el nombre de la nueva lista? &lt;BR/&gt; &lt;/P&gt; &lt;/HTML&gt;</v>
      </c>
    </row>
    <row r="703" spans="1:1" x14ac:dyDescent="0.25">
      <c r="A703" t="str">
        <f>IF(ListeProfil!B10&lt;&gt;"",CONCATENATE(ListeProfil!B10,"=", ListeProfil!D10),IF(ListeProfil!D10&lt;&gt;"",ListeProfil!D10,""))</f>
        <v>window.edit.profile.save.all.profiles.and.quit=Guardar todas las listas y salir</v>
      </c>
    </row>
    <row r="704" spans="1:1" x14ac:dyDescent="0.25">
      <c r="A704" t="str">
        <f>IF(ListeProfil!B11&lt;&gt;"",CONCATENATE(ListeProfil!B11,"=", ListeProfil!D11),IF(ListeProfil!D11&lt;&gt;"",ListeProfil!D11,""))</f>
        <v/>
      </c>
    </row>
    <row r="705" spans="1:1" x14ac:dyDescent="0.25">
      <c r="A705" t="str">
        <f>IF(ListeProfil!B12&lt;&gt;"",CONCATENATE(ListeProfil!B12,"=", ListeProfil!D12),IF(ListeProfil!D12&lt;&gt;"",ListeProfil!D12,""))</f>
        <v/>
      </c>
    </row>
    <row r="706" spans="1:1" x14ac:dyDescent="0.25">
      <c r="A706" t="str">
        <f>IF(ListeProfil!B13&lt;&gt;"",CONCATENATE(ListeProfil!B13,"=", ListeProfil!D13),IF(ListeProfil!D13&lt;&gt;"",ListeProfil!D13,""))</f>
        <v/>
      </c>
    </row>
    <row r="707" spans="1:1" x14ac:dyDescent="0.25">
      <c r="A707" t="str">
        <f>IF(ListeProfil!B14&lt;&gt;"",CONCATENATE(ListeProfil!B14,"=", ListeProfil!D14),IF(ListeProfil!D14&lt;&gt;"",ListeProfil!D14,""))</f>
        <v/>
      </c>
    </row>
    <row r="708" spans="1:1" x14ac:dyDescent="0.25">
      <c r="A708" t="str">
        <f>IF(ListeProfil!B15&lt;&gt;"",CONCATENATE(ListeProfil!B15,"=", ListeProfil!D15),IF(ListeProfil!D15&lt;&gt;"",ListeProfil!D15,""))</f>
        <v/>
      </c>
    </row>
    <row r="709" spans="1:1" x14ac:dyDescent="0.25">
      <c r="A709" t="str">
        <f>IF(ListeProfil!B16&lt;&gt;"",CONCATENATE(ListeProfil!B16,"=", ListeProfil!D16),IF(ListeProfil!D16&lt;&gt;"",ListeProfil!D16,""))</f>
        <v/>
      </c>
    </row>
    <row r="710" spans="1:1" x14ac:dyDescent="0.25">
      <c r="A710" t="str">
        <f>IF(ListeProfil!B17&lt;&gt;"",CONCATENATE(ListeProfil!B17,"=", ListeProfil!D17),IF(ListeProfil!D17&lt;&gt;"",ListeProfil!D17,""))</f>
        <v/>
      </c>
    </row>
    <row r="711" spans="1:1" x14ac:dyDescent="0.25">
      <c r="A711" t="str">
        <f>IF(ListeProfil!B18&lt;&gt;"",CONCATENATE(ListeProfil!B18,"=", ListeProfil!D18),IF(ListeProfil!D18&lt;&gt;"",ListeProfil!D18,""))</f>
        <v/>
      </c>
    </row>
    <row r="712" spans="1:1" x14ac:dyDescent="0.25">
      <c r="A712" t="str">
        <f>IF(StopWords!B2&lt;&gt;"",CONCATENATE(StopWords!B2,"=", StopWords!D2),IF(StopWords!D2&lt;&gt;"",StopWords!D2,""))</f>
        <v/>
      </c>
    </row>
    <row r="713" spans="1:1" x14ac:dyDescent="0.25">
      <c r="A713" t="str">
        <f>IF(StopWords!B3&lt;&gt;"",CONCATENATE(StopWords!B3,"=", StopWords!D3),IF(StopWords!D3&lt;&gt;"",StopWords!D3,""))</f>
        <v>window.manage.stopwords.panel.title=Gestión de StopWords</v>
      </c>
    </row>
    <row r="714" spans="1:1" x14ac:dyDescent="0.25">
      <c r="A714" t="str">
        <f>IF(StopWords!B4&lt;&gt;"",CONCATENATE(StopWords!B4,"=", StopWords!D4),IF(StopWords!D4&lt;&gt;"",StopWords!D4,""))</f>
        <v>window.manage.stopwords.information.message=&lt;HTML&gt; &lt;P&gt; En este paso puede administrar StopWord para limpiar &lt;BR/&gt;Puede administrar diferentes listas con el menú desplegable provisto para este propósito. &lt;BR/&gt;Puede filtrar/editar la lista de StopWord. &lt;BR/&gt; &lt;/P&gt; &lt;/HTML&gt;</v>
      </c>
    </row>
    <row r="715" spans="1:1" x14ac:dyDescent="0.25">
      <c r="A715" t="str">
        <f>IF(StopWords!B5&lt;&gt;"",CONCATENATE(StopWords!B5,"=", StopWords!D5),IF(StopWords!D5&lt;&gt;"",StopWords!D5,""))</f>
        <v>window.manage.stopwords.table.header.label=StopWord</v>
      </c>
    </row>
    <row r="716" spans="1:1" x14ac:dyDescent="0.25">
      <c r="A716" t="str">
        <f>IF(StopWords!B6&lt;&gt;"",CONCATENATE(StopWords!B6,"=", StopWords!D6),IF(StopWords!D6&lt;&gt;"",StopWords!D6,""))</f>
        <v>window.manage.stopwords.add.information.message=&lt;HTML&gt; &lt;P&gt; ¿Cuál es el nuevo StopWord para agregar? &lt;BR/&gt;&lt;I&gt; NB: La lista StopWord no puede contener un duplicado, si el token ya existe, la adición no tendrá ningún efecto. &lt;/I&gt; &lt;BR/&gt; &lt;/P&gt; &lt;/HTML&gt;</v>
      </c>
    </row>
    <row r="717" spans="1:1" x14ac:dyDescent="0.25">
      <c r="A717" t="str">
        <f>IF(StopWords!B7&lt;&gt;"",CONCATENATE(StopWords!B7,"=", StopWords!D7),IF(StopWords!D7&lt;&gt;"",StopWords!D7,""))</f>
        <v>window.manage.stopwords.add.text.label=Nuevo StopWord</v>
      </c>
    </row>
    <row r="718" spans="1:1" x14ac:dyDescent="0.25">
      <c r="A718" t="str">
        <f>IF(StopWords!B8&lt;&gt;"",CONCATENATE(StopWords!B8,"=", StopWords!D8),IF(StopWords!D8&lt;&gt;"",StopWords!D8,""))</f>
        <v>window.manage.stopwords.table.panel.title=Gestión de datos StopWords</v>
      </c>
    </row>
    <row r="719" spans="1:1" x14ac:dyDescent="0.25">
      <c r="A719" t="str">
        <f>IF(StopWords!B9&lt;&gt;"",CONCATENATE(StopWords!B9,"=", StopWords!D9),IF(StopWords!D9&lt;&gt;"",StopWords!D9,""))</f>
        <v>window.manage.stopwords.add.button.label=Agregar un StopWord</v>
      </c>
    </row>
    <row r="720" spans="1:1" x14ac:dyDescent="0.25">
      <c r="A720" t="str">
        <f>IF(StopWords!B10&lt;&gt;"",CONCATENATE(StopWords!B10,"=", StopWords!D10),IF(StopWords!D10&lt;&gt;"",StopWords!D10,""))</f>
        <v>window.manage.stopwords.remove.button.label=Eliminar StopWord</v>
      </c>
    </row>
    <row r="721" spans="1:1" x14ac:dyDescent="0.25">
      <c r="A721" t="str">
        <f>IF(StopWords!B11&lt;&gt;"",CONCATENATE(StopWords!B11,"=", StopWords!D11),IF(StopWords!D11&lt;&gt;"",StopWords!D11,""))</f>
        <v>window.manage.stopwords.filter.label=Buscar un StopWord</v>
      </c>
    </row>
    <row r="722" spans="1:1" x14ac:dyDescent="0.25">
      <c r="A722" t="str">
        <f>IF(StopWords!B12&lt;&gt;"",CONCATENATE(StopWords!B12,"=", StopWords!D12),IF(StopWords!D12&lt;&gt;"",StopWords!D12,""))</f>
        <v>window.manage.stopwords.information.label=Información</v>
      </c>
    </row>
    <row r="723" spans="1:1" x14ac:dyDescent="0.25">
      <c r="A723" t="str">
        <f>IF(StopWords!B13&lt;&gt;"",CONCATENATE(StopWords!B13,"=", StopWords!D13),IF(StopWords!D13&lt;&gt;"",StopWords!D13,""))</f>
        <v/>
      </c>
    </row>
    <row r="724" spans="1:1" x14ac:dyDescent="0.25">
      <c r="A724" t="str">
        <f>IF(StopWords!B14&lt;&gt;"",CONCATENATE(StopWords!B14,"=", StopWords!D14),IF(StopWords!D14&lt;&gt;"",StopWords!D14,""))</f>
        <v/>
      </c>
    </row>
    <row r="725" spans="1:1" x14ac:dyDescent="0.25">
      <c r="A725" t="str">
        <f>IF(StopWords!B15&lt;&gt;"",CONCATENATE(StopWords!B15,"=", StopWords!D15),IF(StopWords!D15&lt;&gt;"",StopWords!D15,""))</f>
        <v/>
      </c>
    </row>
    <row r="726" spans="1:1" x14ac:dyDescent="0.25">
      <c r="A726" t="str">
        <f>IF(StopWords!B16&lt;&gt;"",CONCATENATE(StopWords!B16,"=", StopWords!D16),IF(StopWords!D16&lt;&gt;"",StopWords!D16,""))</f>
        <v/>
      </c>
    </row>
    <row r="727" spans="1:1" x14ac:dyDescent="0.25">
      <c r="A727" t="str">
        <f>IF(StopWords!B17&lt;&gt;"",CONCATENATE(StopWords!B17,"=", StopWords!D17),IF(StopWords!D17&lt;&gt;"",StopWords!D17,""))</f>
        <v/>
      </c>
    </row>
    <row r="728" spans="1:1" x14ac:dyDescent="0.25">
      <c r="A728" t="str">
        <f>IF(Radicaux!B2&lt;&gt;"",CONCATENATE(Radicaux!B2,"=", Radicaux!D2),IF(Radicaux!D2&lt;&gt;"",Radicaux!D2,""))</f>
        <v/>
      </c>
    </row>
    <row r="729" spans="1:1" x14ac:dyDescent="0.25">
      <c r="A729" t="str">
        <f>IF(Radicaux!B3&lt;&gt;"",CONCATENATE(Radicaux!B3,"=", Radicaux!D3),IF(Radicaux!D3&lt;&gt;"",Radicaux!D3,""))</f>
        <v>window.manage.radicals.panel.title=Gestión lemas</v>
      </c>
    </row>
    <row r="730" spans="1:1" x14ac:dyDescent="0.25">
      <c r="A730" t="str">
        <f>IF(Radicaux!B4&lt;&gt;"",CONCATENATE(Radicaux!B4,"=", Radicaux!D4),IF(Radicaux!D4&lt;&gt;"",Radicaux!D4,""))</f>
        <v>window.manage.radicals.information.message=&lt;HTML&gt; &lt;P&gt; En este paso puedes administrar los lemas para limpiar &lt;BR/&gt;Puede administrar diferentes listas con el menú desplegable provisto para este propósito. &lt;BR/&gt;Puedes filtrar / editar la lista de lemas &lt;BR/&gt; &lt;/P&gt; &lt;/HTML&gt;</v>
      </c>
    </row>
    <row r="731" spans="1:1" x14ac:dyDescent="0.25">
      <c r="A731" t="str">
        <f>IF(Radicaux!B5&lt;&gt;"",CONCATENATE(Radicaux!B5,"=", Radicaux!D5),IF(Radicaux!D5&lt;&gt;"",Radicaux!D5,""))</f>
        <v>window.manage.radicals.table.header.label=Lemas</v>
      </c>
    </row>
    <row r="732" spans="1:1" x14ac:dyDescent="0.25">
      <c r="A732" t="str">
        <f>IF(Radicaux!B6&lt;&gt;"",CONCATENATE(Radicaux!B6,"=", Radicaux!D6),IF(Radicaux!D6&lt;&gt;"",Radicaux!D6,""))</f>
        <v>window.manage.radicals.add.information.message=&lt;HTML&gt; &lt;P&gt; ¿Cuál es el nuevo lema a agregar? &lt;BR/&gt;&lt;I&gt; NB: La lista de lemas no puede contener un duplicado, si el radical ya existe, la adición no tendrá ningún efecto. &lt;/I&gt; &lt;BR/&gt; &lt;/P&gt; &lt;/HTML&gt;</v>
      </c>
    </row>
    <row r="733" spans="1:1" x14ac:dyDescent="0.25">
      <c r="A733" t="str">
        <f>IF(Radicaux!B7&lt;&gt;"",CONCATENATE(Radicaux!B7,"=", Radicaux!D7),IF(Radicaux!D7&lt;&gt;"",Radicaux!D7,""))</f>
        <v>window.manage.radicals.add.text.label=Nuevo lema</v>
      </c>
    </row>
    <row r="734" spans="1:1" x14ac:dyDescent="0.25">
      <c r="A734" t="str">
        <f>IF(Radicaux!B8&lt;&gt;"",CONCATENATE(Radicaux!B8,"=", Radicaux!D8),IF(Radicaux!D8&lt;&gt;"",Radicaux!D8,""))</f>
        <v>window.manage.radicals.table.panel.title=Gestión de la lista de lemas</v>
      </c>
    </row>
    <row r="735" spans="1:1" x14ac:dyDescent="0.25">
      <c r="A735" t="str">
        <f>IF(Radicaux!B9&lt;&gt;"",CONCATENATE(Radicaux!B9,"=", Radicaux!D9),IF(Radicaux!D9&lt;&gt;"",Radicaux!D9,""))</f>
        <v>window.manage.radicals.variation.add.information.message=&lt;HTML&gt; &lt;P&gt; ¿Cuál es la nueva forma para agregar? &lt;BR/&gt;&lt;I&gt; NB: La lista de formas no puede contener un duplicado, si la variación ya existe, la adición no tendrá ningún efecto. &lt;/I&gt; &lt;BR/&gt; &lt;/P&gt; &lt;/HTML&gt;</v>
      </c>
    </row>
    <row r="736" spans="1:1" x14ac:dyDescent="0.25">
      <c r="A736" t="str">
        <f>IF(Radicaux!B10&lt;&gt;"",CONCATENATE(Radicaux!B10,"=", Radicaux!D10),IF(Radicaux!D10&lt;&gt;"",Radicaux!D10,""))</f>
        <v>window.manage.radicals.variation.add.text.label=Nueva forma</v>
      </c>
    </row>
    <row r="737" spans="1:1" x14ac:dyDescent="0.25">
      <c r="A737" t="str">
        <f>IF(Radicaux!B11&lt;&gt;"",CONCATENATE(Radicaux!B11,"=", Radicaux!D11),IF(Radicaux!D11&lt;&gt;"",Radicaux!D11,""))</f>
        <v>window.manage.radicals.add.button.label=Agregar un lema</v>
      </c>
    </row>
    <row r="738" spans="1:1" x14ac:dyDescent="0.25">
      <c r="A738" t="str">
        <f>IF(Radicaux!B12&lt;&gt;"",CONCATENATE(Radicaux!B12,"=", Radicaux!D12),IF(Radicaux!D12&lt;&gt;"",Radicaux!D12,""))</f>
        <v>window.manage.radicals.remove.button.label=Eliminar lema</v>
      </c>
    </row>
    <row r="739" spans="1:1" x14ac:dyDescent="0.25">
      <c r="A739" t="str">
        <f>IF(Radicaux!B13&lt;&gt;"",CONCATENATE(Radicaux!B13,"=", Radicaux!D13),IF(Radicaux!D13&lt;&gt;"",Radicaux!D13,""))</f>
        <v>window.manage.radicals.variation.add.button.label=Agregar una forma</v>
      </c>
    </row>
    <row r="740" spans="1:1" x14ac:dyDescent="0.25">
      <c r="A740" t="str">
        <f>IF(Radicaux!B14&lt;&gt;"",CONCATENATE(Radicaux!B14,"=", Radicaux!D14),IF(Radicaux!D14&lt;&gt;"",Radicaux!D14,""))</f>
        <v>window.manage.radicals.variation.remove.button.label=Eliminar forma</v>
      </c>
    </row>
    <row r="741" spans="1:1" x14ac:dyDescent="0.25">
      <c r="A741" t="str">
        <f>IF(Radicaux!B15&lt;&gt;"",CONCATENATE(Radicaux!B15,"=", Radicaux!D15),IF(Radicaux!D15&lt;&gt;"",Radicaux!D15,""))</f>
        <v>window.manage.radicals.filter.label=Buscar un lema</v>
      </c>
    </row>
    <row r="742" spans="1:1" x14ac:dyDescent="0.25">
      <c r="A742" t="str">
        <f>IF(Radicaux!B16&lt;&gt;"",CONCATENATE(Radicaux!B16,"=", Radicaux!D16),IF(Radicaux!D16&lt;&gt;"",Radicaux!D16,""))</f>
        <v>window.manage.radicals.variation.filter.label=Buscar una forma</v>
      </c>
    </row>
    <row r="743" spans="1:1" x14ac:dyDescent="0.25">
      <c r="A743" t="str">
        <f>IF(Radicaux!B17&lt;&gt;"",CONCATENATE(Radicaux!B17,"=", Radicaux!D17),IF(Radicaux!D17&lt;&gt;"",Radicaux!D17,""))</f>
        <v>window.manage.radicals.information.label=Información</v>
      </c>
    </row>
    <row r="744" spans="1:1" x14ac:dyDescent="0.25">
      <c r="A744" t="str">
        <f>IF(Radicaux!B18&lt;&gt;"",CONCATENATE(Radicaux!B18,"=", Radicaux!D18),IF(Radicaux!D18&lt;&gt;"",Radicaux!D18,""))</f>
        <v>window.manage.radicals.variation.table.header.label=Forma</v>
      </c>
    </row>
    <row r="745" spans="1:1" x14ac:dyDescent="0.25">
      <c r="A745" t="str">
        <f>IF(Radicaux!B19&lt;&gt;"",CONCATENATE(Radicaux!B19,"=", Radicaux!D19),IF(Radicaux!D19&lt;&gt;"",Radicaux!D19,""))</f>
        <v/>
      </c>
    </row>
    <row r="746" spans="1:1" x14ac:dyDescent="0.25">
      <c r="A746" t="str">
        <f>IF('Radicaux par classe'!B3&lt;&gt;"",CONCATENATE('Radicaux par classe'!B3,"=", 'Radicaux par classe'!D3),IF('Radicaux par classe'!D3&lt;&gt;"",'Radicaux par classe'!D3,""))</f>
        <v>window.manage.radicals.by.class.panel.title=Gestión de lemas por clase</v>
      </c>
    </row>
    <row r="747" spans="1:1" x14ac:dyDescent="0.25">
      <c r="A747" t="str">
        <f>IF('Radicaux par classe'!B4&lt;&gt;"",CONCATENATE('Radicaux par classe'!B4,"=", 'Radicaux par classe'!D4),IF('Radicaux par classe'!D4&lt;&gt;"",'Radicaux par classe'!D4,""))</f>
        <v>window.manage.radicals.by.class.information.message=&lt;HTML&gt; &lt;P&gt; En este paso puedes administrar lemas por clase &lt;BR/&gt;Puede administrar diferentes listas con el menú desplegable provisto para este propósito. &lt;BR/&gt;Puedes filtrar / editar la lista de lemas por clase &lt;BR/&gt; &lt;/P&gt; &lt;/HTML&gt;</v>
      </c>
    </row>
    <row r="748" spans="1:1" x14ac:dyDescent="0.25">
      <c r="A748" t="str">
        <f>IF('Radicaux par classe'!B5&lt;&gt;"",CONCATENATE('Radicaux par classe'!B5,"=", 'Radicaux par classe'!D5),IF('Radicaux par classe'!D5&lt;&gt;"",'Radicaux par classe'!D5,""))</f>
        <v>window.manage.radicals.by.class.table.header.label=Lemas por clase</v>
      </c>
    </row>
    <row r="749" spans="1:1" x14ac:dyDescent="0.25">
      <c r="A749" t="str">
        <f>IF('Radicaux par classe'!B6&lt;&gt;"",CONCATENATE('Radicaux par classe'!B6,"=", 'Radicaux par classe'!D6),IF('Radicaux par classe'!D6&lt;&gt;"",'Radicaux par classe'!D6,""))</f>
        <v>window.manage.radicals.by.class.add.information.message=&lt;HTML&gt; &lt;P&gt; ¿Cuál es el nuevo lema a agregar? &lt;BR/&gt;&lt;I&gt; NB: La lista de lemas no puede contener un duplicado, si el lema ya existe, la adición no tendrá ningún efecto. &lt;/I&gt; &lt;BR/&gt; &lt;/P&gt; &lt;/HTML&gt;</v>
      </c>
    </row>
    <row r="750" spans="1:1" x14ac:dyDescent="0.25">
      <c r="A750" t="str">
        <f>IF('Radicaux par classe'!B7&lt;&gt;"",CONCATENATE('Radicaux par classe'!B7,"=", 'Radicaux par classe'!D7),IF('Radicaux par classe'!D7&lt;&gt;"",'Radicaux par classe'!D7,""))</f>
        <v>window.manage.radicals.by.class.add.text.label=Nuevo lema</v>
      </c>
    </row>
    <row r="751" spans="1:1" x14ac:dyDescent="0.25">
      <c r="A751" t="str">
        <f>IF('Radicaux par classe'!B8&lt;&gt;"",CONCATENATE('Radicaux par classe'!B8,"=", 'Radicaux par classe'!D8),IF('Radicaux par classe'!D8&lt;&gt;"",'Radicaux par classe'!D8,""))</f>
        <v>window.manage.radicals.by.class.table.panel.title=Gestión de la lista de lemas</v>
      </c>
    </row>
    <row r="752" spans="1:1" x14ac:dyDescent="0.25">
      <c r="A752" t="str">
        <f>IF('Radicaux par classe'!B9&lt;&gt;"",CONCATENATE('Radicaux par classe'!B9,"=", 'Radicaux par classe'!D9),IF('Radicaux par classe'!D9&lt;&gt;"",'Radicaux par classe'!D9,""))</f>
        <v>window.manage.radicals.by.class.variation.add.information.message=&lt;HTML&gt; &lt;P&gt; ¿Cuál es la nueva forma para agregar? &lt;BR/&gt;&lt;I&gt; NB: La lista de formas no puede contener un duplicado, si la forma ya existe, la adición no tendrá ningún efecto. &lt;/I&gt; &lt;BR/&gt; &lt;/P&gt; &lt;/HTML&gt;</v>
      </c>
    </row>
    <row r="753" spans="1:1" x14ac:dyDescent="0.25">
      <c r="A753" t="str">
        <f>IF('Radicaux par classe'!B10&lt;&gt;"",CONCATENATE('Radicaux par classe'!B10,"=", 'Radicaux par classe'!D10),IF('Radicaux par classe'!D10&lt;&gt;"",'Radicaux par classe'!D10,""))</f>
        <v>window.manage.radicals.by.class.variation.add.text.label=Nueva forma</v>
      </c>
    </row>
    <row r="754" spans="1:1" x14ac:dyDescent="0.25">
      <c r="A754" t="str">
        <f>IF('Radicaux par classe'!B11&lt;&gt;"",CONCATENATE('Radicaux par classe'!B11,"=", 'Radicaux par classe'!D11),IF('Radicaux par classe'!D11&lt;&gt;"",'Radicaux par classe'!D11,""))</f>
        <v>window.manage.radicals.by.class.category.add.information.message=&lt;HTML&gt; &lt;P&gt; ¿Cuál es la nueva clase para agregar? &lt;BR/&gt;&lt;I&gt; NB: La lista de clases no puede contener un duplicado, si la clase ya existe, la adición no tendrá ningún efecto. &lt;/I&gt; &lt;BR/&gt; &lt;/P&gt; &lt;/HTML&gt;</v>
      </c>
    </row>
    <row r="755" spans="1:1" x14ac:dyDescent="0.25">
      <c r="A755" t="str">
        <f>IF('Radicaux par classe'!B12&lt;&gt;"",CONCATENATE('Radicaux par classe'!B12,"=", 'Radicaux par classe'!D12),IF('Radicaux par classe'!D12&lt;&gt;"",'Radicaux par classe'!D12,""))</f>
        <v>window.manage.radicals.by.class.category.add.text.label=Nuevo clase</v>
      </c>
    </row>
    <row r="756" spans="1:1" x14ac:dyDescent="0.25">
      <c r="A756" t="str">
        <f>IF('Radicaux par classe'!B13&lt;&gt;"",CONCATENATE('Radicaux par classe'!B13,"=", 'Radicaux par classe'!D13),IF('Radicaux par classe'!D13&lt;&gt;"",'Radicaux par classe'!D13,""))</f>
        <v>window.manage.radicals.by.class.add.button.label=Agregar un lema</v>
      </c>
    </row>
    <row r="757" spans="1:1" x14ac:dyDescent="0.25">
      <c r="A757" t="str">
        <f>IF('Radicaux par classe'!B14&lt;&gt;"",CONCATENATE('Radicaux par classe'!B14,"=", 'Radicaux par classe'!D14),IF('Radicaux par classe'!D14&lt;&gt;"",'Radicaux par classe'!D14,""))</f>
        <v>window.manage.radicals.by.class.remove.button.label=Eliminar lema</v>
      </c>
    </row>
    <row r="758" spans="1:1" x14ac:dyDescent="0.25">
      <c r="A758" t="str">
        <f>IF('Radicaux par classe'!B15&lt;&gt;"",CONCATENATE('Radicaux par classe'!B15,"=", 'Radicaux par classe'!D15),IF('Radicaux par classe'!D15&lt;&gt;"",'Radicaux par classe'!D15,""))</f>
        <v>window.manage.radicals.by.class.variation.add.button.label=Agregar una forma</v>
      </c>
    </row>
    <row r="759" spans="1:1" x14ac:dyDescent="0.25">
      <c r="A759" t="str">
        <f>IF('Radicaux par classe'!B16&lt;&gt;"",CONCATENATE('Radicaux par classe'!B16,"=", 'Radicaux par classe'!D16),IF('Radicaux par classe'!D16&lt;&gt;"",'Radicaux par classe'!D16,""))</f>
        <v>window.manage.radicals.by.class.variation.remove.button.label=Eliminar forma</v>
      </c>
    </row>
    <row r="760" spans="1:1" x14ac:dyDescent="0.25">
      <c r="A760" t="str">
        <f>IF('Radicaux par classe'!B17&lt;&gt;"",CONCATENATE('Radicaux par classe'!B17,"=", 'Radicaux par classe'!D17),IF('Radicaux par classe'!D17&lt;&gt;"",'Radicaux par classe'!D17,""))</f>
        <v>window.manage.radicals.by.class.category.add.button.label=Agregar una clase</v>
      </c>
    </row>
    <row r="761" spans="1:1" x14ac:dyDescent="0.25">
      <c r="A761" t="str">
        <f>IF('Radicaux par classe'!B18&lt;&gt;"",CONCATENATE('Radicaux par classe'!B18,"=", 'Radicaux par classe'!D18),IF('Radicaux par classe'!D18&lt;&gt;"",'Radicaux par classe'!D18,""))</f>
        <v>window.manage.radicals.by.class.category.remove.button.label=Eliminar clase</v>
      </c>
    </row>
    <row r="762" spans="1:1" x14ac:dyDescent="0.25">
      <c r="A762" t="str">
        <f>IF('Radicaux par classe'!B19&lt;&gt;"",CONCATENATE('Radicaux par classe'!B19,"=", 'Radicaux par classe'!D19),IF('Radicaux par classe'!D19&lt;&gt;"",'Radicaux par classe'!D19,""))</f>
        <v>window.manage.radicals.by.class.filter.label=Buscar un lema</v>
      </c>
    </row>
    <row r="763" spans="1:1" x14ac:dyDescent="0.25">
      <c r="A763" t="str">
        <f>IF('Radicaux par classe'!B20&lt;&gt;"",CONCATENATE('Radicaux par classe'!B20,"=", 'Radicaux par classe'!D20),IF('Radicaux par classe'!D20&lt;&gt;"",'Radicaux par classe'!D20,""))</f>
        <v>window.manage.radicals.by.class.variation.filter.label=Buscar una forma</v>
      </c>
    </row>
    <row r="764" spans="1:1" x14ac:dyDescent="0.25">
      <c r="A764" t="str">
        <f>IF('Radicaux par classe'!B21&lt;&gt;"",CONCATENATE('Radicaux par classe'!B21,"=", 'Radicaux par classe'!D21),IF('Radicaux par classe'!D21&lt;&gt;"",'Radicaux par classe'!D21,""))</f>
        <v>window.manage.radicals.by.class.category.filter.label=Buscar una clase</v>
      </c>
    </row>
    <row r="765" spans="1:1" x14ac:dyDescent="0.25">
      <c r="A765" t="str">
        <f>IF('Radicaux par classe'!B22&lt;&gt;"",CONCATENATE('Radicaux par classe'!B22,"=", 'Radicaux par classe'!D22),IF('Radicaux par classe'!D22&lt;&gt;"",'Radicaux par classe'!D22,""))</f>
        <v>window.manage.radicals.by.class.information.label=Información</v>
      </c>
    </row>
    <row r="766" spans="1:1" x14ac:dyDescent="0.25">
      <c r="A766" t="str">
        <f>IF('Radicaux par classe'!B23&lt;&gt;"",CONCATENATE('Radicaux par classe'!B23,"=", 'Radicaux par classe'!D23),IF('Radicaux par classe'!D23&lt;&gt;"",'Radicaux par classe'!D23,""))</f>
        <v>window.manage.radicals.by.class.variation.table.header.label=Forma</v>
      </c>
    </row>
    <row r="767" spans="1:1" x14ac:dyDescent="0.25">
      <c r="A767" t="str">
        <f>IF('Radicaux par classe'!B24&lt;&gt;"",CONCATENATE('Radicaux par classe'!B24,"=", 'Radicaux par classe'!D24),IF('Radicaux par classe'!D24&lt;&gt;"",'Radicaux par classe'!D24,""))</f>
        <v>window.manage.radicals.by.class.category.table.header.label=Clase</v>
      </c>
    </row>
    <row r="768" spans="1:1" x14ac:dyDescent="0.25">
      <c r="A768" t="str">
        <f>IF('Radicaux par classe'!B25&lt;&gt;"",CONCATENATE('Radicaux par classe'!B25,"=", 'Radicaux par classe'!D25),IF('Radicaux par classe'!D25&lt;&gt;"",'Radicaux par classe'!D25,""))</f>
        <v/>
      </c>
    </row>
    <row r="769" spans="1:1" x14ac:dyDescent="0.25">
      <c r="A769" t="str">
        <f>IF('Radicaux par classe'!B26&lt;&gt;"",CONCATENATE('Radicaux par classe'!B26,"=", 'Radicaux par classe'!D26),IF('Radicaux par classe'!D26&lt;&gt;"",'Radicaux par classe'!D26,""))</f>
        <v/>
      </c>
    </row>
    <row r="770" spans="1:1" x14ac:dyDescent="0.25">
      <c r="A770" t="str">
        <f>IF('Radicaux par classe'!B27&lt;&gt;"",CONCATENATE('Radicaux par classe'!B27,"=", 'Radicaux par classe'!D27),IF('Radicaux par classe'!D27&lt;&gt;"",'Radicaux par classe'!D27,""))</f>
        <v/>
      </c>
    </row>
    <row r="771" spans="1:1" x14ac:dyDescent="0.25">
      <c r="A771" t="str">
        <f>IF('Radicaux par classe'!B28&lt;&gt;"",CONCATENATE('Radicaux par classe'!B28,"=", 'Radicaux par classe'!D28),IF('Radicaux par classe'!D28&lt;&gt;"",'Radicaux par classe'!D28,""))</f>
        <v/>
      </c>
    </row>
    <row r="772" spans="1:1" x14ac:dyDescent="0.25">
      <c r="A772" t="str">
        <f>IF('Resultat Analyse'!B2&lt;&gt;"",CONCATENATE('Resultat Analyse'!B2,"=", 'Resultat Analyse'!D2),IF('Resultat Analyse'!D2&lt;&gt;"",'Resultat Analyse'!D2,""))</f>
        <v/>
      </c>
    </row>
    <row r="773" spans="1:1" x14ac:dyDescent="0.25">
      <c r="A773" t="str">
        <f>IF('Resultat Analyse'!B3&lt;&gt;"",CONCATENATE('Resultat Analyse'!B3,"=", 'Resultat Analyse'!D3),IF('Resultat Analyse'!D3&lt;&gt;"",'Resultat Analyse'!D3,""))</f>
        <v>window.result.token.analysis.panel.title=Resultado del análisis de tokens</v>
      </c>
    </row>
    <row r="774" spans="1:1" x14ac:dyDescent="0.25">
      <c r="A774" t="str">
        <f>IF('Resultat Analyse'!B4&lt;&gt;"",CONCATENATE('Resultat Analyse'!B4,"=", 'Resultat Analyse'!D4),IF('Resultat Analyse'!D4&lt;&gt;"",'Resultat Analyse'!D4,""))</f>
        <v>window.result.token.analysis.table.panel.title=Detalle de resultados</v>
      </c>
    </row>
    <row r="775" spans="1:1" x14ac:dyDescent="0.25">
      <c r="A775" t="str">
        <f>IF('Resultat Analyse'!B5&lt;&gt;"",CONCATENATE('Resultat Analyse'!B5,"=", 'Resultat Analyse'!D5),IF('Resultat Analyse'!D5&lt;&gt;"",'Resultat Analyse'!D5,""))</f>
        <v>window.result.token.analysis.table.header.column.1.label=Token</v>
      </c>
    </row>
    <row r="776" spans="1:1" x14ac:dyDescent="0.25">
      <c r="A776" t="str">
        <f>IF('Resultat Analyse'!B6&lt;&gt;"",CONCATENATE('Resultat Analyse'!B6,"=", 'Resultat Analyse'!D6),IF('Resultat Analyse'!D6&lt;&gt;"",'Resultat Analyse'!D6,""))</f>
        <v>window.result.token.analysis.table.header.column.2.label=Número de formas que aparecen</v>
      </c>
    </row>
    <row r="777" spans="1:1" x14ac:dyDescent="0.25">
      <c r="A777" t="str">
        <f>IF('Resultat Analyse'!B7&lt;&gt;"",CONCATENATE('Resultat Analyse'!B7,"=", 'Resultat Analyse'!D7),IF('Resultat Analyse'!D7&lt;&gt;"",'Resultat Analyse'!D7,""))</f>
        <v>window.result.token.total.tokens.label=Número total de tokens</v>
      </c>
    </row>
    <row r="778" spans="1:1" x14ac:dyDescent="0.25">
      <c r="A778" t="str">
        <f>IF('Resultat Analyse'!B8&lt;&gt;"",CONCATENATE('Resultat Analyse'!B8,"=", 'Resultat Analyse'!D8),IF('Resultat Analyse'!D8&lt;&gt;"",'Resultat Analyse'!D8,""))</f>
        <v>window.result.token.total.words.label=Número total de formas</v>
      </c>
    </row>
    <row r="779" spans="1:1" x14ac:dyDescent="0.25">
      <c r="A779" t="str">
        <f>IF('Resultat Analyse'!B9&lt;&gt;"",CONCATENATE('Resultat Analyse'!B9,"=", 'Resultat Analyse'!D9),IF('Resultat Analyse'!D9&lt;&gt;"",'Resultat Analyse'!D9,""))</f>
        <v>window.result.token.total.panel.title=Resultado general</v>
      </c>
    </row>
    <row r="780" spans="1:1" x14ac:dyDescent="0.25">
      <c r="A780" t="str">
        <f>IF('Resultat Analyse'!B10&lt;&gt;"",CONCATENATE('Resultat Analyse'!B10,"=", 'Resultat Analyse'!D10),IF('Resultat Analyse'!D10&lt;&gt;"",'Resultat Analyse'!D10,""))</f>
        <v>window.result.token.action.panel.title=Acción adicional</v>
      </c>
    </row>
    <row r="781" spans="1:1" x14ac:dyDescent="0.25">
      <c r="A781" t="str">
        <f>IF('Resultat Analyse'!B11&lt;&gt;"",CONCATENATE('Resultat Analyse'!B11,"=", 'Resultat Analyse'!D11),IF('Resultat Analyse'!D11&lt;&gt;"",'Resultat Analyse'!D11,""))</f>
        <v>window.result.token.action.show.detail.button.label=Consultar el detalle por documento</v>
      </c>
    </row>
    <row r="782" spans="1:1" x14ac:dyDescent="0.25">
      <c r="A782" t="str">
        <f>IF('Resultat Analyse'!B12&lt;&gt;"",CONCATENATE('Resultat Analyse'!B12,"=", 'Resultat Analyse'!D12),IF('Resultat Analyse'!D12&lt;&gt;"",'Resultat Analyse'!D12,""))</f>
        <v>window.result.token.action.show.detail.for.word.button.label=Consultar documentos que contienen las palabras seleccionadas</v>
      </c>
    </row>
    <row r="783" spans="1:1" x14ac:dyDescent="0.25">
      <c r="A783" t="str">
        <f>IF('Resultat Analyse'!B13&lt;&gt;"",CONCATENATE('Resultat Analyse'!B13,"=", 'Resultat Analyse'!D13),IF('Resultat Analyse'!D13&lt;&gt;"",'Resultat Analyse'!D13,""))</f>
        <v/>
      </c>
    </row>
    <row r="784" spans="1:1" x14ac:dyDescent="0.25">
      <c r="A784" t="str">
        <f>IF('Resultat Analyse'!B14&lt;&gt;"",CONCATENATE('Resultat Analyse'!B14,"=", 'Resultat Analyse'!D14),IF('Resultat Analyse'!D14&lt;&gt;"",'Resultat Analyse'!D14,""))</f>
        <v/>
      </c>
    </row>
    <row r="785" spans="1:1" x14ac:dyDescent="0.25">
      <c r="A785" t="str">
        <f>IF('Resultat Analyse'!B15&lt;&gt;"",CONCATENATE('Resultat Analyse'!B15,"=", 'Resultat Analyse'!D15),IF('Resultat Analyse'!D15&lt;&gt;"",'Resultat Analyse'!D15,""))</f>
        <v/>
      </c>
    </row>
    <row r="786" spans="1:1" x14ac:dyDescent="0.25">
      <c r="A786" t="str">
        <f>IF('Resultat Analyse'!B16&lt;&gt;"",CONCATENATE('Resultat Analyse'!B16,"=", 'Resultat Analyse'!D16),IF('Resultat Analyse'!D16&lt;&gt;"",'Resultat Analyse'!D16,""))</f>
        <v/>
      </c>
    </row>
    <row r="787" spans="1:1" x14ac:dyDescent="0.25">
      <c r="A787" t="str">
        <f>IF('Resultat Analyse'!B17&lt;&gt;"",CONCATENATE('Resultat Analyse'!B17,"=", 'Resultat Analyse'!D17),IF('Resultat Analyse'!D17&lt;&gt;"",'Resultat Analyse'!D17,""))</f>
        <v/>
      </c>
    </row>
    <row r="788" spans="1:1" x14ac:dyDescent="0.25">
      <c r="A788" t="str">
        <f>IF('Resultat Analyse'!B18&lt;&gt;"",CONCATENATE('Resultat Analyse'!B18,"=", 'Resultat Analyse'!D18),IF('Resultat Analyse'!D18&lt;&gt;"",'Resultat Analyse'!D18,""))</f>
        <v/>
      </c>
    </row>
    <row r="789" spans="1:1" x14ac:dyDescent="0.25">
      <c r="A789" t="str">
        <f>IF('Resultat Analyse'!B19&lt;&gt;"",CONCATENATE('Resultat Analyse'!B19,"=", 'Resultat Analyse'!D19),IF('Resultat Analyse'!D19&lt;&gt;"",'Resultat Analyse'!D19,""))</f>
        <v/>
      </c>
    </row>
    <row r="790" spans="1:1" x14ac:dyDescent="0.25">
      <c r="A790" t="str">
        <f>IF('Resultat Analyse'!B20&lt;&gt;"",CONCATENATE('Resultat Analyse'!B20,"=", 'Resultat Analyse'!D20),IF('Resultat Analyse'!D20&lt;&gt;"",'Resultat Analyse'!D20,""))</f>
        <v/>
      </c>
    </row>
    <row r="791" spans="1:1" x14ac:dyDescent="0.25">
      <c r="A791" t="str">
        <f>IF('Resultat Analyse'!B21&lt;&gt;"",CONCATENATE('Resultat Analyse'!B21,"=", 'Resultat Analyse'!D21),IF('Resultat Analyse'!D21&lt;&gt;"",'Resultat Analyse'!D21,""))</f>
        <v/>
      </c>
    </row>
    <row r="792" spans="1:1" x14ac:dyDescent="0.25">
      <c r="A792" t="str">
        <f>IF('Resultat Analyse'!B22&lt;&gt;"",CONCATENATE('Resultat Analyse'!B22,"=", 'Resultat Analyse'!D22),IF('Resultat Analyse'!D22&lt;&gt;"",'Resultat Analyse'!D22,""))</f>
        <v/>
      </c>
    </row>
    <row r="793" spans="1:1" x14ac:dyDescent="0.25">
      <c r="A793" t="str">
        <f>IF('Resultat Analyse'!B23&lt;&gt;"",CONCATENATE('Resultat Analyse'!B23,"=", 'Resultat Analyse'!D23),IF('Resultat Analyse'!D23&lt;&gt;"",'Resultat Analyse'!D23,""))</f>
        <v/>
      </c>
    </row>
    <row r="794" spans="1:1" x14ac:dyDescent="0.25">
      <c r="A794" t="str">
        <f>IF('Resultat Analyse'!B24&lt;&gt;"",CONCATENATE('Resultat Analyse'!B24,"=", 'Resultat Analyse'!D24),IF('Resultat Analyse'!D24&lt;&gt;"",'Resultat Analyse'!D24,""))</f>
        <v/>
      </c>
    </row>
    <row r="795" spans="1:1" x14ac:dyDescent="0.25">
      <c r="A795" t="str">
        <f>IF('Resultat Analyse'!B25&lt;&gt;"",CONCATENATE('Resultat Analyse'!B25,"=", 'Resultat Analyse'!D25),IF('Resultat Analyse'!D25&lt;&gt;"",'Resultat Analyse'!D25,""))</f>
        <v/>
      </c>
    </row>
    <row r="796" spans="1:1" x14ac:dyDescent="0.25">
      <c r="A796" t="str">
        <f>IF('Resultat Analyse'!B26&lt;&gt;"",CONCATENATE('Resultat Analyse'!B26,"=", 'Resultat Analyse'!D26),IF('Resultat Analyse'!D26&lt;&gt;"",'Resultat Analyse'!D26,""))</f>
        <v/>
      </c>
    </row>
    <row r="797" spans="1:1" x14ac:dyDescent="0.25">
      <c r="A797" t="str">
        <f>IF('Resultat Analyse'!B27&lt;&gt;"",CONCATENATE('Resultat Analyse'!B27,"=", 'Resultat Analyse'!D27),IF('Resultat Analyse'!D27&lt;&gt;"",'Resultat Analyse'!D27,""))</f>
        <v/>
      </c>
    </row>
    <row r="798" spans="1:1" x14ac:dyDescent="0.25">
      <c r="A798" t="str">
        <f>IF('Resultat Analyse'!B28&lt;&gt;"",CONCATENATE('Resultat Analyse'!B28,"=", 'Resultat Analyse'!D28),IF('Resultat Analyse'!D28&lt;&gt;"",'Resultat Analyse'!D28,""))</f>
        <v/>
      </c>
    </row>
    <row r="799" spans="1:1" x14ac:dyDescent="0.25">
      <c r="A799" t="str">
        <f>IF('Resultat Analyse'!B29&lt;&gt;"",CONCATENATE('Resultat Analyse'!B29,"=", 'Resultat Analyse'!D29),IF('Resultat Analyse'!D29&lt;&gt;"",'Resultat Analyse'!D29,""))</f>
        <v/>
      </c>
    </row>
    <row r="800" spans="1:1" x14ac:dyDescent="0.25">
      <c r="A800" t="str">
        <f>IF('Resultat Analyse'!B30&lt;&gt;"",CONCATENATE('Resultat Analyse'!B30,"=", 'Resultat Analyse'!D30),IF('Resultat Analyse'!D30&lt;&gt;"",'Resultat Analyse'!D30,""))</f>
        <v/>
      </c>
    </row>
    <row r="801" spans="1:1" x14ac:dyDescent="0.25">
      <c r="A801" t="str">
        <f>IF('Resultat Analyse'!B31&lt;&gt;"",CONCATENATE('Resultat Analyse'!B31,"=", 'Resultat Analyse'!D31),IF('Resultat Analyse'!D31&lt;&gt;"",'Resultat Analyse'!D31,""))</f>
        <v/>
      </c>
    </row>
    <row r="802" spans="1:1" x14ac:dyDescent="0.25">
      <c r="A802" t="str">
        <f>IF('Resultat Analyse'!B32&lt;&gt;"",CONCATENATE('Resultat Analyse'!B32,"=", 'Resultat Analyse'!D32),IF('Resultat Analyse'!D32&lt;&gt;"",'Resultat Analyse'!D32,""))</f>
        <v/>
      </c>
    </row>
    <row r="803" spans="1:1" x14ac:dyDescent="0.25">
      <c r="A803" t="str">
        <f>IF('Resultat Analyse'!B33&lt;&gt;"",CONCATENATE('Resultat Analyse'!B33,"=", 'Resultat Analyse'!D33),IF('Resultat Analyse'!D33&lt;&gt;"",'Resultat Analyse'!D33,""))</f>
        <v/>
      </c>
    </row>
    <row r="804" spans="1:1" x14ac:dyDescent="0.25">
      <c r="A804" t="str">
        <f>IF('Resultat Analyse'!B34&lt;&gt;"",CONCATENATE('Resultat Analyse'!B34,"=", 'Resultat Analyse'!D34),IF('Resultat Analyse'!D34&lt;&gt;"",'Resultat Analyse'!D34,""))</f>
        <v/>
      </c>
    </row>
    <row r="805" spans="1:1" x14ac:dyDescent="0.25">
      <c r="A805" t="str">
        <f>IF('Resultat Analyse'!B35&lt;&gt;"",CONCATENATE('Resultat Analyse'!B35,"=", 'Resultat Analyse'!D35),IF('Resultat Analyse'!D35&lt;&gt;"",'Resultat Analyse'!D35,""))</f>
        <v/>
      </c>
    </row>
    <row r="806" spans="1:1" x14ac:dyDescent="0.25">
      <c r="A806" t="str">
        <f>IF('Resultat Analyse'!B36&lt;&gt;"",CONCATENATE('Resultat Analyse'!B36,"=", 'Resultat Analyse'!D36),IF('Resultat Analyse'!D36&lt;&gt;"",'Resultat Analyse'!D36,""))</f>
        <v/>
      </c>
    </row>
    <row r="807" spans="1:1" x14ac:dyDescent="0.25">
      <c r="A807" t="str">
        <f>IF('Resultat Analyse'!B37&lt;&gt;"",CONCATENATE('Resultat Analyse'!B37,"=", 'Resultat Analyse'!D37),IF('Resultat Analyse'!D37&lt;&gt;"",'Resultat Analyse'!D37,""))</f>
        <v/>
      </c>
    </row>
    <row r="808" spans="1:1" x14ac:dyDescent="0.25">
      <c r="A808" t="str">
        <f>IF('Resultat Analyse'!B38&lt;&gt;"",CONCATENATE('Resultat Analyse'!B38,"=", 'Resultat Analyse'!D38),IF('Resultat Analyse'!D38&lt;&gt;"",'Resultat Analyse'!D38,""))</f>
        <v/>
      </c>
    </row>
    <row r="809" spans="1:1" x14ac:dyDescent="0.25">
      <c r="A809" t="str">
        <f>IF('Resultat Analyse'!B39&lt;&gt;"",CONCATENATE('Resultat Analyse'!B39,"=", 'Resultat Analyse'!D39),IF('Resultat Analyse'!D39&lt;&gt;"",'Resultat Analyse'!D39,""))</f>
        <v/>
      </c>
    </row>
    <row r="810" spans="1:1" x14ac:dyDescent="0.25">
      <c r="A810" t="str">
        <f>IF('Resultat Analyse'!B40&lt;&gt;"",CONCATENATE('Resultat Analyse'!B40,"=", 'Resultat Analyse'!D40),IF('Resultat Analyse'!D40&lt;&gt;"",'Resultat Analyse'!D40,""))</f>
        <v/>
      </c>
    </row>
    <row r="811" spans="1:1" x14ac:dyDescent="0.25">
      <c r="A811" t="str">
        <f>IF('Resultat Analyse'!B41&lt;&gt;"",CONCATENATE('Resultat Analyse'!B41,"=", 'Resultat Analyse'!D41),IF('Resultat Analyse'!D41&lt;&gt;"",'Resultat Analyse'!D41,""))</f>
        <v/>
      </c>
    </row>
    <row r="812" spans="1:1" x14ac:dyDescent="0.25">
      <c r="A812" t="str">
        <f>IF('Resultat Analyse'!B42&lt;&gt;"",CONCATENATE('Resultat Analyse'!B42,"=", 'Resultat Analyse'!D42),IF('Resultat Analyse'!D42&lt;&gt;"",'Resultat Analyse'!D42,""))</f>
        <v/>
      </c>
    </row>
    <row r="813" spans="1:1" x14ac:dyDescent="0.25">
      <c r="A813" t="str">
        <f>IF('Resultat Analyse'!B43&lt;&gt;"",CONCATENATE('Resultat Analyse'!B43,"=", 'Resultat Analyse'!D43),IF('Resultat Analyse'!D43&lt;&gt;"",'Resultat Analyse'!D43,""))</f>
        <v/>
      </c>
    </row>
    <row r="814" spans="1:1" x14ac:dyDescent="0.25">
      <c r="A814" t="str">
        <f>IF('Resultat Analyse'!B44&lt;&gt;"",CONCATENATE('Resultat Analyse'!B44,"=", 'Resultat Analyse'!D44),IF('Resultat Analyse'!D44&lt;&gt;"",'Resultat Analyse'!D44,""))</f>
        <v/>
      </c>
    </row>
    <row r="815" spans="1:1" x14ac:dyDescent="0.25">
      <c r="A815" t="str">
        <f>IF('Resultat Analyse'!B45&lt;&gt;"",CONCATENATE('Resultat Analyse'!B45,"=", 'Resultat Analyse'!D45),IF('Resultat Analyse'!D45&lt;&gt;"",'Resultat Analyse'!D45,""))</f>
        <v/>
      </c>
    </row>
    <row r="816" spans="1:1" x14ac:dyDescent="0.25">
      <c r="A816" t="str">
        <f>IF('Resultat Analyse'!B46&lt;&gt;"",CONCATENATE('Resultat Analyse'!B46,"=", 'Resultat Analyse'!D46),IF('Resultat Analyse'!D46&lt;&gt;"",'Resultat Analyse'!D46,""))</f>
        <v/>
      </c>
    </row>
    <row r="817" spans="1:1" x14ac:dyDescent="0.25">
      <c r="A817" t="str">
        <f>IF('Detail Resultat Analyse Token'!B2&lt;&gt;"",CONCATENATE('Detail Resultat Analyse Token'!B2,"=", 'Detail Resultat Analyse Token'!D2),IF('Detail Resultat Analyse Token'!D2&lt;&gt;"",'Detail Resultat Analyse Token'!D2,""))</f>
        <v/>
      </c>
    </row>
    <row r="818" spans="1:1" x14ac:dyDescent="0.25">
      <c r="A818" t="str">
        <f>IF('Detail Resultat Analyse Token'!B3&lt;&gt;"",CONCATENATE('Detail Resultat Analyse Token'!B3,"=", 'Detail Resultat Analyse Token'!D3),IF('Detail Resultat Analyse Token'!D3&lt;&gt;"",'Detail Resultat Analyse Token'!D3,""))</f>
        <v>window.result.detail.token.analysis.panel.title=Resultado del análisis de tokens</v>
      </c>
    </row>
    <row r="819" spans="1:1" x14ac:dyDescent="0.25">
      <c r="A819" t="str">
        <f>IF('Detail Resultat Analyse Token'!B4&lt;&gt;"",CONCATENATE('Detail Resultat Analyse Token'!B4,"=", 'Detail Resultat Analyse Token'!D4),IF('Detail Resultat Analyse Token'!D4&lt;&gt;"",'Detail Resultat Analyse Token'!D4,""))</f>
        <v>window.result.detail.token.analysis.choose.field.panel.title=Elección del campo para mostrar</v>
      </c>
    </row>
    <row r="820" spans="1:1" x14ac:dyDescent="0.25">
      <c r="A820" t="str">
        <f>IF('Detail Resultat Analyse Token'!B5&lt;&gt;"",CONCATENATE('Detail Resultat Analyse Token'!B5,"=", 'Detail Resultat Analyse Token'!D5),IF('Detail Resultat Analyse Token'!D5&lt;&gt;"",'Detail Resultat Analyse Token'!D5,""))</f>
        <v>window.result.detail.token.analysis.display.field.panel.title=Campo para analizar</v>
      </c>
    </row>
    <row r="821" spans="1:1" x14ac:dyDescent="0.25">
      <c r="A821" t="str">
        <f>IF('Detail Resultat Analyse Token'!B6&lt;&gt;"",CONCATENATE('Detail Resultat Analyse Token'!B6,"=", 'Detail Resultat Analyse Token'!D6),IF('Detail Resultat Analyse Token'!D6&lt;&gt;"",'Detail Resultat Analyse Token'!D6,""))</f>
        <v>window.result.detail.token.analysis.action.view.meta.button.label=Consultar el documento</v>
      </c>
    </row>
    <row r="822" spans="1:1" x14ac:dyDescent="0.25">
      <c r="A822" t="str">
        <f>IF('Detail Resultat Analyse Token'!B7&lt;&gt;"",CONCATENATE('Detail Resultat Analyse Token'!B7,"=", 'Detail Resultat Analyse Token'!D7),IF('Detail Resultat Analyse Token'!D7&lt;&gt;"",'Detail Resultat Analyse Token'!D7,""))</f>
        <v>window.result.detail.token.analysis.action.view.data.button.label=Consultar el material</v>
      </c>
    </row>
    <row r="823" spans="1:1" x14ac:dyDescent="0.25">
      <c r="A823" t="str">
        <f>IF('Detail Resultat Analyse Token'!B8&lt;&gt;"",CONCATENATE('Detail Resultat Analyse Token'!B8,"=", 'Detail Resultat Analyse Token'!D8),IF('Detail Resultat Analyse Token'!D8&lt;&gt;"",'Detail Resultat Analyse Token'!D8,""))</f>
        <v>window.result.detail.token.analysis.navigation.label=Documento %d / %d</v>
      </c>
    </row>
    <row r="824" spans="1:1" x14ac:dyDescent="0.25">
      <c r="A824" t="str">
        <f>IF('Detail Resultat Analyse Token'!B9&lt;&gt;"",CONCATENATE('Detail Resultat Analyse Token'!B9,"=", 'Detail Resultat Analyse Token'!D9),IF('Detail Resultat Analyse Token'!D9&lt;&gt;"",'Detail Resultat Analyse Token'!D9,""))</f>
        <v>window.result.detail.token.analysis.proper.noun.button.label=Excluir sustantivos propios</v>
      </c>
    </row>
    <row r="825" spans="1:1" x14ac:dyDescent="0.25">
      <c r="A825" t="str">
        <f>IF('Detail Resultat Analyse Token'!B10&lt;&gt;"",CONCATENATE('Detail Resultat Analyse Token'!B10,"=", 'Detail Resultat Analyse Token'!D10),IF('Detail Resultat Analyse Token'!D10&lt;&gt;"",'Detail Resultat Analyse Token'!D10,""))</f>
        <v/>
      </c>
    </row>
    <row r="826" spans="1:1" x14ac:dyDescent="0.25">
      <c r="A826" t="str">
        <f>IF('Detail Resultat Analyse Token'!B11&lt;&gt;"",CONCATENATE('Detail Resultat Analyse Token'!B11,"=", 'Detail Resultat Analyse Token'!D11),IF('Detail Resultat Analyse Token'!D11&lt;&gt;"",'Detail Resultat Analyse Token'!D11,""))</f>
        <v/>
      </c>
    </row>
    <row r="827" spans="1:1" x14ac:dyDescent="0.25">
      <c r="A827" t="str">
        <f>IF('Detail Resultat Analyse Token'!B12&lt;&gt;"",CONCATENATE('Detail Resultat Analyse Token'!B12,"=", 'Detail Resultat Analyse Token'!D12),IF('Detail Resultat Analyse Token'!D12&lt;&gt;"",'Detail Resultat Analyse Token'!D12,""))</f>
        <v/>
      </c>
    </row>
    <row r="828" spans="1:1" x14ac:dyDescent="0.25">
      <c r="A828" t="str">
        <f>IF('Detail Resultat Analyse Token'!B13&lt;&gt;"",CONCATENATE('Detail Resultat Analyse Token'!B13,"=", 'Detail Resultat Analyse Token'!D13),IF('Detail Resultat Analyse Token'!D13&lt;&gt;"",'Detail Resultat Analyse Token'!D13,""))</f>
        <v/>
      </c>
    </row>
    <row r="829" spans="1:1" x14ac:dyDescent="0.25">
      <c r="A829" t="str">
        <f>IF('Detail Resultat Analyse Token'!B14&lt;&gt;"",CONCATENATE('Detail Resultat Analyse Token'!B14,"=", 'Detail Resultat Analyse Token'!D14),IF('Detail Resultat Analyse Token'!D14&lt;&gt;"",'Detail Resultat Analyse Token'!D14,""))</f>
        <v/>
      </c>
    </row>
    <row r="830" spans="1:1" x14ac:dyDescent="0.25">
      <c r="A830" t="str">
        <f>IF('Detail Resultat Analyse Token'!B15&lt;&gt;"",CONCATENATE('Detail Resultat Analyse Token'!B15,"=", 'Detail Resultat Analyse Token'!D15),IF('Detail Resultat Analyse Token'!D15&lt;&gt;"",'Detail Resultat Analyse Token'!D15,""))</f>
        <v/>
      </c>
    </row>
    <row r="831" spans="1:1" x14ac:dyDescent="0.25">
      <c r="A831" t="str">
        <f>IF('Detail Resultat Analyse Token'!B16&lt;&gt;"",CONCATENATE('Detail Resultat Analyse Token'!B16,"=", 'Detail Resultat Analyse Token'!D16),IF('Detail Resultat Analyse Token'!D16&lt;&gt;"",'Detail Resultat Analyse Token'!D16,""))</f>
        <v/>
      </c>
    </row>
    <row r="832" spans="1:1" x14ac:dyDescent="0.25">
      <c r="A832" t="str">
        <f>IF('Detail Resultat Analyse Token'!B17&lt;&gt;"",CONCATENATE('Detail Resultat Analyse Token'!B17,"=", 'Detail Resultat Analyse Token'!D17),IF('Detail Resultat Analyse Token'!D17&lt;&gt;"",'Detail Resultat Analyse Token'!D17,""))</f>
        <v/>
      </c>
    </row>
    <row r="833" spans="1:1" x14ac:dyDescent="0.25">
      <c r="A833" t="str">
        <f>IF('Detail Resultat Analyse Token'!B18&lt;&gt;"",CONCATENATE('Detail Resultat Analyse Token'!B18,"=", 'Detail Resultat Analyse Token'!D18),IF('Detail Resultat Analyse Token'!D18&lt;&gt;"",'Detail Resultat Analyse Token'!D18,""))</f>
        <v/>
      </c>
    </row>
    <row r="834" spans="1:1" x14ac:dyDescent="0.25">
      <c r="A834" t="str">
        <f>IF('Detail Resultat Analyse Token'!B19&lt;&gt;"",CONCATENATE('Detail Resultat Analyse Token'!B19,"=", 'Detail Resultat Analyse Token'!D19),IF('Detail Resultat Analyse Token'!D19&lt;&gt;"",'Detail Resultat Analyse Token'!D19,""))</f>
        <v/>
      </c>
    </row>
    <row r="835" spans="1:1" x14ac:dyDescent="0.25">
      <c r="A835" t="str">
        <f>IF('Detail Resultat Analyse Token'!B20&lt;&gt;"",CONCATENATE('Detail Resultat Analyse Token'!B20,"=", 'Detail Resultat Analyse Token'!D20),IF('Detail Resultat Analyse Token'!D20&lt;&gt;"",'Detail Resultat Analyse Token'!D20,""))</f>
        <v/>
      </c>
    </row>
    <row r="836" spans="1:1" x14ac:dyDescent="0.25">
      <c r="A836" t="str">
        <f>IF('Detail Resultat Analyse Token'!B21&lt;&gt;"",CONCATENATE('Detail Resultat Analyse Token'!B21,"=", 'Detail Resultat Analyse Token'!D21),IF('Detail Resultat Analyse Token'!D21&lt;&gt;"",'Detail Resultat Analyse Token'!D21,""))</f>
        <v/>
      </c>
    </row>
    <row r="837" spans="1:1" x14ac:dyDescent="0.25">
      <c r="A837" t="str">
        <f>IF('Detail Resultat Analyse Token'!B22&lt;&gt;"",CONCATENATE('Detail Resultat Analyse Token'!B22,"=", 'Detail Resultat Analyse Token'!D22),IF('Detail Resultat Analyse Token'!D22&lt;&gt;"",'Detail Resultat Analyse Token'!D22,""))</f>
        <v/>
      </c>
    </row>
    <row r="838" spans="1:1" x14ac:dyDescent="0.25">
      <c r="A838" t="str">
        <f>IF('Detail Resultat Analyse Token'!B23&lt;&gt;"",CONCATENATE('Detail Resultat Analyse Token'!B23,"=", 'Detail Resultat Analyse Token'!D23),IF('Detail Resultat Analyse Token'!D23&lt;&gt;"",'Detail Resultat Analyse Token'!D23,""))</f>
        <v/>
      </c>
    </row>
    <row r="839" spans="1:1" x14ac:dyDescent="0.25">
      <c r="A839" t="str">
        <f>IF('Detail Resultat Analyse Token'!B24&lt;&gt;"",CONCATENATE('Detail Resultat Analyse Token'!B24,"=", 'Detail Resultat Analyse Token'!D24),IF('Detail Resultat Analyse Token'!D24&lt;&gt;"",'Detail Resultat Analyse Token'!D24,""))</f>
        <v/>
      </c>
    </row>
    <row r="840" spans="1:1" x14ac:dyDescent="0.25">
      <c r="A840" t="str">
        <f>IF('Detail Resultat Analyse Token'!B25&lt;&gt;"",CONCATENATE('Detail Resultat Analyse Token'!B25,"=", 'Detail Resultat Analyse Token'!D25),IF('Detail Resultat Analyse Token'!D25&lt;&gt;"",'Detail Resultat Analyse Token'!D25,""))</f>
        <v/>
      </c>
    </row>
    <row r="841" spans="1:1" x14ac:dyDescent="0.25">
      <c r="A841" t="str">
        <f>IF('Detail Resultat Analyse Token'!B26&lt;&gt;"",CONCATENATE('Detail Resultat Analyse Token'!B26,"=", 'Detail Resultat Analyse Token'!D26),IF('Detail Resultat Analyse Token'!D26&lt;&gt;"",'Detail Resultat Analyse Token'!D26,""))</f>
        <v/>
      </c>
    </row>
    <row r="842" spans="1:1" x14ac:dyDescent="0.25">
      <c r="A842" t="str">
        <f>IF('Nom propres'!B2&lt;&gt;"",CONCATENATE('Nom propres'!B2,"=", 'Nom propres'!D2),IF('Nom propres'!D2&lt;&gt;"",'Nom propres'!D2,""))</f>
        <v/>
      </c>
    </row>
    <row r="843" spans="1:1" x14ac:dyDescent="0.25">
      <c r="A843" t="str">
        <f>IF('Nom propres'!B3&lt;&gt;"",CONCATENATE('Nom propres'!B3,"=", 'Nom propres'!D3),IF('Nom propres'!D3&lt;&gt;"",'Nom propres'!D3,""))</f>
        <v>window.manage.proper.noun.panel.title=Gestión de nombres propios</v>
      </c>
    </row>
    <row r="844" spans="1:1" x14ac:dyDescent="0.25">
      <c r="A844" t="str">
        <f>IF('Nom propres'!B4&lt;&gt;"",CONCATENATE('Nom propres'!B4,"=", 'Nom propres'!D4),IF('Nom propres'!D4&lt;&gt;"",'Nom propres'!D4,""))</f>
        <v>window.manage.proper.noun.information.message=&lt;HTML&gt; &lt;P&gt; En este paso puede administrar nombres propios para limpiar &lt;BR/&gt;Puede administrar diferentes listas con el menú desplegable provisto para este propósito. &lt;BR/&gt;Puede filtrar/editar la lista de nombres propios. &lt;BR/&gt; &lt;/P&gt; &lt;/HTML&gt;</v>
      </c>
    </row>
    <row r="845" spans="1:1" x14ac:dyDescent="0.25">
      <c r="A845" t="str">
        <f>IF('Nom propres'!B5&lt;&gt;"",CONCATENATE('Nom propres'!B5,"=", 'Nom propres'!D5),IF('Nom propres'!D5&lt;&gt;"",'Nom propres'!D5,""))</f>
        <v>window.manage.proper.noun.table.header.label=Nombres propios</v>
      </c>
    </row>
    <row r="846" spans="1:1" x14ac:dyDescent="0.25">
      <c r="A846" t="str">
        <f>IF('Nom propres'!B6&lt;&gt;"",CONCATENATE('Nom propres'!B6,"=", 'Nom propres'!D6),IF('Nom propres'!D6&lt;&gt;"",'Nom propres'!D6,""))</f>
        <v>window.manage.proper.noun.add.information.message=&lt;HTML&gt; &lt;P&gt; ¿Cuál es el nuevo nombre propio para agregar? &lt;BR/&gt;&lt;I&gt; NB: La lista de nombres propios no puede contener un duplicado, si el token ya existe, la adición no tendrá ningún efecto. &lt;/I&gt; &lt;BR/&gt; &lt;/P&gt; &lt;/HTML&gt;</v>
      </c>
    </row>
    <row r="847" spans="1:1" x14ac:dyDescent="0.25">
      <c r="A847" t="str">
        <f>IF('Nom propres'!B7&lt;&gt;"",CONCATENATE('Nom propres'!B7,"=", 'Nom propres'!D7),IF('Nom propres'!D7&lt;&gt;"",'Nom propres'!D7,""))</f>
        <v>window.manage.proper.noun.add.text.label=Nuevo nombre propio</v>
      </c>
    </row>
    <row r="848" spans="1:1" x14ac:dyDescent="0.25">
      <c r="A848" t="str">
        <f>IF('Nom propres'!B8&lt;&gt;"",CONCATENATE('Nom propres'!B8,"=", 'Nom propres'!D8),IF('Nom propres'!D8&lt;&gt;"",'Nom propres'!D8,""))</f>
        <v>window.manage.proper.noun.table.panel.title=Gestión de datos nombres propios</v>
      </c>
    </row>
    <row r="849" spans="1:1" x14ac:dyDescent="0.25">
      <c r="A849" t="str">
        <f>IF('Nom propres'!B9&lt;&gt;"",CONCATENATE('Nom propres'!B9,"=", 'Nom propres'!D9),IF('Nom propres'!D9&lt;&gt;"",'Nom propres'!D9,""))</f>
        <v>window.manage.proper.noun.add.button.label=Agregar un nombre propio</v>
      </c>
    </row>
    <row r="850" spans="1:1" x14ac:dyDescent="0.25">
      <c r="A850" t="str">
        <f>IF('Nom propres'!B10&lt;&gt;"",CONCATENATE('Nom propres'!B10,"=", 'Nom propres'!D10),IF('Nom propres'!D10&lt;&gt;"",'Nom propres'!D10,""))</f>
        <v>window.manage.proper.noun.remove.button.label=Eliminar nombre propio</v>
      </c>
    </row>
    <row r="851" spans="1:1" x14ac:dyDescent="0.25">
      <c r="A851" t="str">
        <f>IF('Nom propres'!B11&lt;&gt;"",CONCATENATE('Nom propres'!B11,"=", 'Nom propres'!D11),IF('Nom propres'!D11&lt;&gt;"",'Nom propres'!D11,""))</f>
        <v>window.manage.proper.noun.filter.label=Buscar un nombre propio</v>
      </c>
    </row>
    <row r="852" spans="1:1" x14ac:dyDescent="0.25">
      <c r="A852" t="str">
        <f>IF('Nom propres'!B12&lt;&gt;"",CONCATENATE('Nom propres'!B12,"=", 'Nom propres'!D12),IF('Nom propres'!D12&lt;&gt;"",'Nom propres'!D12,""))</f>
        <v>window.manage.proper.noun.information.label=Información</v>
      </c>
    </row>
    <row r="853" spans="1:1" x14ac:dyDescent="0.25">
      <c r="A853" t="str">
        <f>IF('Nom propres'!B13&lt;&gt;"",CONCATENATE('Nom propres'!B13,"=", 'Nom propres'!D13),IF('Nom propres'!D13&lt;&gt;"",'Nom propres'!D13,""))</f>
        <v/>
      </c>
    </row>
    <row r="854" spans="1:1" x14ac:dyDescent="0.25">
      <c r="A854" t="str">
        <f>IF('Nom propres'!B14&lt;&gt;"",CONCATENATE('Nom propres'!B14,"=", 'Nom propres'!D14),IF('Nom propres'!D14&lt;&gt;"",'Nom propres'!D14,""))</f>
        <v/>
      </c>
    </row>
    <row r="855" spans="1:1" x14ac:dyDescent="0.25">
      <c r="A855" t="str">
        <f>IF('Nom propres'!B15&lt;&gt;"",CONCATENATE('Nom propres'!B15,"=", 'Nom propres'!D15),IF('Nom propres'!D15&lt;&gt;"",'Nom propres'!D15,""))</f>
        <v/>
      </c>
    </row>
    <row r="856" spans="1:1" x14ac:dyDescent="0.25">
      <c r="A856" t="str">
        <f>IF('Nom propres'!B16&lt;&gt;"",CONCATENATE('Nom propres'!B16,"=", 'Nom propres'!D16),IF('Nom propres'!D16&lt;&gt;"",'Nom propres'!D16,""))</f>
        <v/>
      </c>
    </row>
    <row r="857" spans="1:1" x14ac:dyDescent="0.25">
      <c r="A857" t="str">
        <f>IF('Nom propres'!B17&lt;&gt;"",CONCATENATE('Nom propres'!B17,"=", 'Nom propres'!D17),IF('Nom propres'!D17&lt;&gt;"",'Nom propres'!D17,""))</f>
        <v/>
      </c>
    </row>
    <row r="858" spans="1:1" x14ac:dyDescent="0.25">
      <c r="A858" t="str">
        <f>IF('Nom propres'!B18&lt;&gt;"",CONCATENATE('Nom propres'!B18,"=", 'Nom propres'!D18),IF('Nom propres'!D18&lt;&gt;"",'Nom propres'!D18,""))</f>
        <v/>
      </c>
    </row>
    <row r="859" spans="1:1" x14ac:dyDescent="0.25">
      <c r="A859" t="str">
        <f>IF('Nom propres'!B19&lt;&gt;"",CONCATENATE('Nom propres'!B19,"=", 'Nom propres'!D19),IF('Nom propres'!D19&lt;&gt;"",'Nom propres'!D19,""))</f>
        <v/>
      </c>
    </row>
    <row r="860" spans="1:1" x14ac:dyDescent="0.25">
      <c r="A860" t="str">
        <f>IF('Nom propres'!B20&lt;&gt;"",CONCATENATE('Nom propres'!B20,"=", 'Nom propres'!D20),IF('Nom propres'!D20&lt;&gt;"",'Nom propres'!D20,""))</f>
        <v/>
      </c>
    </row>
    <row r="861" spans="1:1" x14ac:dyDescent="0.25">
      <c r="A861" t="str">
        <f>IF('Analyse ajout nom propres'!B2&lt;&gt;"",CONCATENATE('Analyse ajout nom propres'!B2,"=", 'Analyse ajout nom propres'!D2),IF('Analyse ajout nom propres'!D2&lt;&gt;"",'Analyse ajout nom propres'!D2,""))</f>
        <v/>
      </c>
    </row>
    <row r="862" spans="1:1" x14ac:dyDescent="0.25">
      <c r="A862" t="str">
        <f>IF('Analyse ajout nom propres'!B3&lt;&gt;"",CONCATENATE('Analyse ajout nom propres'!B3,"=", 'Analyse ajout nom propres'!D3),IF('Analyse ajout nom propres'!D3&lt;&gt;"",'Analyse ajout nom propres'!D3,""))</f>
        <v>window.analysis.proper.noun.add.panel.title=Gestión de nombres propios</v>
      </c>
    </row>
    <row r="863" spans="1:1" x14ac:dyDescent="0.25">
      <c r="A863" t="str">
        <f>IF('Analyse ajout nom propres'!B4&lt;&gt;"",CONCATENATE('Analyse ajout nom propres'!B4,"=", 'Analyse ajout nom propres'!D4),IF('Analyse ajout nom propres'!D4&lt;&gt;"",'Analyse ajout nom propres'!D4,""))</f>
        <v>window.analysis.proper.noun.add.information.message=&lt;HTML&gt;&lt;P&gt;Esta ventana le permite agregar fácilmente nombres propios a una lista&lt;BR/&gt;No se han detectado todas las palabras que pueden corresponder a nombres propios.&lt;BR/&gt;Puede comprobar los nombres adecuados para registrarse en la lista.&lt;BR/&gt;Luego haga clic en guardar en la lista.&lt;BR/&gt;&lt;/P&gt;&lt;/HTML&gt;</v>
      </c>
    </row>
    <row r="864" spans="1:1" x14ac:dyDescent="0.25">
      <c r="A864" t="str">
        <f>IF('Analyse ajout nom propres'!B5&lt;&gt;"",CONCATENATE('Analyse ajout nom propres'!B5,"=", 'Analyse ajout nom propres'!D5),IF('Analyse ajout nom propres'!D5&lt;&gt;"",'Analyse ajout nom propres'!D5,""))</f>
        <v>window.analysis.proper.noun.add.profil.panel=Elección de la lista</v>
      </c>
    </row>
    <row r="865" spans="1:1" x14ac:dyDescent="0.25">
      <c r="A865" t="str">
        <f>IF('Analyse ajout nom propres'!B6&lt;&gt;"",CONCATENATE('Analyse ajout nom propres'!B6,"=", 'Analyse ajout nom propres'!D6),IF('Analyse ajout nom propres'!D6&lt;&gt;"",'Analyse ajout nom propres'!D6,""))</f>
        <v>window.analysis.proper.noun.add.profil.label=Lista</v>
      </c>
    </row>
    <row r="866" spans="1:1" x14ac:dyDescent="0.25">
      <c r="A866" t="str">
        <f>IF('Analyse ajout nom propres'!B7&lt;&gt;"",CONCATENATE('Analyse ajout nom propres'!B7,"=", 'Analyse ajout nom propres'!D7),IF('Analyse ajout nom propres'!D7&lt;&gt;"",'Analyse ajout nom propres'!D7,""))</f>
        <v>window.analysis.proper.noun.add.proper.noun.table.panel.title=Nombres propios de la lista</v>
      </c>
    </row>
    <row r="867" spans="1:1" x14ac:dyDescent="0.25">
      <c r="A867" t="str">
        <f>IF('Analyse ajout nom propres'!B8&lt;&gt;"",CONCATENATE('Analyse ajout nom propres'!B8,"=", 'Analyse ajout nom propres'!D8),IF('Analyse ajout nom propres'!D8&lt;&gt;"",'Analyse ajout nom propres'!D8,""))</f>
        <v>window.analysis.proper.noun.add.proper.noun.table.filter.label=Filtrado</v>
      </c>
    </row>
    <row r="868" spans="1:1" x14ac:dyDescent="0.25">
      <c r="A868" t="str">
        <f>IF('Analyse ajout nom propres'!B9&lt;&gt;"",CONCATENATE('Analyse ajout nom propres'!B9,"=", 'Analyse ajout nom propres'!D9),IF('Analyse ajout nom propres'!D9&lt;&gt;"",'Analyse ajout nom propres'!D9,""))</f>
        <v>window.analysis.proper.noun.add.proper.noun.table.header.label=Nombre propio</v>
      </c>
    </row>
    <row r="869" spans="1:1" x14ac:dyDescent="0.25">
      <c r="A869" t="str">
        <f>IF('Analyse ajout nom propres'!B10&lt;&gt;"",CONCATENATE('Analyse ajout nom propres'!B10,"=", 'Analyse ajout nom propres'!D10),IF('Analyse ajout nom propres'!D10&lt;&gt;"",'Analyse ajout nom propres'!D10,""))</f>
        <v>window.analysis.proper.noun.add.word.table.panel.title=Palabras de análisis</v>
      </c>
    </row>
    <row r="870" spans="1:1" x14ac:dyDescent="0.25">
      <c r="A870" t="str">
        <f>IF('Analyse ajout nom propres'!B11&lt;&gt;"",CONCATENATE('Analyse ajout nom propres'!B11,"=", 'Analyse ajout nom propres'!D11),IF('Analyse ajout nom propres'!D11&lt;&gt;"",'Analyse ajout nom propres'!D11,""))</f>
        <v>window.analysis.proper.noun.add.word.table.filter.label=Filtrado</v>
      </c>
    </row>
    <row r="871" spans="1:1" x14ac:dyDescent="0.25">
      <c r="A871" t="str">
        <f>IF('Analyse ajout nom propres'!B12&lt;&gt;"",CONCATENATE('Analyse ajout nom propres'!B12,"=", 'Analyse ajout nom propres'!D12),IF('Analyse ajout nom propres'!D12&lt;&gt;"",'Analyse ajout nom propres'!D12,""))</f>
        <v>window.analysis.proper.noun.add.word.table.header.label=Palabra</v>
      </c>
    </row>
    <row r="872" spans="1:1" x14ac:dyDescent="0.25">
      <c r="A872" t="str">
        <f>IF('Analyse ajout nom propres'!B13&lt;&gt;"",CONCATENATE('Analyse ajout nom propres'!B13,"=", 'Analyse ajout nom propres'!D13),IF('Analyse ajout nom propres'!D13&lt;&gt;"",'Analyse ajout nom propres'!D13,""))</f>
        <v>window.analysis.proper.noun.add.save.list.button.label=Guardar en lista</v>
      </c>
    </row>
    <row r="873" spans="1:1" x14ac:dyDescent="0.25">
      <c r="A873" t="str">
        <f>IF('Analyse ajout nom propres'!B14&lt;&gt;"",CONCATENATE('Analyse ajout nom propres'!B14,"=", 'Analyse ajout nom propres'!D14),IF('Analyse ajout nom propres'!D14&lt;&gt;"",'Analyse ajout nom propres'!D14,""))</f>
        <v>window.analysis.proper.noun.add.relaunch.analyze.button.label=Reinicie el análisis y cierre</v>
      </c>
    </row>
    <row r="874" spans="1:1" x14ac:dyDescent="0.25">
      <c r="A874" t="str">
        <f>IF('Analyse ajout nom propres'!B15&lt;&gt;"",CONCATENATE('Analyse ajout nom propres'!B15,"=", 'Analyse ajout nom propres'!D15),IF('Analyse ajout nom propres'!D15&lt;&gt;"",'Analyse ajout nom propres'!D15,""))</f>
        <v/>
      </c>
    </row>
    <row r="875" spans="1:1" x14ac:dyDescent="0.25">
      <c r="A875" t="str">
        <f>IF('Analyse ajout nom propres'!B16&lt;&gt;"",CONCATENATE('Analyse ajout nom propres'!B16,"=", 'Analyse ajout nom propres'!D16),IF('Analyse ajout nom propres'!D16&lt;&gt;"",'Analyse ajout nom propres'!D16,""))</f>
        <v/>
      </c>
    </row>
    <row r="876" spans="1:1" x14ac:dyDescent="0.25">
      <c r="A876" t="str">
        <f>IF('Analyse ajout nom propres'!B17&lt;&gt;"",CONCATENATE('Analyse ajout nom propres'!B17,"=", 'Analyse ajout nom propres'!D17),IF('Analyse ajout nom propres'!D17&lt;&gt;"",'Analyse ajout nom propres'!D17,""))</f>
        <v/>
      </c>
    </row>
    <row r="877" spans="1:1" x14ac:dyDescent="0.25">
      <c r="A877" t="str">
        <f>IF('Analyse ajout nom propres'!B18&lt;&gt;"",CONCATENATE('Analyse ajout nom propres'!B18,"=", 'Analyse ajout nom propres'!D18),IF('Analyse ajout nom propres'!D18&lt;&gt;"",'Analyse ajout nom propres'!D18,""))</f>
        <v/>
      </c>
    </row>
    <row r="878" spans="1:1" x14ac:dyDescent="0.25">
      <c r="A878" t="str">
        <f>IF('Analyse ajout nom propres'!B19&lt;&gt;"",CONCATENATE('Analyse ajout nom propres'!B19,"=", 'Analyse ajout nom propres'!D19),IF('Analyse ajout nom propres'!D19&lt;&gt;"",'Analyse ajout nom propres'!D19,""))</f>
        <v/>
      </c>
    </row>
    <row r="879" spans="1:1" x14ac:dyDescent="0.25">
      <c r="A879" t="str">
        <f>IF('Analyse ajout nom propres'!B20&lt;&gt;"",CONCATENATE('Analyse ajout nom propres'!B20,"=", 'Analyse ajout nom propres'!D20),IF('Analyse ajout nom propres'!D20&lt;&gt;"",'Analyse ajout nom propres'!D20,""))</f>
        <v/>
      </c>
    </row>
    <row r="880" spans="1:1" x14ac:dyDescent="0.25">
      <c r="A880" t="str">
        <f>IF('Analyse ajout nom propres'!B21&lt;&gt;"",CONCATENATE('Analyse ajout nom propres'!B21,"=", 'Analyse ajout nom propres'!D21),IF('Analyse ajout nom propres'!D21&lt;&gt;"",'Analyse ajout nom propres'!D21,""))</f>
        <v/>
      </c>
    </row>
    <row r="881" spans="1:1" x14ac:dyDescent="0.25">
      <c r="A881" t="str">
        <f>IF('Analyse ajout nom propres'!B22&lt;&gt;"",CONCATENATE('Analyse ajout nom propres'!B22,"=", 'Analyse ajout nom propres'!D22),IF('Analyse ajout nom propres'!D22&lt;&gt;"",'Analyse ajout nom propres'!D22,""))</f>
        <v/>
      </c>
    </row>
    <row r="882" spans="1:1" x14ac:dyDescent="0.25">
      <c r="A882" t="str">
        <f>IF('Analyse ajout nom propres'!B23&lt;&gt;"",CONCATENATE('Analyse ajout nom propres'!B23,"=", 'Analyse ajout nom propres'!D23),IF('Analyse ajout nom propres'!D23&lt;&gt;"",'Analyse ajout nom propres'!D23,""))</f>
        <v/>
      </c>
    </row>
    <row r="883" spans="1:1" x14ac:dyDescent="0.25">
      <c r="A883" t="str">
        <f>IF('Analyse ajout nom propres'!B24&lt;&gt;"",CONCATENATE('Analyse ajout nom propres'!B24,"=", 'Analyse ajout nom propres'!D24),IF('Analyse ajout nom propres'!D24&lt;&gt;"",'Analyse ajout nom propres'!D24,""))</f>
        <v/>
      </c>
    </row>
  </sheetData>
  <pageMargins left="0.7" right="0.7" top="0.75" bottom="0.75" header="0.3" footer="0.3"/>
  <pageSetup paperSize="9"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28A7A9-8E5F-4F10-88B1-0A63B886F3D8}">
  <dimension ref="A1:A905"/>
  <sheetViews>
    <sheetView topLeftCell="A385" workbookViewId="0">
      <selection activeCell="A397" sqref="A397"/>
    </sheetView>
  </sheetViews>
  <sheetFormatPr baseColWidth="10" defaultRowHeight="15" x14ac:dyDescent="0.25"/>
  <cols>
    <col min="1" max="1" width="96" customWidth="1"/>
  </cols>
  <sheetData>
    <row r="1" spans="1:1" x14ac:dyDescent="0.25">
      <c r="A1" t="str">
        <f>IF('Fenêtre principal'!B2&lt;&gt;"",CONCATENATE("public static final String ",SUBSTITUTE(UPPER('Fenêtre principal'!B2),".","_"),"=""", 'Fenêtre principal'!B2,""";"),"")</f>
        <v/>
      </c>
    </row>
    <row r="2" spans="1:1" x14ac:dyDescent="0.25">
      <c r="A2" t="str">
        <f>IF('Fenêtre principal'!B3&lt;&gt;"",CONCATENATE("public static final String ",SUBSTITUTE(UPPER('Fenêtre principal'!B3),".","_"),"=""", 'Fenêtre principal'!B3,""";"),"")</f>
        <v/>
      </c>
    </row>
    <row r="3" spans="1:1" x14ac:dyDescent="0.25">
      <c r="A3" t="str">
        <f>IF('Fenêtre principal'!B4&lt;&gt;"",CONCATENATE("public static final String ",SUBSTITUTE(UPPER('Fenêtre principal'!B4),".","_"),"=""", 'Fenêtre principal'!B4,""";"),"")</f>
        <v/>
      </c>
    </row>
    <row r="4" spans="1:1" x14ac:dyDescent="0.25">
      <c r="A4" t="str">
        <f>IF('Fenêtre principal'!B5&lt;&gt;"",CONCATENATE("public static final String ",SUBSTITUTE(UPPER('Fenêtre principal'!B5),".","_"),"=""", 'Fenêtre principal'!B5,""";"),"")</f>
        <v>public static final String WINDOW_PRINCIPAL_TITLE="window.principal.title";</v>
      </c>
    </row>
    <row r="5" spans="1:1" x14ac:dyDescent="0.25">
      <c r="A5" t="str">
        <f>IF('Fenêtre principal'!B6&lt;&gt;"",CONCATENATE("public static final String ",SUBSTITUTE(UPPER('Fenêtre principal'!B6),".","_"),"=""", 'Fenêtre principal'!B6,""";"),"")</f>
        <v/>
      </c>
    </row>
    <row r="6" spans="1:1" x14ac:dyDescent="0.25">
      <c r="A6" t="str">
        <f>IF('Fenêtre principal'!B7&lt;&gt;"",CONCATENATE("public static final String ",SUBSTITUTE(UPPER('Fenêtre principal'!B7),".","_"),"=""", 'Fenêtre principal'!B7,""";"),"")</f>
        <v/>
      </c>
    </row>
    <row r="7" spans="1:1" x14ac:dyDescent="0.25">
      <c r="A7" t="str">
        <f>IF('Fenêtre principal'!B8&lt;&gt;"",CONCATENATE("public static final String ",SUBSTITUTE(UPPER('Fenêtre principal'!B8),".","_"),"=""", 'Fenêtre principal'!B8,""";"),"")</f>
        <v>public static final String WINDOW_MENU_LEVEL1_TITLE="window.menu.level1.title";</v>
      </c>
    </row>
    <row r="8" spans="1:1" x14ac:dyDescent="0.25">
      <c r="A8" t="str">
        <f>IF('Fenêtre principal'!B9&lt;&gt;"",CONCATENATE("public static final String ",SUBSTITUTE(UPPER('Fenêtre principal'!B9),".","_"),"=""", 'Fenêtre principal'!B9,""";"),"")</f>
        <v>public static final String WINDOW_MENU_LEVEL1_SUBLEVEL1_TITLE="window.menu.level1.sublevel1.title";</v>
      </c>
    </row>
    <row r="9" spans="1:1" x14ac:dyDescent="0.25">
      <c r="A9" t="str">
        <f>IF('Fenêtre principal'!B10&lt;&gt;"",CONCATENATE("public static final String ",SUBSTITUTE(UPPER('Fenêtre principal'!B10),".","_"),"=""", 'Fenêtre principal'!B10,""";"),"")</f>
        <v>public static final String WINDOW_MENU_LEVEL1_SUBLEVEL2_TITLE="window.menu.level1.sublevel2.title";</v>
      </c>
    </row>
    <row r="10" spans="1:1" x14ac:dyDescent="0.25">
      <c r="A10" t="str">
        <f>IF('Fenêtre principal'!B11&lt;&gt;"",CONCATENATE("public static final String ",SUBSTITUTE(UPPER('Fenêtre principal'!B11),".","_"),"=""", 'Fenêtre principal'!B11,""";"),"")</f>
        <v>public static final String WINDOW_MENU_LEVEL1_SUBLEVEL3_TITLE="window.menu.level1.sublevel3.title";</v>
      </c>
    </row>
    <row r="11" spans="1:1" x14ac:dyDescent="0.25">
      <c r="A11" t="str">
        <f>IF('Fenêtre principal'!B12&lt;&gt;"",CONCATENATE("public static final String ",SUBSTITUTE(UPPER('Fenêtre principal'!B12),".","_"),"=""", 'Fenêtre principal'!B12,""";"),"")</f>
        <v>public static final String WINDOW_MENU_LEVEL1_SUBLEVEL4_TITLE="window.menu.level1.sublevel4.title";</v>
      </c>
    </row>
    <row r="12" spans="1:1" x14ac:dyDescent="0.25">
      <c r="A12" t="str">
        <f>IF('Fenêtre principal'!B13&lt;&gt;"",CONCATENATE("public static final String ",SUBSTITUTE(UPPER('Fenêtre principal'!B13),".","_"),"=""", 'Fenêtre principal'!B13,""";"),"")</f>
        <v>public static final String WINDOW_MENU_LEVEL2_TITLE="window.menu.level2.title";</v>
      </c>
    </row>
    <row r="13" spans="1:1" x14ac:dyDescent="0.25">
      <c r="A13" t="str">
        <f>IF('Fenêtre principal'!B14&lt;&gt;"",CONCATENATE("public static final String ",SUBSTITUTE(UPPER('Fenêtre principal'!B14),".","_"),"=""", 'Fenêtre principal'!B14,""";"),"")</f>
        <v>public static final String WINDOW_MENU_LEVEL3_TITLE="window.menu.level3.title";</v>
      </c>
    </row>
    <row r="14" spans="1:1" x14ac:dyDescent="0.25">
      <c r="A14" t="str">
        <f>IF('Fenêtre principal'!B15&lt;&gt;"",CONCATENATE("public static final String ",SUBSTITUTE(UPPER('Fenêtre principal'!B15),".","_"),"=""", 'Fenêtre principal'!B15,""";"),"")</f>
        <v>public static final String WINDOW_MENU_LEVEL3_SUBLEVEL1_TITLE="window.menu.level3.sublevel1.title";</v>
      </c>
    </row>
    <row r="15" spans="1:1" x14ac:dyDescent="0.25">
      <c r="A15" t="str">
        <f>IF('Fenêtre principal'!B16&lt;&gt;"",CONCATENATE("public static final String ",SUBSTITUTE(UPPER('Fenêtre principal'!B16),".","_"),"=""", 'Fenêtre principal'!B16,""";"),"")</f>
        <v>public static final String WINDOW_MENU_LEVEL5_TITLE="window.menu.level5.title";</v>
      </c>
    </row>
    <row r="16" spans="1:1" x14ac:dyDescent="0.25">
      <c r="A16" t="str">
        <f>IF('Fenêtre principal'!B17&lt;&gt;"",CONCATENATE("public static final String ",SUBSTITUTE(UPPER('Fenêtre principal'!B17),".","_"),"=""", 'Fenêtre principal'!B17,""";"),"")</f>
        <v>public static final String WINDOW_MENU_LEVEL5_SUBLEVEL1_TITLE="window.menu.level5.sublevel1.title";</v>
      </c>
    </row>
    <row r="17" spans="1:1" x14ac:dyDescent="0.25">
      <c r="A17" t="str">
        <f>IF('Fenêtre principal'!B18&lt;&gt;"",CONCATENATE("public static final String ",SUBSTITUTE(UPPER('Fenêtre principal'!B18),".","_"),"=""", 'Fenêtre principal'!B18,""";"),"")</f>
        <v>public static final String WINDOW_MENU_LEVEL5_SUBLEVEL2_TITLE="window.menu.level5.sublevel2.title";</v>
      </c>
    </row>
    <row r="18" spans="1:1" x14ac:dyDescent="0.25">
      <c r="A18" t="str">
        <f>IF('Fenêtre principal'!B19&lt;&gt;"",CONCATENATE("public static final String ",SUBSTITUTE(UPPER('Fenêtre principal'!B19),".","_"),"=""", 'Fenêtre principal'!B19,""";"),"")</f>
        <v>public static final String WINDOW_MENU_LEVEL5_SUBLEVEL3_TITLE="window.menu.level5.sublevel3.title";</v>
      </c>
    </row>
    <row r="19" spans="1:1" x14ac:dyDescent="0.25">
      <c r="A19" t="str">
        <f>IF('Fenêtre principal'!B20&lt;&gt;"",CONCATENATE("public static final String ",SUBSTITUTE(UPPER('Fenêtre principal'!B20),".","_"),"=""", 'Fenêtre principal'!B20,""";"),"")</f>
        <v/>
      </c>
    </row>
    <row r="20" spans="1:1" x14ac:dyDescent="0.25">
      <c r="A20" t="str">
        <f>IF('Fenêtre principal'!B21&lt;&gt;"",CONCATENATE("public static final String ",SUBSTITUTE(UPPER('Fenêtre principal'!B21),".","_"),"=""", 'Fenêtre principal'!B21,""";"),"")</f>
        <v/>
      </c>
    </row>
    <row r="21" spans="1:1" x14ac:dyDescent="0.25">
      <c r="A21" t="str">
        <f>IF('Fenêtre principal'!B22&lt;&gt;"",CONCATENATE("public static final String ",SUBSTITUTE(UPPER('Fenêtre principal'!B22),".","_"),"=""", 'Fenêtre principal'!B22,""";"),"")</f>
        <v>public static final String WINDOW_MAIN_CONFIGURATION_LIBRARY_PANEL_STATE_LABEL="window.main.configuration.library.panel.state.label";</v>
      </c>
    </row>
    <row r="22" spans="1:1" x14ac:dyDescent="0.25">
      <c r="A22" t="str">
        <f>IF('Fenêtre principal'!B23&lt;&gt;"",CONCATENATE("public static final String ",SUBSTITUTE(UPPER('Fenêtre principal'!B23),".","_"),"=""", 'Fenêtre principal'!B23,""";"),"")</f>
        <v>public static final String WINDOW_MAIN_ANALYZE_PANEL_TITLE="window.main.analyze.panel.title";</v>
      </c>
    </row>
    <row r="23" spans="1:1" x14ac:dyDescent="0.25">
      <c r="A23" t="str">
        <f>IF('Fenêtre principal'!B24&lt;&gt;"",CONCATENATE("public static final String ",SUBSTITUTE(UPPER('Fenêtre principal'!B24),".","_"),"=""", 'Fenêtre principal'!B24,""";"),"")</f>
        <v>public static final String WINDOW_MAIN_ANALYZE_PANEL_STATE_LABEL="window.main.analyze.panel.state.label";</v>
      </c>
    </row>
    <row r="24" spans="1:1" x14ac:dyDescent="0.25">
      <c r="A24" t="str">
        <f>IF('Fenêtre principal'!B25&lt;&gt;"",CONCATENATE("public static final String ",SUBSTITUTE(UPPER('Fenêtre principal'!B25),".","_"),"=""", 'Fenêtre principal'!B25,""";"),"")</f>
        <v>public static final String WINDOW_MAIN_ANALYZE_PANEL_STATE_VALUE_NONE="window.main.analyze.panel.state.value.none";</v>
      </c>
    </row>
    <row r="25" spans="1:1" x14ac:dyDescent="0.25">
      <c r="A25" t="str">
        <f>IF('Fenêtre principal'!B26&lt;&gt;"",CONCATENATE("public static final String ",SUBSTITUTE(UPPER('Fenêtre principal'!B26),".","_"),"=""", 'Fenêtre principal'!B26,""";"),"")</f>
        <v>public static final String WINDOW_MAIN_ANALYZE_PANEL_STATE_VALUE_SUCCESS="window.main.analyze.panel.state.value.success";</v>
      </c>
    </row>
    <row r="26" spans="1:1" x14ac:dyDescent="0.25">
      <c r="A26" t="str">
        <f>IF('Fenêtre principal'!B27&lt;&gt;"",CONCATENATE("public static final String ",SUBSTITUTE(UPPER('Fenêtre principal'!B27),".","_"),"=""", 'Fenêtre principal'!B27,""";"),"")</f>
        <v>public static final String WINDOW_MAIN_ANALYZE_PANEL_STATE_FOLDER_LABEL="window.main.analyze.panel.state.folder.label";</v>
      </c>
    </row>
    <row r="27" spans="1:1" x14ac:dyDescent="0.25">
      <c r="A27" t="str">
        <f>IF('Fenêtre principal'!B28&lt;&gt;"",CONCATENATE("public static final String ",SUBSTITUTE(UPPER('Fenêtre principal'!B28),".","_"),"=""", 'Fenêtre principal'!B28,""";"),"")</f>
        <v>public static final String WINDOW_MAIN_ANALYZE_PANEL_STATE_CONFIGURATION_LABEL="window.main.analyze.panel.state.configuration.label";</v>
      </c>
    </row>
    <row r="28" spans="1:1" x14ac:dyDescent="0.25">
      <c r="A28" t="str">
        <f>IF('Fenêtre principal'!B29&lt;&gt;"",CONCATENATE("public static final String ",SUBSTITUTE(UPPER('Fenêtre principal'!B29),".","_"),"=""", 'Fenêtre principal'!B29,""";"),"")</f>
        <v>public static final String WINDOW_MAIN_ANALYZE_PANEL_STATE_LOAD_BUTTON="window.main.analyze.panel.state.load.button";</v>
      </c>
    </row>
    <row r="29" spans="1:1" x14ac:dyDescent="0.25">
      <c r="A29" t="str">
        <f>IF('Fenêtre principal'!B30&lt;&gt;"",CONCATENATE("public static final String ",SUBSTITUTE(UPPER('Fenêtre principal'!B30),".","_"),"=""", 'Fenêtre principal'!B30,""";"),"")</f>
        <v>public static final String WINDOW_MAIN_ANALYZE_PANEL_STATE_NB_TEXT_LOADED_LABEL="window.main.analyze.panel.state.nb.text.loaded.label";</v>
      </c>
    </row>
    <row r="30" spans="1:1" x14ac:dyDescent="0.25">
      <c r="A30" t="str">
        <f>IF('Fenêtre principal'!B31&lt;&gt;"",CONCATENATE("public static final String ",SUBSTITUTE(UPPER('Fenêtre principal'!B31),".","_"),"=""", 'Fenêtre principal'!B31,""";"),"")</f>
        <v>public static final String WINDOW_MAIN_LINE_ERROR_PANEL_TITLE="window.main.line.error.panel.title";</v>
      </c>
    </row>
    <row r="31" spans="1:1" x14ac:dyDescent="0.25">
      <c r="A31" t="str">
        <f>IF('Fenêtre principal'!B32&lt;&gt;"",CONCATENATE("public static final String ",SUBSTITUTE(UPPER('Fenêtre principal'!B32),".","_"),"=""", 'Fenêtre principal'!B32,""";"),"")</f>
        <v>public static final String WINDOW_MAIN_LINE_ERROR_NB_LABEL="window.main.line.error.nb.label";</v>
      </c>
    </row>
    <row r="32" spans="1:1" x14ac:dyDescent="0.25">
      <c r="A32" t="str">
        <f>IF('Fenêtre principal'!B33&lt;&gt;"",CONCATENATE("public static final String ",SUBSTITUTE(UPPER('Fenêtre principal'!B33),".","_"),"=""", 'Fenêtre principal'!B33,""";"),"")</f>
        <v>public static final String WINDOW_MAIN_LINE_ERROR_FIXED_BUTTON_LABEL="window.main.line.error.fixed.button.label";</v>
      </c>
    </row>
    <row r="33" spans="1:1" x14ac:dyDescent="0.25">
      <c r="A33" t="str">
        <f>IF('Fenêtre principal'!B34&lt;&gt;"",CONCATENATE("public static final String ",SUBSTITUTE(UPPER('Fenêtre principal'!B34),".","_"),"=""", 'Fenêtre principal'!B34,""";"),"")</f>
        <v>public static final String WINDOW_MAIN_TEXT_ERROR_PANEL_TITLE="window.main.text.error.panel.title";</v>
      </c>
    </row>
    <row r="34" spans="1:1" x14ac:dyDescent="0.25">
      <c r="A34" t="str">
        <f>IF('Fenêtre principal'!B35&lt;&gt;"",CONCATENATE("public static final String ",SUBSTITUTE(UPPER('Fenêtre principal'!B35),".","_"),"=""", 'Fenêtre principal'!B35,""";"),"")</f>
        <v>public static final String WINDOW_MAIN_TEXT_ERROR_NB_LABEL="window.main.text.error.nb.label";</v>
      </c>
    </row>
    <row r="35" spans="1:1" x14ac:dyDescent="0.25">
      <c r="A35" t="str">
        <f>IF('Fenêtre principal'!B36&lt;&gt;"",CONCATENATE("public static final String ",SUBSTITUTE(UPPER('Fenêtre principal'!B36),".","_"),"=""", 'Fenêtre principal'!B36,""";"),"")</f>
        <v>public static final String WINDOW_MAIN_TEXT_ERROR_FIXED_BUTTON_LABEL="window.main.text.error.fixed.button.label";</v>
      </c>
    </row>
    <row r="36" spans="1:1" x14ac:dyDescent="0.25">
      <c r="A36" t="str">
        <f>IF('Fenêtre principal'!B37&lt;&gt;"",CONCATENATE("public static final String ",SUBSTITUTE(UPPER('Fenêtre principal'!B37),".","_"),"=""", 'Fenêtre principal'!B37,""";"),"")</f>
        <v>public static final String WINDOW_MAIN_BLANK_LINE_ERROR_PANEL_TITLE="window.main.blank.line.error.panel.title";</v>
      </c>
    </row>
    <row r="37" spans="1:1" x14ac:dyDescent="0.25">
      <c r="A37" t="str">
        <f>IF('Fenêtre principal'!B38&lt;&gt;"",CONCATENATE("public static final String ",SUBSTITUTE(UPPER('Fenêtre principal'!B38),".","_"),"=""", 'Fenêtre principal'!B38,""";"),"")</f>
        <v>public static final String WINDOW_MAIN_BLANK_LINE_ERROR_NB_LABEL="window.main.blank.line.error.nb.label";</v>
      </c>
    </row>
    <row r="38" spans="1:1" x14ac:dyDescent="0.25">
      <c r="A38" t="str">
        <f>IF('Fenêtre principal'!B39&lt;&gt;"",CONCATENATE("public static final String ",SUBSTITUTE(UPPER('Fenêtre principal'!B39),".","_"),"=""", 'Fenêtre principal'!B39,""";"),"")</f>
        <v>public static final String WINDOW_MAIN_BLANK_LINE_ERROR_FIXED_BUTTON_LABEL="window.main.blank.line.error.fixed.button.label";</v>
      </c>
    </row>
    <row r="39" spans="1:1" x14ac:dyDescent="0.25">
      <c r="A39" t="str">
        <f>IF('Fenêtre principal'!B40&lt;&gt;"",CONCATENATE("public static final String ",SUBSTITUTE(UPPER('Fenêtre principal'!B40),".","_"),"=""", 'Fenêtre principal'!B40,""";"),"")</f>
        <v>public static final String WINDOW_MAIN_META_BLANK_LINE_ERROR_LABEL="window.main.meta.blank.line.error.label";</v>
      </c>
    </row>
    <row r="40" spans="1:1" x14ac:dyDescent="0.25">
      <c r="A40" t="str">
        <f>IF('Fenêtre principal'!B41&lt;&gt;"",CONCATENATE("public static final String ",SUBSTITUTE(UPPER('Fenêtre principal'!B41),".","_"),"=""", 'Fenêtre principal'!B41,""";"),"")</f>
        <v>public static final String WINDOW_MAIN_META_BLANK_LINE_ERROR_FIXED_BUTTON_LABEL="window.main.meta.blank.line.error.fixed.button.label";</v>
      </c>
    </row>
    <row r="41" spans="1:1" x14ac:dyDescent="0.25">
      <c r="A41" t="str">
        <f>IF('Fenêtre principal'!B42&lt;&gt;"",CONCATENATE("public static final String ",SUBSTITUTE(UPPER('Fenêtre principal'!B42),".","_"),"=""", 'Fenêtre principal'!B42,""";"),"")</f>
        <v>public static final String WINDOW_YES_LABEL="window.yes.label";</v>
      </c>
    </row>
    <row r="42" spans="1:1" x14ac:dyDescent="0.25">
      <c r="A42" t="str">
        <f>IF('Fenêtre principal'!B43&lt;&gt;"",CONCATENATE("public static final String ",SUBSTITUTE(UPPER('Fenêtre principal'!B43),".","_"),"=""", 'Fenêtre principal'!B43,""";"),"")</f>
        <v>public static final String WINDOW_NO_LABEL="window.no.label";</v>
      </c>
    </row>
    <row r="43" spans="1:1" x14ac:dyDescent="0.25">
      <c r="A43" t="str">
        <f>IF('Fenêtre principal'!B44&lt;&gt;"",CONCATENATE("public static final String ",SUBSTITUTE(UPPER('Fenêtre principal'!B44),".","_"),"=""", 'Fenêtre principal'!B44,""";"),"")</f>
        <v>public static final String WINDOW_MOVE_FILE_LIBRARY_PANEL_LABEL="window.move.file.library.panel.label";</v>
      </c>
    </row>
    <row r="44" spans="1:1" x14ac:dyDescent="0.25">
      <c r="A44" t="str">
        <f>IF('Fenêtre principal'!B45&lt;&gt;"",CONCATENATE("public static final String ",SUBSTITUTE(UPPER('Fenêtre principal'!B45),".","_"),"=""", 'Fenêtre principal'!B45,""";"),"")</f>
        <v>public static final String WINDOW_MOVE_FILE_LIBRARY_BUTTON_LABEL="window.move.file.library.button.label";</v>
      </c>
    </row>
    <row r="45" spans="1:1" x14ac:dyDescent="0.25">
      <c r="A45" t="str">
        <f>IF('Fenêtre principal'!B46&lt;&gt;"",CONCATENATE("public static final String ",SUBSTITUTE(UPPER('Fenêtre principal'!B46),".","_"),"=""", 'Fenêtre principal'!B46,""";"),"")</f>
        <v>public static final String WINDOW_MAIN_ANALYZE_PANEL_STATE_CURRENT_CONFIGURATION_LABEL="window.main.analyze.panel.state.current.configuration.label";</v>
      </c>
    </row>
    <row r="46" spans="1:1" x14ac:dyDescent="0.25">
      <c r="A46" t="str">
        <f>IF('Fenêtre principal'!B47&lt;&gt;"",CONCATENATE("public static final String ",SUBSTITUTE(UPPER('Fenêtre principal'!B47),".","_"),"=""", 'Fenêtre principal'!B47,""";"),"")</f>
        <v>public static final String MENU_ABOUT="menu.about";</v>
      </c>
    </row>
    <row r="47" spans="1:1" x14ac:dyDescent="0.25">
      <c r="A47" t="str">
        <f>IF('Fenêtre principal'!B48&lt;&gt;"",CONCATENATE("public static final String ",SUBSTITUTE(UPPER('Fenêtre principal'!B48),".","_"),"=""", 'Fenêtre principal'!B48,""";"),"")</f>
        <v>public static final String MENU_ABOUT_OPEN="menu.about.open";</v>
      </c>
    </row>
    <row r="48" spans="1:1" x14ac:dyDescent="0.25">
      <c r="A48" t="str">
        <f>IF('Fenêtre principal'!B49&lt;&gt;"",CONCATENATE("public static final String ",SUBSTITUTE(UPPER('Fenêtre principal'!B49),".","_"),"=""", 'Fenêtre principal'!B49,""";"),"")</f>
        <v>public static final String WINDOW_MAIN_INCONSISTENCY_ERROR_PANEL_TITLE="window.main.inconsistency.error.panel.title";</v>
      </c>
    </row>
    <row r="49" spans="1:1" x14ac:dyDescent="0.25">
      <c r="A49" t="str">
        <f>IF('Fenêtre principal'!B50&lt;&gt;"",CONCATENATE("public static final String ",SUBSTITUTE(UPPER('Fenêtre principal'!B50),".","_"),"=""", 'Fenêtre principal'!B50,""";"),"")</f>
        <v>public static final String WINDOW_MAIN_INCONSISTENCY_ERROR_DUPLICATE_BUTTON_LABEL="window.main.inconsistency.error.duplicate.button.label";</v>
      </c>
    </row>
    <row r="50" spans="1:1" x14ac:dyDescent="0.25">
      <c r="A50" t="str">
        <f>IF('Fenêtre principal'!B51&lt;&gt;"",CONCATENATE("public static final String ",SUBSTITUTE(UPPER('Fenêtre principal'!B51),".","_"),"=""", 'Fenêtre principal'!B51,""";"),"")</f>
        <v>public static final String WINDOW_MAIN_INCONSISTENCY_ERROR_BASE_CODE_BUTTON_LABEL="window.main.inconsistency.error.base.code.button.label";</v>
      </c>
    </row>
    <row r="51" spans="1:1" x14ac:dyDescent="0.25">
      <c r="A51" t="str">
        <f>IF('Fenêtre principal'!B52&lt;&gt;"",CONCATENATE("public static final String ",SUBSTITUTE(UPPER('Fenêtre principal'!B52),".","_"),"=""", 'Fenêtre principal'!B52,""";"),"")</f>
        <v>public static final String WINDOW_MENU_LEVEL6_TITLE="window.menu.level6.title";</v>
      </c>
    </row>
    <row r="52" spans="1:1" x14ac:dyDescent="0.25">
      <c r="A52" t="str">
        <f>IF('Fenêtre principal'!B53&lt;&gt;"",CONCATENATE("public static final String ",SUBSTITUTE(UPPER('Fenêtre principal'!B53),".","_"),"=""", 'Fenêtre principal'!B53,""";"),"")</f>
        <v>public static final String WINDOW_MENU_LEVEL6_SUBLEVEL1_TITLE="window.menu.level6.sublevel1.title";</v>
      </c>
    </row>
    <row r="53" spans="1:1" x14ac:dyDescent="0.25">
      <c r="A53" t="str">
        <f>IF('Fenêtre principal'!B54&lt;&gt;"",CONCATENATE("public static final String ",SUBSTITUTE(UPPER('Fenêtre principal'!B54),".","_"),"=""", 'Fenêtre principal'!B54,""";"),"")</f>
        <v>public static final String WINDOW_MENU_LEVEL6_SUBLEVEL2_TITLE="window.menu.level6.sublevel2.title";</v>
      </c>
    </row>
    <row r="54" spans="1:1" x14ac:dyDescent="0.25">
      <c r="A54" t="str">
        <f>IF('Fenêtre principal'!B55&lt;&gt;"",CONCATENATE("public static final String ",SUBSTITUTE(UPPER('Fenêtre principal'!B55),".","_"),"=""", 'Fenêtre principal'!B55,""";"),"")</f>
        <v>public static final String WINDOW_MENU_LEVEL1_SUBLEVEL5_TITLE="window.menu.level1.sublevel5.title";</v>
      </c>
    </row>
    <row r="55" spans="1:1" x14ac:dyDescent="0.25">
      <c r="A55" t="str">
        <f>IF('Fenêtre principal'!B56&lt;&gt;"",CONCATENATE("public static final String ",SUBSTITUTE(UPPER('Fenêtre principal'!B56),".","_"),"=""", 'Fenêtre principal'!B56,""";"),"")</f>
        <v>public static final String WINDOW_MENU_LEVEL6_SUBLEVEL3_TITLE="window.menu.level6.sublevel3.title";</v>
      </c>
    </row>
    <row r="56" spans="1:1" x14ac:dyDescent="0.25">
      <c r="A56" t="str">
        <f>IF('Fenêtre principal'!B57&lt;&gt;"",CONCATENATE("public static final String ",SUBSTITUTE(UPPER('Fenêtre principal'!B57),".","_"),"=""", 'Fenêtre principal'!B57,""";"),"")</f>
        <v>public static final String WINDOW_MENU_LEVEL6_SUBLEVEL3_SUBLEVEL1_TITLE="window.menu.level6.sublevel3.sublevel1.title";</v>
      </c>
    </row>
    <row r="57" spans="1:1" x14ac:dyDescent="0.25">
      <c r="A57" t="str">
        <f>IF('Fenêtre principal'!B58&lt;&gt;"",CONCATENATE("public static final String ",SUBSTITUTE(UPPER('Fenêtre principal'!B58),".","_"),"=""", 'Fenêtre principal'!B58,""";"),"")</f>
        <v>public static final String WINDOW_MENU_LEVEL6_SUBLEVEL3_SUBLEVEL2_TITLE="window.menu.level6.sublevel3.sublevel2.title";</v>
      </c>
    </row>
    <row r="58" spans="1:1" x14ac:dyDescent="0.25">
      <c r="A58" t="str">
        <f>IF('Fenêtre principal'!B59&lt;&gt;"",CONCATENATE("public static final String ",SUBSTITUTE(UPPER('Fenêtre principal'!B59),".","_"),"=""", 'Fenêtre principal'!B59,""";"),"")</f>
        <v>public static final String WINDOW_MENU_LEVEL6_SUBLEVEL3_SUBLEVEL3_TITLE="window.menu.level6.sublevel3.sublevel3.title";</v>
      </c>
    </row>
    <row r="59" spans="1:1" x14ac:dyDescent="0.25">
      <c r="A59" t="str">
        <f>IF('Fenêtre principal'!B60&lt;&gt;"",CONCATENATE("public static final String ",SUBSTITUTE(UPPER('Fenêtre principal'!B60),".","_"),"=""", 'Fenêtre principal'!B60,""";"),"")</f>
        <v>public static final String WINDOW_MENU_LEVEL6_SUBLEVEL3_SUBLEVEL4_TITLE="window.menu.level6.sublevel3.sublevel4.title";</v>
      </c>
    </row>
    <row r="60" spans="1:1" x14ac:dyDescent="0.25">
      <c r="A60" t="str">
        <f>IF('Fenêtre principal'!B61&lt;&gt;"",CONCATENATE("public static final String ",SUBSTITUTE(UPPER('Fenêtre principal'!B61),".","_"),"=""", 'Fenêtre principal'!B61,""";"),"")</f>
        <v/>
      </c>
    </row>
    <row r="61" spans="1:1" x14ac:dyDescent="0.25">
      <c r="A61" t="str">
        <f>IF('Fenêtre principal'!B62&lt;&gt;"",CONCATENATE("public static final String ",SUBSTITUTE(UPPER('Fenêtre principal'!B62),".","_"),"=""", 'Fenêtre principal'!B62,""";"),"")</f>
        <v/>
      </c>
    </row>
    <row r="62" spans="1:1" x14ac:dyDescent="0.25">
      <c r="A62" t="str">
        <f>IF('Fenêtre principal'!B63&lt;&gt;"",CONCATENATE("public static final String ",SUBSTITUTE(UPPER('Fenêtre principal'!B63),".","_"),"=""", 'Fenêtre principal'!B63,""";"),"")</f>
        <v/>
      </c>
    </row>
    <row r="63" spans="1:1" x14ac:dyDescent="0.25">
      <c r="A63" t="str">
        <f>IF('Fenêtre principal'!B64&lt;&gt;"",CONCATENATE("public static final String ",SUBSTITUTE(UPPER('Fenêtre principal'!B64),".","_"),"=""", 'Fenêtre principal'!B64,""";"),"")</f>
        <v/>
      </c>
    </row>
    <row r="64" spans="1:1" x14ac:dyDescent="0.25">
      <c r="A64" t="str">
        <f>IF('Fenêtre principal'!B65&lt;&gt;"",CONCATENATE("public static final String ",SUBSTITUTE(UPPER('Fenêtre principal'!B65),".","_"),"=""", 'Fenêtre principal'!B65,""";"),"")</f>
        <v/>
      </c>
    </row>
    <row r="65" spans="1:1" x14ac:dyDescent="0.25">
      <c r="A65" t="str">
        <f>IF('Fenêtre principal'!B66&lt;&gt;"",CONCATENATE("public static final String ",SUBSTITUTE(UPPER('Fenêtre principal'!B66),".","_"),"=""", 'Fenêtre principal'!B66,""";"),"")</f>
        <v/>
      </c>
    </row>
    <row r="66" spans="1:1" x14ac:dyDescent="0.25">
      <c r="A66" t="str">
        <f>IF('Fenêtre principal'!B67&lt;&gt;"",CONCATENATE("public static final String ",SUBSTITUTE(UPPER('Fenêtre principal'!B67),".","_"),"=""", 'Fenêtre principal'!B67,""";"),"")</f>
        <v/>
      </c>
    </row>
    <row r="67" spans="1:1" x14ac:dyDescent="0.25">
      <c r="A67" t="str">
        <f>IF('Fenêtre principal'!B68&lt;&gt;"",CONCATENATE("public static final String ",SUBSTITUTE(UPPER('Fenêtre principal'!B68),".","_"),"=""", 'Fenêtre principal'!B68,""";"),"")</f>
        <v/>
      </c>
    </row>
    <row r="68" spans="1:1" x14ac:dyDescent="0.25">
      <c r="A68" t="str">
        <f>IF('Fenêtre principal'!B69&lt;&gt;"",CONCATENATE("public static final String ",SUBSTITUTE(UPPER('Fenêtre principal'!B69),".","_"),"=""", 'Fenêtre principal'!B69,""";"),"")</f>
        <v/>
      </c>
    </row>
    <row r="69" spans="1:1" x14ac:dyDescent="0.25">
      <c r="A69" t="str">
        <f>IF('Fenêtre principal'!B70&lt;&gt;"",CONCATENATE("public static final String ",SUBSTITUTE(UPPER('Fenêtre principal'!B70),".","_"),"=""", 'Fenêtre principal'!B70,""";"),"")</f>
        <v/>
      </c>
    </row>
    <row r="70" spans="1:1" x14ac:dyDescent="0.25">
      <c r="A70" t="str">
        <f>IF('Fenêtre principal'!B71&lt;&gt;"",CONCATENATE("public static final String ",SUBSTITUTE(UPPER('Fenêtre principal'!B71),".","_"),"=""", 'Fenêtre principal'!B71,""";"),"")</f>
        <v/>
      </c>
    </row>
    <row r="71" spans="1:1" x14ac:dyDescent="0.25">
      <c r="A71" t="str">
        <f>IF('Fenêtre principal'!B72&lt;&gt;"",CONCATENATE("public static final String ",SUBSTITUTE(UPPER('Fenêtre principal'!B72),".","_"),"=""", 'Fenêtre principal'!B72,""";"),"")</f>
        <v/>
      </c>
    </row>
    <row r="72" spans="1:1" x14ac:dyDescent="0.25">
      <c r="A72" t="str">
        <f>IF('Fenêtre principal'!B73&lt;&gt;"",CONCATENATE("public static final String ",SUBSTITUTE(UPPER('Fenêtre principal'!B73),".","_"),"=""", 'Fenêtre principal'!B73,""";"),"")</f>
        <v/>
      </c>
    </row>
    <row r="73" spans="1:1" x14ac:dyDescent="0.25">
      <c r="A73" t="str">
        <f>IF('Fenêtre principal'!B74&lt;&gt;"",CONCATENATE("public static final String ",SUBSTITUTE(UPPER('Fenêtre principal'!B74),".","_"),"=""", 'Fenêtre principal'!B74,""";"),"")</f>
        <v/>
      </c>
    </row>
    <row r="74" spans="1:1" x14ac:dyDescent="0.25">
      <c r="A74" t="str">
        <f>IF('Fenêtre principal'!B75&lt;&gt;"",CONCATENATE("public static final String ",SUBSTITUTE(UPPER('Fenêtre principal'!B75),".","_"),"=""", 'Fenêtre principal'!B75,""";"),"")</f>
        <v/>
      </c>
    </row>
    <row r="75" spans="1:1" x14ac:dyDescent="0.25">
      <c r="A75" t="str">
        <f>IF('Fenêtre erreur ligne'!B2&lt;&gt;"",CONCATENATE("public static final String ",SUBSTITUTE(UPPER('Fenêtre erreur ligne'!B2),".","_"),"=""", 'Fenêtre erreur ligne'!B2,""";"),"")</f>
        <v/>
      </c>
    </row>
    <row r="76" spans="1:1" x14ac:dyDescent="0.25">
      <c r="A76" t="str">
        <f>IF('Fenêtre erreur ligne'!B3&lt;&gt;"",CONCATENATE("public static final String ",SUBSTITUTE(UPPER('Fenêtre erreur ligne'!B3),".","_"),"=""", 'Fenêtre erreur ligne'!B3,""";"),"")</f>
        <v>public static final String WINDOW_FIXED_ERROR_LINE_TITLE="window.fixed.error.line.title";</v>
      </c>
    </row>
    <row r="77" spans="1:1" x14ac:dyDescent="0.25">
      <c r="A77" t="str">
        <f>IF('Fenêtre erreur ligne'!B4&lt;&gt;"",CONCATENATE("public static final String ",SUBSTITUTE(UPPER('Fenêtre erreur ligne'!B4),".","_"),"=""", 'Fenêtre erreur ligne'!B4,""";"),"")</f>
        <v>public static final String WINDOW_FIXED_ERROR_LINE_CONTENT_PANEL_TITLE="window.fixed.error.line.content.panel.title";</v>
      </c>
    </row>
    <row r="78" spans="1:1" x14ac:dyDescent="0.25">
      <c r="A78" t="str">
        <f>IF('Fenêtre erreur ligne'!B5&lt;&gt;"",CONCATENATE("public static final String ",SUBSTITUTE(UPPER('Fenêtre erreur ligne'!B5),".","_"),"=""", 'Fenêtre erreur ligne'!B5,""";"),"")</f>
        <v>public static final String WINDOW_FIXED_ERROR_LINE_CONTENT_PANEL_LINE_ERROR_LABEL="window.fixed.error.line.content.panel.line.error.label";</v>
      </c>
    </row>
    <row r="79" spans="1:1" x14ac:dyDescent="0.25">
      <c r="A79" t="str">
        <f>IF('Fenêtre erreur ligne'!B6&lt;&gt;"",CONCATENATE("public static final String ",SUBSTITUTE(UPPER('Fenêtre erreur ligne'!B6),".","_"),"=""", 'Fenêtre erreur ligne'!B6,""";"),"")</f>
        <v>public static final String WINDOW_FIXED_ERROR_LINE_CONTENT_PANEL_LINE_FIXED_LABEL="window.fixed.error.line.content.panel.line.fixed.label";</v>
      </c>
    </row>
    <row r="80" spans="1:1" x14ac:dyDescent="0.25">
      <c r="A80" t="str">
        <f>IF('Fenêtre erreur ligne'!B7&lt;&gt;"",CONCATENATE("public static final String ",SUBSTITUTE(UPPER('Fenêtre erreur ligne'!B7),".","_"),"=""", 'Fenêtre erreur ligne'!B7,""";"),"")</f>
        <v>public static final String WINDOW_FIXED_ERROR_LINE_ACTION_PANEL_TITLE="window.fixed.error.line.action.panel.title";</v>
      </c>
    </row>
    <row r="81" spans="1:1" x14ac:dyDescent="0.25">
      <c r="A81" t="str">
        <f>IF('Fenêtre erreur ligne'!B8&lt;&gt;"",CONCATENATE("public static final String ",SUBSTITUTE(UPPER('Fenêtre erreur ligne'!B8),".","_"),"=""", 'Fenêtre erreur ligne'!B8,""";"),"")</f>
        <v>public static final String WINDOW_FIXED_ERROR_LINE_ACTION_PANEL_SAVE_NEXT_BUTTON_LABEL="window.fixed.error.line.action.panel.save.next.button.label";</v>
      </c>
    </row>
    <row r="82" spans="1:1" x14ac:dyDescent="0.25">
      <c r="A82" t="str">
        <f>IF('Fenêtre erreur ligne'!B9&lt;&gt;"",CONCATENATE("public static final String ",SUBSTITUTE(UPPER('Fenêtre erreur ligne'!B9),".","_"),"=""", 'Fenêtre erreur ligne'!B9,""";"),"")</f>
        <v>public static final String WINDOW_FIXED_ERROR_LINE_ACTION_PANEL_SAVE_QUIT_BUTTON_LABEL="window.fixed.error.line.action.panel.save.quit.button.label";</v>
      </c>
    </row>
    <row r="83" spans="1:1" x14ac:dyDescent="0.25">
      <c r="A83" t="str">
        <f>IF('Fenêtre erreur ligne'!B10&lt;&gt;"",CONCATENATE("public static final String ",SUBSTITUTE(UPPER('Fenêtre erreur ligne'!B10),".","_"),"=""", 'Fenêtre erreur ligne'!B10,""";"),"")</f>
        <v>public static final String WINDOW_FIXED_ERROR_LINE_CONTENT_PANEL_LINE_NUMBER_LABEL="window.fixed.error.line.content.panel.line.number.label";</v>
      </c>
    </row>
    <row r="84" spans="1:1" x14ac:dyDescent="0.25">
      <c r="A84" t="str">
        <f>IF('Fenêtre erreur ligne'!B11&lt;&gt;"",CONCATENATE("public static final String ",SUBSTITUTE(UPPER('Fenêtre erreur ligne'!B11),".","_"),"=""", 'Fenêtre erreur ligne'!B11,""";"),"")</f>
        <v>public static final String WINDOW_FIXED_ERROR_LINE_CONTENT_PANEL_LINE_FILE_LABEL="window.fixed.error.line.content.panel.line.file.label";</v>
      </c>
    </row>
    <row r="85" spans="1:1" x14ac:dyDescent="0.25">
      <c r="A85" t="str">
        <f>IF('Fenêtre erreur ligne'!B12&lt;&gt;"",CONCATENATE("public static final String ",SUBSTITUTE(UPPER('Fenêtre erreur ligne'!B12),".","_"),"=""", 'Fenêtre erreur ligne'!B12,""";"),"")</f>
        <v>public static final String WINDOW_FIXED_ERROR_LINE_INFORMATION_PANEL_TITLE="window.fixed.error.line.information.panel.title";</v>
      </c>
    </row>
    <row r="86" spans="1:1" x14ac:dyDescent="0.25">
      <c r="A86" t="str">
        <f>IF('Fenêtre erreur ligne'!B13&lt;&gt;"",CONCATENATE("public static final String ",SUBSTITUTE(UPPER('Fenêtre erreur ligne'!B13),".","_"),"=""", 'Fenêtre erreur ligne'!B13,""";"),"")</f>
        <v>public static final String WINDOW_FIXED_ERROR_LINE_LIST_FIELD_LABEL="window.fixed.error.line.list.field.label";</v>
      </c>
    </row>
    <row r="87" spans="1:1" x14ac:dyDescent="0.25">
      <c r="A87" t="str">
        <f>IF('Fenêtre erreur ligne'!B14&lt;&gt;"",CONCATENATE("public static final String ",SUBSTITUTE(UPPER('Fenêtre erreur ligne'!B14),".","_"),"=""", 'Fenêtre erreur ligne'!B14,""";"),"")</f>
        <v>public static final String WINDOW_FIXED_ERROR_LINE_LIST_FIELD_PANEL_TITLE="window.fixed.error.line.list.field.panel.title";</v>
      </c>
    </row>
    <row r="88" spans="1:1" x14ac:dyDescent="0.25">
      <c r="A88" t="str">
        <f>IF('Fenêtre erreur ligne'!B15&lt;&gt;"",CONCATENATE("public static final String ",SUBSTITUTE(UPPER('Fenêtre erreur ligne'!B15),".","_"),"=""", 'Fenêtre erreur ligne'!B15,""";"),"")</f>
        <v>public static final String WINDOW_FIXED_ERROR_LINE_INFORMATION_MESSAGE_ETAPE2="window.fixed.error.line.information.message.etape2";</v>
      </c>
    </row>
    <row r="89" spans="1:1" x14ac:dyDescent="0.25">
      <c r="A89" t="str">
        <f>IF('Fenêtre erreur ligne'!B16&lt;&gt;"",CONCATENATE("public static final String ",SUBSTITUTE(UPPER('Fenêtre erreur ligne'!B16),".","_"),"=""", 'Fenêtre erreur ligne'!B16,""";"),"")</f>
        <v>public static final String WINDOW_FIXED_ERROR_LINE_INFORMATION_MESSAGE_ETAPE3="window.fixed.error.line.information.message.etape3";</v>
      </c>
    </row>
    <row r="90" spans="1:1" x14ac:dyDescent="0.25">
      <c r="A90" t="str">
        <f>IF('Fenêtre erreur ligne'!B17&lt;&gt;"",CONCATENATE("public static final String ",SUBSTITUTE(UPPER('Fenêtre erreur ligne'!B17),".","_"),"=""", 'Fenêtre erreur ligne'!B17,""";"),"")</f>
        <v>public static final String WINDOW_FIXED_ERROR_LINE_INFORMATION_MESSAGE_ETAPE4="window.fixed.error.line.information.message.etape4";</v>
      </c>
    </row>
    <row r="91" spans="1:1" x14ac:dyDescent="0.25">
      <c r="A91" t="str">
        <f>IF('Fenêtre erreur ligne'!B18&lt;&gt;"",CONCATENATE("public static final String ",SUBSTITUTE(UPPER('Fenêtre erreur ligne'!B18),".","_"),"=""", 'Fenêtre erreur ligne'!B18,""";"),"")</f>
        <v>public static final String WINDOW_FIXED_ERROR_LINE_SELECTED_DATA_PANEL_TITLE="window.fixed.error.line.selected.data.panel.title";</v>
      </c>
    </row>
    <row r="92" spans="1:1" x14ac:dyDescent="0.25">
      <c r="A92" t="str">
        <f>IF('Fenêtre erreur ligne'!B19&lt;&gt;"",CONCATENATE("public static final String ",SUBSTITUTE(UPPER('Fenêtre erreur ligne'!B19),".","_"),"=""", 'Fenêtre erreur ligne'!B19,""";"),"")</f>
        <v>public static final String WINDOW_FIXED_ERROR_LINE_SELECTED_DATA_SELECT_TEXT_LABEL="window.fixed.error.line.selected.data.select.text.label";</v>
      </c>
    </row>
    <row r="93" spans="1:1" x14ac:dyDescent="0.25">
      <c r="A93" t="str">
        <f>IF('Fenêtre erreur ligne'!B20&lt;&gt;"",CONCATENATE("public static final String ",SUBSTITUTE(UPPER('Fenêtre erreur ligne'!B20),".","_"),"=""", 'Fenêtre erreur ligne'!B20,""";"),"")</f>
        <v>public static final String WINDOW_FIXED_ERROR_LINE_SELECTED_DATA_SELECTED_TEXT_LABEL="window.fixed.error.line.selected.data.selected.text.label";</v>
      </c>
    </row>
    <row r="94" spans="1:1" x14ac:dyDescent="0.25">
      <c r="A94" t="str">
        <f>IF('Fenêtre erreur ligne'!B21&lt;&gt;"",CONCATENATE("public static final String ",SUBSTITUTE(UPPER('Fenêtre erreur ligne'!B21),".","_"),"=""", 'Fenêtre erreur ligne'!B21,""";"),"")</f>
        <v>public static final String WINDOW_FIXED_ERROR_LINE_SELECTED_DATA_SELECT_TEXT_BUTTON_LABEL="window.fixed.error.line.selected.data.select.text.button.label";</v>
      </c>
    </row>
    <row r="95" spans="1:1" x14ac:dyDescent="0.25">
      <c r="A95" t="str">
        <f>IF('Fenêtre erreur ligne'!B22&lt;&gt;"",CONCATENATE("public static final String ",SUBSTITUTE(UPPER('Fenêtre erreur ligne'!B22),".","_"),"=""", 'Fenêtre erreur ligne'!B22,""";"),"")</f>
        <v>public static final String WINDOW_FIXED_ERROR_LINE_WIZARD_PANEL_TITLE="window.fixed.error.line.wizard.panel.title";</v>
      </c>
    </row>
    <row r="96" spans="1:1" x14ac:dyDescent="0.25">
      <c r="A96" t="str">
        <f>IF('Fenêtre erreur ligne'!B23&lt;&gt;"",CONCATENATE("public static final String ",SUBSTITUTE(UPPER('Fenêtre erreur ligne'!B23),".","_"),"=""", 'Fenêtre erreur ligne'!B23,""";"),"")</f>
        <v>public static final String WINDOW_FIXED_ERROR_LINE_MODE_PANEL_TITLE="window.fixed.error.line.mode.panel.title";</v>
      </c>
    </row>
    <row r="97" spans="1:1" x14ac:dyDescent="0.25">
      <c r="A97" t="str">
        <f>IF('Fenêtre erreur ligne'!B24&lt;&gt;"",CONCATENATE("public static final String ",SUBSTITUTE(UPPER('Fenêtre erreur ligne'!B24),".","_"),"=""", 'Fenêtre erreur ligne'!B24,""";"),"")</f>
        <v>public static final String WINDOW_FIXED_ERROR_LINE_MODE_WIZARD_LABEL="window.fixed.error.line.mode.wizard.label";</v>
      </c>
    </row>
    <row r="98" spans="1:1" x14ac:dyDescent="0.25">
      <c r="A98" t="str">
        <f>IF('Fenêtre erreur ligne'!B25&lt;&gt;"",CONCATENATE("public static final String ",SUBSTITUTE(UPPER('Fenêtre erreur ligne'!B25),".","_"),"=""", 'Fenêtre erreur ligne'!B25,""";"),"")</f>
        <v>public static final String WINDOW_FIXED_ERROR_LINE_MODE_EXPERT_LABEL="window.fixed.error.line.mode.expert.label";</v>
      </c>
    </row>
    <row r="99" spans="1:1" x14ac:dyDescent="0.25">
      <c r="A99" t="str">
        <f>IF('Fenêtre erreur ligne'!B26&lt;&gt;"",CONCATENATE("public static final String ",SUBSTITUTE(UPPER('Fenêtre erreur ligne'!B26),".","_"),"=""", 'Fenêtre erreur ligne'!B26,""";"),"")</f>
        <v>public static final String WINDOW_FIXED_ERROR_LINE_INFORMATION_MESSAGE_EXPERT="window.fixed.error.line.information.message.expert";</v>
      </c>
    </row>
    <row r="100" spans="1:1" x14ac:dyDescent="0.25">
      <c r="A100" t="str">
        <f>IF('Fenêtre erreur ligne'!B27&lt;&gt;"",CONCATENATE("public static final String ",SUBSTITUTE(UPPER('Fenêtre erreur ligne'!B27),".","_"),"=""", 'Fenêtre erreur ligne'!B27,""";"),"")</f>
        <v>public static final String WINDOW_FIXED_ERROR_LINE_INFORMATION_MESSAGE_ETAPE1="window.fixed.error.line.information.message.etape1";</v>
      </c>
    </row>
    <row r="101" spans="1:1" x14ac:dyDescent="0.25">
      <c r="A101" t="str">
        <f>IF('Fenêtre erreur ligne'!B28&lt;&gt;"",CONCATENATE("public static final String ",SUBSTITUTE(UPPER('Fenêtre erreur ligne'!B28),".","_"),"=""", 'Fenêtre erreur ligne'!B28,""";"),"")</f>
        <v/>
      </c>
    </row>
    <row r="102" spans="1:1" x14ac:dyDescent="0.25">
      <c r="A102" t="str">
        <f>IF('Fenêtre erreur ligne'!B29&lt;&gt;"",CONCATENATE("public static final String ",SUBSTITUTE(UPPER('Fenêtre erreur ligne'!B29),".","_"),"=""", 'Fenêtre erreur ligne'!B29,""";"),"")</f>
        <v/>
      </c>
    </row>
    <row r="103" spans="1:1" x14ac:dyDescent="0.25">
      <c r="A103" t="str">
        <f>IF('Fenêtre erreur ligne'!B30&lt;&gt;"",CONCATENATE("public static final String ",SUBSTITUTE(UPPER('Fenêtre erreur ligne'!B30),".","_"),"=""", 'Fenêtre erreur ligne'!B30,""";"),"")</f>
        <v/>
      </c>
    </row>
    <row r="104" spans="1:1" x14ac:dyDescent="0.25">
      <c r="A104" t="str">
        <f>IF('Fenêtre erreur ligne'!B28&lt;&gt;"",CONCATENATE("public static final String ",SUBSTITUTE(UPPER('Fenêtre erreur ligne'!B28),".","_"),"=""", 'Fenêtre erreur ligne'!B28,""";"),"")</f>
        <v/>
      </c>
    </row>
    <row r="105" spans="1:1" x14ac:dyDescent="0.25">
      <c r="A105" t="str">
        <f>IF('Correction Edit texte'!B3&lt;&gt;"",CONCATENATE("public static final String ",SUBSTITUTE(UPPER('Correction Edit texte'!B3),".","_"),"=""", 'Correction Edit texte'!B3,""";"),"")</f>
        <v>public static final String WINDOW_FIXED_TEXT_TITLE="window.fixed.text.title";</v>
      </c>
    </row>
    <row r="106" spans="1:1" x14ac:dyDescent="0.25">
      <c r="A106" t="str">
        <f>IF('Correction Edit texte'!B4&lt;&gt;"",CONCATENATE("public static final String ",SUBSTITUTE(UPPER('Correction Edit texte'!B4),".","_"),"=""", 'Correction Edit texte'!B4,""";"),"")</f>
        <v>public static final String WINDOW_FIXED_TEXT_ACTION_PANEL_TITLE="window.fixed.text.action.panel.title";</v>
      </c>
    </row>
    <row r="107" spans="1:1" x14ac:dyDescent="0.25">
      <c r="A107" t="str">
        <f>IF('Correction Edit texte'!B5&lt;&gt;"",CONCATENATE("public static final String ",SUBSTITUTE(UPPER('Correction Edit texte'!B5),".","_"),"=""", 'Correction Edit texte'!B5,""";"),"")</f>
        <v>public static final String WINDOW_FIXED_TEXT_ACTION_FILL_SPECIFIC_BUTTON_TITLE="window.fixed.text.action.fill.specific.button.title";</v>
      </c>
    </row>
    <row r="108" spans="1:1" x14ac:dyDescent="0.25">
      <c r="A108" t="str">
        <f>IF('Correction Edit texte'!B6&lt;&gt;"",CONCATENATE("public static final String ",SUBSTITUTE(UPPER('Correction Edit texte'!B6),".","_"),"=""", 'Correction Edit texte'!B6,""";"),"")</f>
        <v>public static final String WINDOW_FIXED_TEXT_ACTION_NEXT_BUTTON_TITLE="window.fixed.text.action.next.button.title";</v>
      </c>
    </row>
    <row r="109" spans="1:1" x14ac:dyDescent="0.25">
      <c r="A109" t="str">
        <f>IF('Correction Edit texte'!B7&lt;&gt;"",CONCATENATE("public static final String ",SUBSTITUTE(UPPER('Correction Edit texte'!B7),".","_"),"=""", 'Correction Edit texte'!B7,""";"),"")</f>
        <v>public static final String WINDOW_FIXED_TEXT_ACTION_NEXT_AND_SAVE_BUTTON_TITLE="window.fixed.text.action.next.and.save.button.title";</v>
      </c>
    </row>
    <row r="110" spans="1:1" x14ac:dyDescent="0.25">
      <c r="A110" t="str">
        <f>IF('Correction Edit texte'!B8&lt;&gt;"",CONCATENATE("public static final String ",SUBSTITUTE(UPPER('Correction Edit texte'!B8),".","_"),"=""", 'Correction Edit texte'!B8,""";"),"")</f>
        <v/>
      </c>
    </row>
    <row r="111" spans="1:1" x14ac:dyDescent="0.25">
      <c r="A111" t="str">
        <f>IF('Correction Edit texte'!B9&lt;&gt;"",CONCATENATE("public static final String ",SUBSTITUTE(UPPER('Correction Edit texte'!B9),".","_"),"=""", 'Correction Edit texte'!B9,""";"),"")</f>
        <v/>
      </c>
    </row>
    <row r="112" spans="1:1" x14ac:dyDescent="0.25">
      <c r="A112" t="str">
        <f>IF('Correction Edit texte'!B10&lt;&gt;"",CONCATENATE("public static final String ",SUBSTITUTE(UPPER('Correction Edit texte'!B10),".","_"),"=""", 'Correction Edit texte'!B10,""";"),"")</f>
        <v>public static final String WINDOW_CREATE_TEXT_CONTENT_PANEL_TITLE="window.create.text.content.panel.title";</v>
      </c>
    </row>
    <row r="113" spans="1:1" x14ac:dyDescent="0.25">
      <c r="A113" t="str">
        <f>IF('Correction Edit texte'!B11&lt;&gt;"",CONCATENATE("public static final String ",SUBSTITUTE(UPPER('Correction Edit texte'!B11),".","_"),"=""", 'Correction Edit texte'!B11,""";"),"")</f>
        <v>public static final String WINDOW_CREATE_TEXT_FILE_PANEL_TITLE="window.create.text.file.panel.title";</v>
      </c>
    </row>
    <row r="114" spans="1:1" x14ac:dyDescent="0.25">
      <c r="A114" t="str">
        <f>IF('Correction Edit texte'!B12&lt;&gt;"",CONCATENATE("public static final String ",SUBSTITUTE(UPPER('Correction Edit texte'!B12),".","_"),"=""", 'Correction Edit texte'!B12,""";"),"")</f>
        <v>public static final String WINDOW_CREATE_TEXT_NAME_LABEL="window.create.text.name.label";</v>
      </c>
    </row>
    <row r="115" spans="1:1" x14ac:dyDescent="0.25">
      <c r="A115" t="str">
        <f>IF('Correction Edit texte'!B13&lt;&gt;"",CONCATENATE("public static final String ",SUBSTITUTE(UPPER('Correction Edit texte'!B13),".","_"),"=""", 'Correction Edit texte'!B13,""";"),"")</f>
        <v/>
      </c>
    </row>
    <row r="116" spans="1:1" x14ac:dyDescent="0.25">
      <c r="A116" t="str">
        <f>IF('Correction Edit texte'!B14&lt;&gt;"",CONCATENATE("public static final String ",SUBSTITUTE(UPPER('Correction Edit texte'!B14),".","_"),"=""", 'Correction Edit texte'!B14,""";"),"")</f>
        <v/>
      </c>
    </row>
    <row r="117" spans="1:1" x14ac:dyDescent="0.25">
      <c r="A117" t="str">
        <f>IF('Correction Edit texte'!B15&lt;&gt;"",CONCATENATE("public static final String ",SUBSTITUTE(UPPER('Correction Edit texte'!B15),".","_"),"=""", 'Correction Edit texte'!B15,""";"),"")</f>
        <v>public static final String WINDOW_MANAGE_TEXTS_EDIT_TEXT_PANEL_TITLE="window.manage.texts.edit.text.panel.title";</v>
      </c>
    </row>
    <row r="118" spans="1:1" x14ac:dyDescent="0.25">
      <c r="A118" t="str">
        <f>IF('Correction Edit texte'!B16&lt;&gt;"",CONCATENATE("public static final String ",SUBSTITUTE(UPPER('Correction Edit texte'!B16),".","_"),"=""", 'Correction Edit texte'!B16,""";"),"")</f>
        <v>public static final String WINDOW_MANAGE_TEXTS_EDIT_TEXT_ACTION_PANEL_TITLE="window.manage.texts.edit.text.action.panel.title";</v>
      </c>
    </row>
    <row r="119" spans="1:1" x14ac:dyDescent="0.25">
      <c r="A119" t="str">
        <f>IF('Correction Edit texte'!B17&lt;&gt;"",CONCATENATE("public static final String ",SUBSTITUTE(UPPER('Correction Edit texte'!B17),".","_"),"=""", 'Correction Edit texte'!B17,""";"),"")</f>
        <v>public static final String WINDOW_MANAGE_TEXTS_EDIT_TEXT_ACTION_FILL_SPECIFIC_BUTTON_TITLE="window.manage.texts.edit.text.action.fill.specific.button.title";</v>
      </c>
    </row>
    <row r="120" spans="1:1" x14ac:dyDescent="0.25">
      <c r="A120" t="str">
        <f>IF('Correction Edit texte'!B18&lt;&gt;"",CONCATENATE("public static final String ",SUBSTITUTE(UPPER('Correction Edit texte'!B18),".","_"),"=""", 'Correction Edit texte'!B18,""";"),"")</f>
        <v/>
      </c>
    </row>
    <row r="121" spans="1:1" x14ac:dyDescent="0.25">
      <c r="A121" t="str">
        <f>IF('Correction Edit texte'!B19&lt;&gt;"",CONCATENATE("public static final String ",SUBSTITUTE(UPPER('Correction Edit texte'!B19),".","_"),"=""", 'Correction Edit texte'!B19,""";"),"")</f>
        <v/>
      </c>
    </row>
    <row r="122" spans="1:1" x14ac:dyDescent="0.25">
      <c r="A122" t="str">
        <f>IF('Correction Edit texte'!B20&lt;&gt;"",CONCATENATE("public static final String ",SUBSTITUTE(UPPER('Correction Edit texte'!B20),".","_"),"=""", 'Correction Edit texte'!B20,""";"),"")</f>
        <v>public static final String WINDOW_MANAGE_TEXTS_EDIT_TEXT_ACTION_BUTTON_SAVE_AND_QUIT_LABEL="window.manage.texts.edit.text.action.button.save.and.quit.label";</v>
      </c>
    </row>
    <row r="123" spans="1:1" x14ac:dyDescent="0.25">
      <c r="A123" t="str">
        <f>IF('Correction Edit texte'!B21&lt;&gt;"",CONCATENATE("public static final String ",SUBSTITUTE(UPPER('Correction Edit texte'!B21),".","_"),"=""", 'Correction Edit texte'!B21,""";"),"")</f>
        <v>public static final String WINDOW_MANAGE_TEXTS_EDIT_TEXT_ACTION_BUTTON_QUIT_LABEL="window.manage.texts.edit.text.action.button.quit.label";</v>
      </c>
    </row>
    <row r="124" spans="1:1" x14ac:dyDescent="0.25">
      <c r="A124" t="str">
        <f>IF('Correction Edit texte'!B22&lt;&gt;"",CONCATENATE("public static final String ",SUBSTITUTE(UPPER('Correction Edit texte'!B22),".","_"),"=""", 'Correction Edit texte'!B22,""";"),"")</f>
        <v>public static final String WINDOW_MANAGE_TEXTS_EDIT_TEXT_ACTION_BUTTON_SAVE_LABEL="window.manage.texts.edit.text.action.button.save.label";</v>
      </c>
    </row>
    <row r="125" spans="1:1" x14ac:dyDescent="0.25">
      <c r="A125" t="str">
        <f>IF('Correction Edit texte'!B23&lt;&gt;"",CONCATENATE("public static final String ",SUBSTITUTE(UPPER('Correction Edit texte'!B23),".","_"),"=""", 'Correction Edit texte'!B23,""";"),"")</f>
        <v/>
      </c>
    </row>
    <row r="126" spans="1:1" x14ac:dyDescent="0.25">
      <c r="A126" t="str">
        <f>IF('Correction Edit texte'!B24&lt;&gt;"",CONCATENATE("public static final String ",SUBSTITUTE(UPPER('Correction Edit texte'!B24),".","_"),"=""", 'Correction Edit texte'!B24,""";"),"")</f>
        <v/>
      </c>
    </row>
    <row r="127" spans="1:1" x14ac:dyDescent="0.25">
      <c r="A127" t="str">
        <f>IF('Correction Edit texte'!B25&lt;&gt;"",CONCATENATE("public static final String ",SUBSTITUTE(UPPER('Correction Edit texte'!B25),".","_"),"=""", 'Correction Edit texte'!B25,""";"),"")</f>
        <v/>
      </c>
    </row>
    <row r="128" spans="1:1" x14ac:dyDescent="0.25">
      <c r="A128" t="str">
        <f>IF('Correction Edit texte'!B26&lt;&gt;"",CONCATENATE("public static final String ",SUBSTITUTE(UPPER('Correction Edit texte'!B26),".","_"),"=""", 'Correction Edit texte'!B26,""";"),"")</f>
        <v/>
      </c>
    </row>
    <row r="129" spans="1:1" x14ac:dyDescent="0.25">
      <c r="A129" t="str">
        <f>IF('Fenêtre spécifique'!B2&lt;&gt;"",CONCATENATE("public static final String ",SUBSTITUTE(UPPER('Fenêtre spécifique'!B2),".","_"),"=""", 'Fenêtre spécifique'!B2,""";"),"")</f>
        <v/>
      </c>
    </row>
    <row r="130" spans="1:1" x14ac:dyDescent="0.25">
      <c r="A130" t="str">
        <f>IF('Fenêtre spécifique'!B3&lt;&gt;"",CONCATENATE("public static final String ",SUBSTITUTE(UPPER('Fenêtre spécifique'!B3),".","_"),"=""", 'Fenêtre spécifique'!B3,""";"),"")</f>
        <v>public static final String WINDOW_FIXED_SPECIFIC_TITLE="window.fixed.specific.title";</v>
      </c>
    </row>
    <row r="131" spans="1:1" x14ac:dyDescent="0.25">
      <c r="A131" t="str">
        <f>IF('Fenêtre spécifique'!B4&lt;&gt;"",CONCATENATE("public static final String ",SUBSTITUTE(UPPER('Fenêtre spécifique'!B4),".","_"),"=""", 'Fenêtre spécifique'!B4,""";"),"")</f>
        <v/>
      </c>
    </row>
    <row r="132" spans="1:1" x14ac:dyDescent="0.25">
      <c r="A132" t="str">
        <f>IF('Fenêtre spécifique'!B5&lt;&gt;"",CONCATENATE("public static final String ",SUBSTITUTE(UPPER('Fenêtre spécifique'!B5),".","_"),"=""", 'Fenêtre spécifique'!B5,""";"),"")</f>
        <v/>
      </c>
    </row>
    <row r="133" spans="1:1" x14ac:dyDescent="0.25">
      <c r="A133" t="str">
        <f>IF('Fenêtre spécifique'!B6&lt;&gt;"",CONCATENATE("public static final String ",SUBSTITUTE(UPPER('Fenêtre spécifique'!B6),".","_"),"=""", 'Fenêtre spécifique'!B6,""";"),"")</f>
        <v>public static final String WINDOW_EDIT_SPECIFIC_TITLE="window.edit.specific.title";</v>
      </c>
    </row>
    <row r="134" spans="1:1" x14ac:dyDescent="0.25">
      <c r="A134" t="str">
        <f>IF('Fenêtre spécifique'!B7&lt;&gt;"",CONCATENATE("public static final String ",SUBSTITUTE(UPPER('Fenêtre spécifique'!B7),".","_"),"=""", 'Fenêtre spécifique'!B7,""";"),"")</f>
        <v/>
      </c>
    </row>
    <row r="135" spans="1:1" x14ac:dyDescent="0.25">
      <c r="A135" t="str">
        <f>IF('Fenêtre spécifique'!B8&lt;&gt;"",CONCATENATE("public static final String ",SUBSTITUTE(UPPER('Fenêtre spécifique'!B8),".","_"),"=""", 'Fenêtre spécifique'!B8,""";"),"")</f>
        <v/>
      </c>
    </row>
    <row r="136" spans="1:1" x14ac:dyDescent="0.25">
      <c r="A136" t="str">
        <f>IF('Fenêtre spécifique'!B9&lt;&gt;"",CONCATENATE("public static final String ",SUBSTITUTE(UPPER('Fenêtre spécifique'!B9),".","_"),"=""", 'Fenêtre spécifique'!B9,""";"),"")</f>
        <v>public static final String WINDOW_CREATE_SPECIFIC_TITLE="window.create.specific.title";</v>
      </c>
    </row>
    <row r="137" spans="1:1" x14ac:dyDescent="0.25">
      <c r="A137" t="str">
        <f>IF('Fenêtre spécifique'!B10&lt;&gt;"",CONCATENATE("public static final String ",SUBSTITUTE(UPPER('Fenêtre spécifique'!B10),".","_"),"=""", 'Fenêtre spécifique'!B10,""";"),"")</f>
        <v>public static final String WINDOW_CREATE_SPECIFIC_CONTEXT_PANEL_TITLE="window.create.specific.context.panel.title";</v>
      </c>
    </row>
    <row r="138" spans="1:1" x14ac:dyDescent="0.25">
      <c r="A138" t="str">
        <f>IF('Fenêtre spécifique'!B11&lt;&gt;"",CONCATENATE("public static final String ",SUBSTITUTE(UPPER('Fenêtre spécifique'!B11),".","_"),"=""", 'Fenêtre spécifique'!B11,""";"),"")</f>
        <v>public static final String WINDOW_CREATE_SPECIFIC_CONTEXT_PANEL_FILE_LABEL="window.create.specific.context.panel.file.label";</v>
      </c>
    </row>
    <row r="139" spans="1:1" x14ac:dyDescent="0.25">
      <c r="A139" t="str">
        <f>IF('Fenêtre spécifique'!B12&lt;&gt;"",CONCATENATE("public static final String ",SUBSTITUTE(UPPER('Fenêtre spécifique'!B12),".","_"),"=""", 'Fenêtre spécifique'!B12,""";"),"")</f>
        <v>public static final String WINDOW_CREATE_SPECIFIC_DETAILS_PANEL_TITLE="window.create.specific.details.panel.title";</v>
      </c>
    </row>
    <row r="140" spans="1:1" x14ac:dyDescent="0.25">
      <c r="A140" t="str">
        <f>IF('Fenêtre spécifique'!B13&lt;&gt;"",CONCATENATE("public static final String ",SUBSTITUTE(UPPER('Fenêtre spécifique'!B13),".","_"),"=""", 'Fenêtre spécifique'!B13,""";"),"")</f>
        <v>public static final String WINDOW_CREATE_SPECIFIC_ACTION_PANEL_BUTTON_PREVIOUS_LABEL="window.create.specific.action.panel.button.previous.label";</v>
      </c>
    </row>
    <row r="141" spans="1:1" x14ac:dyDescent="0.25">
      <c r="A141" t="str">
        <f>IF('Fenêtre spécifique'!B14&lt;&gt;"",CONCATENATE("public static final String ",SUBSTITUTE(UPPER('Fenêtre spécifique'!B14),".","_"),"=""", 'Fenêtre spécifique'!B14,""";"),"")</f>
        <v>public static final String WINDOW_CREATE_SPECIFIC_ACTION_PANEL_BUTTON_NEXT_LABEL="window.create.specific.action.panel.button.next.label";</v>
      </c>
    </row>
    <row r="142" spans="1:1" x14ac:dyDescent="0.25">
      <c r="A142" t="str">
        <f>IF('Fenêtre spécifique'!B15&lt;&gt;"",CONCATENATE("public static final String ",SUBSTITUTE(UPPER('Fenêtre spécifique'!B15),".","_"),"=""", 'Fenêtre spécifique'!B15,""";"),"")</f>
        <v>public static final String WINDOW_CREATE_SPECIFIC_CREATE_PANEL_TITLE="window.create.specific.create.panel.title";</v>
      </c>
    </row>
    <row r="143" spans="1:1" x14ac:dyDescent="0.25">
      <c r="A143" t="str">
        <f>IF('Fenêtre spécifique'!B16&lt;&gt;"",CONCATENATE("public static final String ",SUBSTITUTE(UPPER('Fenêtre spécifique'!B16),".","_"),"=""", 'Fenêtre spécifique'!B16,""";"),"")</f>
        <v>public static final String WINDOW_CREATE_SPECIFIC_CREATE_PANEL_ACTION_MODIFY_LABEL="window.create.specific.create.panel.action.modify.label";</v>
      </c>
    </row>
    <row r="144" spans="1:1" x14ac:dyDescent="0.25">
      <c r="A144" t="str">
        <f>IF('Fenêtre spécifique'!B17&lt;&gt;"",CONCATENATE("public static final String ",SUBSTITUTE(UPPER('Fenêtre spécifique'!B17),".","_"),"=""", 'Fenêtre spécifique'!B17,""";"),"")</f>
        <v>public static final String WINDOW_CREATE_SPECIFIC_CREATE_PANEL_ACTION_ADD_LABEL="window.create.specific.create.panel.action.add.label";</v>
      </c>
    </row>
    <row r="145" spans="1:1" x14ac:dyDescent="0.25">
      <c r="A145" t="str">
        <f>IF('Fenêtre spécifique'!B18&lt;&gt;"",CONCATENATE("public static final String ",SUBSTITUTE(UPPER('Fenêtre spécifique'!B18),".","_"),"=""", 'Fenêtre spécifique'!B18,""";"),"")</f>
        <v>public static final String WINDOW_CREATE_SPECIFIC_CREATE_PANEL_ACTION_DELETE_LABEL="window.create.specific.create.panel.action.delete.label";</v>
      </c>
    </row>
    <row r="146" spans="1:1" x14ac:dyDescent="0.25">
      <c r="A146" t="str">
        <f>IF('Fenêtre spécifique'!B19&lt;&gt;"",CONCATENATE("public static final String ",SUBSTITUTE(UPPER('Fenêtre spécifique'!B19),".","_"),"=""", 'Fenêtre spécifique'!B19,""";"),"")</f>
        <v>public static final String WINDOW_CREATE_SPECIFIC_ACTION_PANEL_BUTTON_FINISH_LABEL="window.create.specific.action.panel.button.finish.label";</v>
      </c>
    </row>
    <row r="147" spans="1:1" x14ac:dyDescent="0.25">
      <c r="A147" t="str">
        <f>IF('Fenêtre spécifique'!B20&lt;&gt;"",CONCATENATE("public static final String ",SUBSTITUTE(UPPER('Fenêtre spécifique'!B20),".","_"),"=""", 'Fenêtre spécifique'!B20,""";"),"")</f>
        <v/>
      </c>
    </row>
    <row r="148" spans="1:1" x14ac:dyDescent="0.25">
      <c r="A148" t="str">
        <f>IF('Fenêtre spécifique'!B21&lt;&gt;"",CONCATENATE("public static final String ",SUBSTITUTE(UPPER('Fenêtre spécifique'!B21),".","_"),"=""", 'Fenêtre spécifique'!B21,""";"),"")</f>
        <v/>
      </c>
    </row>
    <row r="149" spans="1:1" x14ac:dyDescent="0.25">
      <c r="A149" t="str">
        <f>IF('Fenêtre spécifique'!B22&lt;&gt;"",CONCATENATE("public static final String ",SUBSTITUTE(UPPER('Fenêtre spécifique'!B22),".","_"),"=""", 'Fenêtre spécifique'!B22,""";"),"")</f>
        <v>public static final String WINDOW_SPECIFIC_INFORMATION_PANEL_TITLE="window.specific.information.panel.title";</v>
      </c>
    </row>
    <row r="150" spans="1:1" x14ac:dyDescent="0.25">
      <c r="A150" t="str">
        <f>IF('Fenêtre spécifique'!B23&lt;&gt;"",CONCATENATE("public static final String ",SUBSTITUTE(UPPER('Fenêtre spécifique'!B23),".","_"),"=""", 'Fenêtre spécifique'!B23,""";"),"")</f>
        <v>public static final String WINDOW_SPECIFIC_INFORMATION_PANEL_TEXT="window.specific.information.panel.text";</v>
      </c>
    </row>
    <row r="151" spans="1:1" x14ac:dyDescent="0.25">
      <c r="A151" t="str">
        <f>IF('Fenêtre spécifique'!B24&lt;&gt;"",CONCATENATE("public static final String ",SUBSTITUTE(UPPER('Fenêtre spécifique'!B24),".","_"),"=""", 'Fenêtre spécifique'!B24,""";"),"")</f>
        <v>public static final String WINDOW_SPECIFIC_WARNING_PANEL_TITLE="window.specific.warning.panel.title";</v>
      </c>
    </row>
    <row r="152" spans="1:1" x14ac:dyDescent="0.25">
      <c r="A152" t="str">
        <f>IF('Fenêtre spécifique'!B25&lt;&gt;"",CONCATENATE("public static final String ",SUBSTITUTE(UPPER('Fenêtre spécifique'!B25),".","_"),"=""", 'Fenêtre spécifique'!B25,""";"),"")</f>
        <v>public static final String WINDOW_SPECIFIC_WARNING_PANEL_TEXT="window.specific.warning.panel.text";</v>
      </c>
    </row>
    <row r="153" spans="1:1" x14ac:dyDescent="0.25">
      <c r="A153" t="str">
        <f>IF('Fenêtre spécifique'!B26&lt;&gt;"",CONCATENATE("public static final String ",SUBSTITUTE(UPPER('Fenêtre spécifique'!B26),".","_"),"=""", 'Fenêtre spécifique'!B26,""";"),"")</f>
        <v/>
      </c>
    </row>
    <row r="154" spans="1:1" x14ac:dyDescent="0.25">
      <c r="A154" t="str">
        <f>IF('Fenêtre spécifique'!B27&lt;&gt;"",CONCATENATE("public static final String ",SUBSTITUTE(UPPER('Fenêtre spécifique'!B27),".","_"),"=""", 'Fenêtre spécifique'!B27,""";"),"")</f>
        <v/>
      </c>
    </row>
    <row r="155" spans="1:1" x14ac:dyDescent="0.25">
      <c r="A155" t="str">
        <f>IF('Fenêtre spécifique'!B28&lt;&gt;"",CONCATENATE("public static final String ",SUBSTITUTE(UPPER('Fenêtre spécifique'!B28),".","_"),"=""", 'Fenêtre spécifique'!B28,""";"),"")</f>
        <v/>
      </c>
    </row>
    <row r="156" spans="1:1" x14ac:dyDescent="0.25">
      <c r="A156" t="str">
        <f>IF('Fenêtre spécifique'!B29&lt;&gt;"",CONCATENATE("public static final String ",SUBSTITUTE(UPPER('Fenêtre spécifique'!B29),".","_"),"=""", 'Fenêtre spécifique'!B29,""";"),"")</f>
        <v/>
      </c>
    </row>
    <row r="157" spans="1:1" x14ac:dyDescent="0.25">
      <c r="A157" t="str">
        <f>IF('Fenêtre spécifique'!B30&lt;&gt;"",CONCATENATE("public static final String ",SUBSTITUTE(UPPER('Fenêtre spécifique'!B30),".","_"),"=""", 'Fenêtre spécifique'!B30,""";"),"")</f>
        <v/>
      </c>
    </row>
    <row r="158" spans="1:1" x14ac:dyDescent="0.25">
      <c r="A158" t="str">
        <f>IF('Fenêtre spécifique'!B31&lt;&gt;"",CONCATENATE("public static final String ",SUBSTITUTE(UPPER('Fenêtre spécifique'!B31),".","_"),"=""", 'Fenêtre spécifique'!B31,""";"),"")</f>
        <v/>
      </c>
    </row>
    <row r="159" spans="1:1" x14ac:dyDescent="0.25">
      <c r="A159" t="str">
        <f>IF('Fenêtre spécifique'!B32&lt;&gt;"",CONCATENATE("public static final String ",SUBSTITUTE(UPPER('Fenêtre spécifique'!B32),".","_"),"=""", 'Fenêtre spécifique'!B32,""";"),"")</f>
        <v/>
      </c>
    </row>
    <row r="160" spans="1:1" x14ac:dyDescent="0.25">
      <c r="A160" t="str">
        <f>IF('Fenêtre spécifique'!B33&lt;&gt;"",CONCATENATE("public static final String ",SUBSTITUTE(UPPER('Fenêtre spécifique'!B33),".","_"),"=""", 'Fenêtre spécifique'!B33,""";"),"")</f>
        <v/>
      </c>
    </row>
    <row r="161" spans="1:1" x14ac:dyDescent="0.25">
      <c r="A161" t="str">
        <f>IF('Fenêtre spécifique'!B34&lt;&gt;"",CONCATENATE("public static final String ",SUBSTITUTE(UPPER('Fenêtre spécifique'!B34),".","_"),"=""", 'Fenêtre spécifique'!B34,""";"),"")</f>
        <v/>
      </c>
    </row>
    <row r="162" spans="1:1" x14ac:dyDescent="0.25">
      <c r="A162" t="str">
        <f>IF('Fenêtre spécifique'!B35&lt;&gt;"",CONCATENATE("public static final String ",SUBSTITUTE(UPPER('Fenêtre spécifique'!B35),".","_"),"=""", 'Fenêtre spécifique'!B35,""";"),"")</f>
        <v/>
      </c>
    </row>
    <row r="163" spans="1:1" x14ac:dyDescent="0.25">
      <c r="A163" t="str">
        <f>IF('Fenêtre spécifique'!B36&lt;&gt;"",CONCATENATE("public static final String ",SUBSTITUTE(UPPER('Fenêtre spécifique'!B36),".","_"),"=""", 'Fenêtre spécifique'!B36,""";"),"")</f>
        <v/>
      </c>
    </row>
    <row r="164" spans="1:1" x14ac:dyDescent="0.25">
      <c r="A164" t="str">
        <f>IF('Fenêtre spécifique'!B37&lt;&gt;"",CONCATENATE("public static final String ",SUBSTITUTE(UPPER('Fenêtre spécifique'!B37),".","_"),"=""", 'Fenêtre spécifique'!B37,""";"),"")</f>
        <v/>
      </c>
    </row>
    <row r="165" spans="1:1" x14ac:dyDescent="0.25">
      <c r="A165" t="str">
        <f>IF('Fenêtre Chargement document'!B2&lt;&gt;"",CONCATENATE("public static final String ",SUBSTITUTE(UPPER('Fenêtre Chargement document'!B2),".","_"),"=""", 'Fenêtre Chargement document'!B2,""";"),"")</f>
        <v/>
      </c>
    </row>
    <row r="166" spans="1:1" x14ac:dyDescent="0.25">
      <c r="A166" t="str">
        <f>IF('Fenêtre Chargement document'!B3&lt;&gt;"",CONCATENATE("public static final String ",SUBSTITUTE(UPPER('Fenêtre Chargement document'!B3),".","_"),"=""", 'Fenêtre Chargement document'!B3,""";"),"")</f>
        <v>public static final String WINDOW_TYPE_CONFIGURATION_DIDACTIC="window.type.configuration.DIDACTIC";</v>
      </c>
    </row>
    <row r="167" spans="1:1" x14ac:dyDescent="0.25">
      <c r="A167" t="str">
        <f>IF('Fenêtre Chargement document'!B4&lt;&gt;"",CONCATENATE("public static final String ",SUBSTITUTE(UPPER('Fenêtre Chargement document'!B4),".","_"),"=""", 'Fenêtre Chargement document'!B4,""";"),"")</f>
        <v>public static final String WINDOW_TYPE_CONFIGURATION_DIDACTIC_EXPERT="window.type.configuration.DIDACTIC_EXPERT";</v>
      </c>
    </row>
    <row r="168" spans="1:1" x14ac:dyDescent="0.25">
      <c r="A168" t="str">
        <f>IF('Fenêtre Chargement document'!B5&lt;&gt;"",CONCATENATE("public static final String ",SUBSTITUTE(UPPER('Fenêtre Chargement document'!B5),".","_"),"=""", 'Fenêtre Chargement document'!B5,""";"),"")</f>
        <v>public static final String WINDOW_LOAD_TEXTS_TITLE="window.load.texts.title";</v>
      </c>
    </row>
    <row r="169" spans="1:1" x14ac:dyDescent="0.25">
      <c r="A169" t="str">
        <f>IF('Fenêtre Chargement document'!B6&lt;&gt;"",CONCATENATE("public static final String ",SUBSTITUTE(UPPER('Fenêtre Chargement document'!B6),".","_"),"=""", 'Fenêtre Chargement document'!B6,""";"),"")</f>
        <v>public static final String WINDOW_LOAD_TEXTS_TYPE_CONFIGURATION_PANEL_TITLE="window.load.texts.type.configuration.panel.title";</v>
      </c>
    </row>
    <row r="170" spans="1:1" x14ac:dyDescent="0.25">
      <c r="A170" t="str">
        <f>IF('Fenêtre Chargement document'!B7&lt;&gt;"",CONCATENATE("public static final String ",SUBSTITUTE(UPPER('Fenêtre Chargement document'!B7),".","_"),"=""", 'Fenêtre Chargement document'!B7,""";"),"")</f>
        <v>public static final String WINDOW_LOAD_TEXTS_TYPE_CONFIGURATION_LABEL="window.load.texts.type.configuration.label";</v>
      </c>
    </row>
    <row r="171" spans="1:1" x14ac:dyDescent="0.25">
      <c r="A171" t="str">
        <f>IF('Fenêtre Chargement document'!B8&lt;&gt;"",CONCATENATE("public static final String ",SUBSTITUTE(UPPER('Fenêtre Chargement document'!B8),".","_"),"=""", 'Fenêtre Chargement document'!B8,""";"),"")</f>
        <v>public static final String WINDOW_LOAD_TEXTS_TYPE_CONFIGURATION_EXPERT_LABEL="window.load.texts.type.configuration.expert.label";</v>
      </c>
    </row>
    <row r="172" spans="1:1" x14ac:dyDescent="0.25">
      <c r="A172" t="str">
        <f>IF('Fenêtre Chargement document'!B9&lt;&gt;"",CONCATENATE("public static final String ",SUBSTITUTE(UPPER('Fenêtre Chargement document'!B9),".","_"),"=""", 'Fenêtre Chargement document'!B9,""";"),"")</f>
        <v>public static final String WINDOW_LOAD_TEXTS_FOLDER_PANEL_TITLE="window.load.texts.folder.panel.title";</v>
      </c>
    </row>
    <row r="173" spans="1:1" x14ac:dyDescent="0.25">
      <c r="A173" t="str">
        <f>IF('Fenêtre Chargement document'!B10&lt;&gt;"",CONCATENATE("public static final String ",SUBSTITUTE(UPPER('Fenêtre Chargement document'!B10),".","_"),"=""", 'Fenêtre Chargement document'!B10,""";"),"")</f>
        <v>public static final String WINDOW_LOAD_TEXTS_FOLDER_LABEL="window.load.texts.folder.label";</v>
      </c>
    </row>
    <row r="174" spans="1:1" x14ac:dyDescent="0.25">
      <c r="A174" t="str">
        <f>IF('Fenêtre Chargement document'!B11&lt;&gt;"",CONCATENATE("public static final String ",SUBSTITUTE(UPPER('Fenêtre Chargement document'!B11),".","_"),"=""", 'Fenêtre Chargement document'!B11,""";"),"")</f>
        <v>public static final String WINDOW_LOAD_TEXTS_FOLDER_BUTTON_LABEL="window.load.texts.folder.button.label";</v>
      </c>
    </row>
    <row r="175" spans="1:1" x14ac:dyDescent="0.25">
      <c r="A175" t="str">
        <f>IF('Fenêtre Chargement document'!B12&lt;&gt;"",CONCATENATE("public static final String ",SUBSTITUTE(UPPER('Fenêtre Chargement document'!B12),".","_"),"=""", 'Fenêtre Chargement document'!B12,""";"),"")</f>
        <v>public static final String WINDOW_LOAD_TEXTS_FOLDER_BUTTON_FOLDER_CHOOSE_TITLE="window.load.texts.folder.button.folder.choose.title";</v>
      </c>
    </row>
    <row r="176" spans="1:1" x14ac:dyDescent="0.25">
      <c r="A176" t="str">
        <f>IF('Fenêtre Chargement document'!B13&lt;&gt;"",CONCATENATE("public static final String ",SUBSTITUTE(UPPER('Fenêtre Chargement document'!B13),".","_"),"=""", 'Fenêtre Chargement document'!B13,""";"),"")</f>
        <v>public static final String WINDOW_LOAD_TEXTS_START_BUTTON_LABEL="window.load.texts.start.button.label";</v>
      </c>
    </row>
    <row r="177" spans="1:1" x14ac:dyDescent="0.25">
      <c r="A177" t="str">
        <f>IF('Fenêtre Chargement document'!B14&lt;&gt;"",CONCATENATE("public static final String ",SUBSTITUTE(UPPER('Fenêtre Chargement document'!B14),".","_"),"=""", 'Fenêtre Chargement document'!B14,""";"),"")</f>
        <v>public static final String WINDOW_LOAD_TEXTS_START_PANEL_TITLE="window.load.texts.start.panel.title";</v>
      </c>
    </row>
    <row r="178" spans="1:1" x14ac:dyDescent="0.25">
      <c r="A178" t="str">
        <f>IF('Fenêtre Chargement document'!B15&lt;&gt;"",CONCATENATE("public static final String ",SUBSTITUTE(UPPER('Fenêtre Chargement document'!B15),".","_"),"=""", 'Fenêtre Chargement document'!B15,""";"),"")</f>
        <v>public static final String WINDOW_LOAD_TEXTS_INFORMATIONS_PANEL_TITLE="window.load.texts.informations.panel.title";</v>
      </c>
    </row>
    <row r="179" spans="1:1" x14ac:dyDescent="0.25">
      <c r="A179" t="str">
        <f>IF('Fenêtre Chargement document'!B16&lt;&gt;"",CONCATENATE("public static final String ",SUBSTITUTE(UPPER('Fenêtre Chargement document'!B16),".","_"),"=""", 'Fenêtre Chargement document'!B16,""";"),"")</f>
        <v>public static final String WINDOW_LOAD_TEXTS_INFORMATIONS_MESSAGE="window.load.texts.informations.message";</v>
      </c>
    </row>
    <row r="180" spans="1:1" x14ac:dyDescent="0.25">
      <c r="A180" t="str">
        <f>IF('Fenêtre Chargement document'!B17&lt;&gt;"",CONCATENATE("public static final String ",SUBSTITUTE(UPPER('Fenêtre Chargement document'!B17),".","_"),"=""", 'Fenêtre Chargement document'!B17,""";"),"")</f>
        <v>public static final String WINDOW_LOAD_TEXTS_WARNING_PANEL_TITLE="window.load.texts.warning.panel.title";</v>
      </c>
    </row>
    <row r="181" spans="1:1" x14ac:dyDescent="0.25">
      <c r="A181" t="str">
        <f>IF('Fenêtre Chargement document'!B18&lt;&gt;"",CONCATENATE("public static final String ",SUBSTITUTE(UPPER('Fenêtre Chargement document'!B18),".","_"),"=""", 'Fenêtre Chargement document'!B18,""";"),"")</f>
        <v>public static final String WINDOW_LOAD_TEXTS_WARNING_MESSAGE="window.load.texts.warning.message";</v>
      </c>
    </row>
    <row r="182" spans="1:1" x14ac:dyDescent="0.25">
      <c r="A182" t="str">
        <f>IF('Fenêtre Chargement document'!B19&lt;&gt;"",CONCATENATE("public static final String ",SUBSTITUTE(UPPER('Fenêtre Chargement document'!B19),".","_"),"=""", 'Fenêtre Chargement document'!B19,""";"),"")</f>
        <v>public static final String WINDOW_LOAD_TEXTS_INFORMATIONS_MESSAGE_DEFAULT="window.load.texts.informations.message.default";</v>
      </c>
    </row>
    <row r="183" spans="1:1" x14ac:dyDescent="0.25">
      <c r="A183" t="str">
        <f>IF('Fenêtre Chargement document'!B20&lt;&gt;"",CONCATENATE("public static final String ",SUBSTITUTE(UPPER('Fenêtre Chargement document'!B20),".","_"),"=""", 'Fenêtre Chargement document'!B20,""";"),"")</f>
        <v>public static final String WINDOW_LOAD_TEXTS_CHOOSE_SEARCH_PANEL_TITLE="window.load.texts.choose.search.panel.title";</v>
      </c>
    </row>
    <row r="184" spans="1:1" x14ac:dyDescent="0.25">
      <c r="A184" t="str">
        <f>IF('Fenêtre Chargement document'!B21&lt;&gt;"",CONCATENATE("public static final String ",SUBSTITUTE(UPPER('Fenêtre Chargement document'!B21),".","_"),"=""", 'Fenêtre Chargement document'!B21,""";"),"")</f>
        <v>public static final String WINDOW_LOAD_TEXTS_CHOOSE_SEARCH_LABEL="window.load.texts.choose.search.label";</v>
      </c>
    </row>
    <row r="185" spans="1:1" x14ac:dyDescent="0.25">
      <c r="A185" t="str">
        <f>IF('Fenêtre Chargement document'!B22&lt;&gt;"",CONCATENATE("public static final String ",SUBSTITUTE(UPPER('Fenêtre Chargement document'!B22),".","_"),"=""", 'Fenêtre Chargement document'!B22,""";"),"")</f>
        <v/>
      </c>
    </row>
    <row r="186" spans="1:1" x14ac:dyDescent="0.25">
      <c r="A186" t="str">
        <f>IF('Fenêtre Chargement document'!B23&lt;&gt;"",CONCATENATE("public static final String ",SUBSTITUTE(UPPER('Fenêtre Chargement document'!B23),".","_"),"=""", 'Fenêtre Chargement document'!B23,""";"),"")</f>
        <v/>
      </c>
    </row>
    <row r="187" spans="1:1" x14ac:dyDescent="0.25">
      <c r="A187" t="str">
        <f>IF('Fenêtre Chargement document'!B24&lt;&gt;"",CONCATENATE("public static final String ",SUBSTITUTE(UPPER('Fenêtre Chargement document'!B24),".","_"),"=""", 'Fenêtre Chargement document'!B24,""";"),"")</f>
        <v/>
      </c>
    </row>
    <row r="188" spans="1:1" x14ac:dyDescent="0.25">
      <c r="A188" t="str">
        <f>IF('Choix bibliotheque texte'!B2&lt;&gt;"",CONCATENATE("public static final String ",SUBSTITUTE(UPPER('Choix bibliotheque texte'!B2),".","_"),"=""", 'Choix bibliotheque texte'!B2,""";"),"")</f>
        <v/>
      </c>
    </row>
    <row r="189" spans="1:1" x14ac:dyDescent="0.25">
      <c r="A189" t="str">
        <f>IF('Choix bibliotheque texte'!B3&lt;&gt;"",CONCATENATE("public static final String ",SUBSTITUTE(UPPER('Choix bibliotheque texte'!B3),".","_"),"=""", 'Choix bibliotheque texte'!B3,""";"),"")</f>
        <v>public static final String WINDOW_LOAD_TEXTS_FOLDER_LIBRARY_BUTTON_FOLDER_CHOOSE_TITLE="window.load.texts.folder.library.button.folder.choose.title";</v>
      </c>
    </row>
    <row r="190" spans="1:1" x14ac:dyDescent="0.25">
      <c r="A190" t="str">
        <f>IF('Choix bibliotheque texte'!B4&lt;&gt;"",CONCATENATE("public static final String ",SUBSTITUTE(UPPER('Choix bibliotheque texte'!B4),".","_"),"=""", 'Choix bibliotheque texte'!B4,""";"),"")</f>
        <v/>
      </c>
    </row>
    <row r="191" spans="1:1" x14ac:dyDescent="0.25">
      <c r="A191" t="str">
        <f>IF('Choix bibliotheque texte'!B5&lt;&gt;"",CONCATENATE("public static final String ",SUBSTITUTE(UPPER('Choix bibliotheque texte'!B5),".","_"),"=""", 'Choix bibliotheque texte'!B5,""";"),"")</f>
        <v/>
      </c>
    </row>
    <row r="192" spans="1:1" x14ac:dyDescent="0.25">
      <c r="A192" t="str">
        <f>IF('Choix bibliotheque texte'!B6&lt;&gt;"",CONCATENATE("public static final String ",SUBSTITUTE(UPPER('Choix bibliotheque texte'!B6),".","_"),"=""", 'Choix bibliotheque texte'!B6,""";"),"")</f>
        <v/>
      </c>
    </row>
    <row r="193" spans="1:1" x14ac:dyDescent="0.25">
      <c r="A193" t="str">
        <f>IF('Choix bibliotheque texte'!B7&lt;&gt;"",CONCATENATE("public static final String ",SUBSTITUTE(UPPER('Choix bibliotheque texte'!B7),".","_"),"=""", 'Choix bibliotheque texte'!B7,""";"),"")</f>
        <v/>
      </c>
    </row>
    <row r="194" spans="1:1" x14ac:dyDescent="0.25">
      <c r="A194" t="str">
        <f>IF('Choix bibliotheque texte'!B8&lt;&gt;"",CONCATENATE("public static final String ",SUBSTITUTE(UPPER('Choix bibliotheque texte'!B8),".","_"),"=""", 'Choix bibliotheque texte'!B8,""";"),"")</f>
        <v/>
      </c>
    </row>
    <row r="195" spans="1:1" x14ac:dyDescent="0.25">
      <c r="A195" t="str">
        <f>IF('Choix bibliotheque texte'!B9&lt;&gt;"",CONCATENATE("public static final String ",SUBSTITUTE(UPPER('Choix bibliotheque texte'!B9),".","_"),"=""", 'Choix bibliotheque texte'!B9,""";"),"")</f>
        <v/>
      </c>
    </row>
    <row r="196" spans="1:1" x14ac:dyDescent="0.25">
      <c r="A196" t="str">
        <f>IF('Choix bibliotheque texte'!B10&lt;&gt;"",CONCATENATE("public static final String ",SUBSTITUTE(UPPER('Choix bibliotheque texte'!B10),".","_"),"=""", 'Choix bibliotheque texte'!B10,""";"),"")</f>
        <v/>
      </c>
    </row>
    <row r="197" spans="1:1" x14ac:dyDescent="0.25">
      <c r="A197" t="str">
        <f>IF('Choix bibliotheque texte'!B11&lt;&gt;"",CONCATENATE("public static final String ",SUBSTITUTE(UPPER('Choix bibliotheque texte'!B11),".","_"),"=""", 'Choix bibliotheque texte'!B11,""";"),"")</f>
        <v/>
      </c>
    </row>
    <row r="198" spans="1:1" x14ac:dyDescent="0.25">
      <c r="A198" t="str">
        <f>IF('Choix bibliotheque texte'!B12&lt;&gt;"",CONCATENATE("public static final String ",SUBSTITUTE(UPPER('Choix bibliotheque texte'!B12),".","_"),"=""", 'Choix bibliotheque texte'!B12,""";"),"")</f>
        <v/>
      </c>
    </row>
    <row r="199" spans="1:1" x14ac:dyDescent="0.25">
      <c r="A199" t="str">
        <f>IF('Fenetre Corpus'!B2&lt;&gt;"",CONCATENATE("public static final String ",SUBSTITUTE(UPPER('Fenetre Corpus'!B2),".","_"),"=""", 'Fenetre Corpus'!B2,""";"),"")</f>
        <v/>
      </c>
    </row>
    <row r="200" spans="1:1" x14ac:dyDescent="0.25">
      <c r="A200" t="str">
        <f>IF('Fenetre Corpus'!B3&lt;&gt;"",CONCATENATE("public static final String ",SUBSTITUTE(UPPER('Fenetre Corpus'!B3),".","_"),"=""", 'Fenetre Corpus'!B3,""";"),"")</f>
        <v>public static final String WINDOW_CREATE_CORPUS_TITLE="window.create.corpus.title";</v>
      </c>
    </row>
    <row r="201" spans="1:1" x14ac:dyDescent="0.25">
      <c r="A201" t="str">
        <f>IF('Fenetre Corpus'!B4&lt;&gt;"",CONCATENATE("public static final String ",SUBSTITUTE(UPPER('Fenetre Corpus'!B4),".","_"),"=""", 'Fenetre Corpus'!B4,""";"),"")</f>
        <v>public static final String WINDOW_CREATE_CORPUS_FILE_PANEL_TITLE="window.create.corpus.file.panel.title";</v>
      </c>
    </row>
    <row r="202" spans="1:1" x14ac:dyDescent="0.25">
      <c r="A202" t="str">
        <f>IF('Fenetre Corpus'!B5&lt;&gt;"",CONCATENATE("public static final String ",SUBSTITUTE(UPPER('Fenetre Corpus'!B5),".","_"),"=""", 'Fenetre Corpus'!B5,""";"),"")</f>
        <v>public static final String WINDOW_CREATE_CORPUS_NAME_LABEL="window.create.corpus.name.label";</v>
      </c>
    </row>
    <row r="203" spans="1:1" x14ac:dyDescent="0.25">
      <c r="A203" t="str">
        <f>IF('Fenetre Corpus'!B6&lt;&gt;"",CONCATENATE("public static final String ",SUBSTITUTE(UPPER('Fenetre Corpus'!B6),".","_"),"=""", 'Fenetre Corpus'!B6,""";"),"")</f>
        <v>public static final String WINDOW_CREATE_CORPUS_CONTENT_PANEL_TITLE="window.create.corpus.content.panel.title";</v>
      </c>
    </row>
    <row r="204" spans="1:1" x14ac:dyDescent="0.25">
      <c r="A204" t="str">
        <f>IF('Fenetre Corpus'!B7&lt;&gt;"",CONCATENATE("public static final String ",SUBSTITUTE(UPPER('Fenetre Corpus'!B7),".","_"),"=""", 'Fenetre Corpus'!B7,""";"),"")</f>
        <v>public static final String WINDOW_CREATE_CORPUS_ACTION_PANEL_TITLE="window.create.corpus.action.panel.title";</v>
      </c>
    </row>
    <row r="205" spans="1:1" x14ac:dyDescent="0.25">
      <c r="A205" t="str">
        <f>IF('Fenetre Corpus'!B8&lt;&gt;"",CONCATENATE("public static final String ",SUBSTITUTE(UPPER('Fenetre Corpus'!B8),".","_"),"=""", 'Fenetre Corpus'!B8,""";"),"")</f>
        <v>public static final String WINDOW_CREATE_CORPUS_ACTION_CREATE_TEXT_BUTTON_TITLE="window.create.corpus.action.create.text.button.title";</v>
      </c>
    </row>
    <row r="206" spans="1:1" x14ac:dyDescent="0.25">
      <c r="A206" t="str">
        <f>IF('Fenetre Corpus'!B9&lt;&gt;"",CONCATENATE("public static final String ",SUBSTITUTE(UPPER('Fenetre Corpus'!B9),".","_"),"=""", 'Fenetre Corpus'!B9,""";"),"")</f>
        <v>public static final String WINDOW_FIXED_ERROR_META_BLANK_LINE_PANEL_TITLE="window.fixed.error.meta.blank.line.panel.title";</v>
      </c>
    </row>
    <row r="207" spans="1:1" x14ac:dyDescent="0.25">
      <c r="A207" t="str">
        <f>IF('Fenetre Corpus'!B10&lt;&gt;"",CONCATENATE("public static final String ",SUBSTITUTE(UPPER('Fenetre Corpus'!B10),".","_"),"=""", 'Fenetre Corpus'!B10,""";"),"")</f>
        <v>public static final String WINDOW_FIXED_ERROR_META_BLANK_LINE_PANEL_SAVE_QUIT_BUTTON_LABEL="window.fixed.error.meta.blank.line.panel.save.quit.button.label";</v>
      </c>
    </row>
    <row r="208" spans="1:1" x14ac:dyDescent="0.25">
      <c r="A208" t="str">
        <f>IF('Fenetre Corpus'!B11&lt;&gt;"",CONCATENATE("public static final String ",SUBSTITUTE(UPPER('Fenetre Corpus'!B11),".","_"),"=""", 'Fenetre Corpus'!B11,""";"),"")</f>
        <v>public static final String WINDOW_FIXED_ERROR_META_BLANK_LINE_PANEL_SAVE_NEXT_BUTTON_LABEL="window.fixed.error.meta.blank.line.panel.save.next.button.label";</v>
      </c>
    </row>
    <row r="209" spans="1:1" x14ac:dyDescent="0.25">
      <c r="A209" t="str">
        <f>IF('Fenetre Corpus'!B12&lt;&gt;"",CONCATENATE("public static final String ",SUBSTITUTE(UPPER('Fenetre Corpus'!B12),".","_"),"=""", 'Fenetre Corpus'!B12,""";"),"")</f>
        <v>public static final String WINDOW_MANAGE_CORPUS_TITLE="window.manage.corpus.title";</v>
      </c>
    </row>
    <row r="210" spans="1:1" x14ac:dyDescent="0.25">
      <c r="A210" t="str">
        <f>IF('Fenetre Corpus'!B13&lt;&gt;"",CONCATENATE("public static final String ",SUBSTITUTE(UPPER('Fenetre Corpus'!B13),".","_"),"=""", 'Fenetre Corpus'!B13,""";"),"")</f>
        <v>public static final String WINDOW_MANAGE_TEXTS_ADD_TEXT_ACTION_BUTTON_SAVE_AND_QUIT_LABEL="window.manage.texts.add.text.action.button.save.and.quit.label";</v>
      </c>
    </row>
    <row r="211" spans="1:1" x14ac:dyDescent="0.25">
      <c r="A211" t="str">
        <f>IF('Fenetre Corpus'!B14&lt;&gt;"",CONCATENATE("public static final String ",SUBSTITUTE(UPPER('Fenetre Corpus'!B14),".","_"),"=""", 'Fenetre Corpus'!B14,""";"),"")</f>
        <v/>
      </c>
    </row>
    <row r="212" spans="1:1" x14ac:dyDescent="0.25">
      <c r="A212" t="str">
        <f>IF('Fenetre Corpus'!B15&lt;&gt;"",CONCATENATE("public static final String ",SUBSTITUTE(UPPER('Fenetre Corpus'!B15),".","_"),"=""", 'Fenetre Corpus'!B15,""";"),"")</f>
        <v/>
      </c>
    </row>
    <row r="213" spans="1:1" x14ac:dyDescent="0.25">
      <c r="A213" t="str">
        <f>IF('Fenetre Corpus'!B16&lt;&gt;"",CONCATENATE("public static final String ",SUBSTITUTE(UPPER('Fenetre Corpus'!B16),".","_"),"=""", 'Fenetre Corpus'!B16,""";"),"")</f>
        <v/>
      </c>
    </row>
    <row r="214" spans="1:1" x14ac:dyDescent="0.25">
      <c r="A214" t="str">
        <f>IF('Fenetre Corpus'!B17&lt;&gt;"",CONCATENATE("public static final String ",SUBSTITUTE(UPPER('Fenetre Corpus'!B17),".","_"),"=""", 'Fenetre Corpus'!B17,""";"),"")</f>
        <v/>
      </c>
    </row>
    <row r="215" spans="1:1" x14ac:dyDescent="0.25">
      <c r="A215" t="str">
        <f>IF('Fenetre Corpus'!B18&lt;&gt;"",CONCATENATE("public static final String ",SUBSTITUTE(UPPER('Fenetre Corpus'!B18),".","_"),"=""", 'Fenetre Corpus'!B18,""";"),"")</f>
        <v/>
      </c>
    </row>
    <row r="216" spans="1:1" x14ac:dyDescent="0.25">
      <c r="A216" t="str">
        <f>IF('Fenetre Corpus'!B19&lt;&gt;"",CONCATENATE("public static final String ",SUBSTITUTE(UPPER('Fenetre Corpus'!B19),".","_"),"=""", 'Fenetre Corpus'!B19,""";"),"")</f>
        <v/>
      </c>
    </row>
    <row r="217" spans="1:1" x14ac:dyDescent="0.25">
      <c r="A217" t="str">
        <f>IF('Fenetre Corpus'!B20&lt;&gt;"",CONCATENATE("public static final String ",SUBSTITUTE(UPPER('Fenetre Corpus'!B20),".","_"),"=""", 'Fenetre Corpus'!B20,""";"),"")</f>
        <v/>
      </c>
    </row>
    <row r="218" spans="1:1" x14ac:dyDescent="0.25">
      <c r="A218" t="str">
        <f>IF('Fenetre Creation texte'!B2&lt;&gt;"",CONCATENATE("public static final String ",SUBSTITUTE(UPPER('Fenetre Creation texte'!B2),".","_"),"=""", 'Fenetre Creation texte'!B2,""";"),"")</f>
        <v/>
      </c>
    </row>
    <row r="219" spans="1:1" x14ac:dyDescent="0.25">
      <c r="A219" t="str">
        <f>IF('Fenetre Creation texte'!B3&lt;&gt;"",CONCATENATE("public static final String ",SUBSTITUTE(UPPER('Fenetre Creation texte'!B3),".","_"),"=""", 'Fenetre Creation texte'!B3,""";"),"")</f>
        <v>public static final String WINDOW_CREATE_TEXT_TITLE="window.create.text.title";</v>
      </c>
    </row>
    <row r="220" spans="1:1" x14ac:dyDescent="0.25">
      <c r="A220" t="str">
        <f>IF('Fenetre Creation texte'!B4&lt;&gt;"",CONCATENATE("public static final String ",SUBSTITUTE(UPPER('Fenetre Creation texte'!B4),".","_"),"=""", 'Fenetre Creation texte'!B4,""";"),"")</f>
        <v>public static final String WINDOW_CREATE_TEXT_ACTION_PANEL_TITLE="window.create.text.action.panel.title";</v>
      </c>
    </row>
    <row r="221" spans="1:1" x14ac:dyDescent="0.25">
      <c r="A221" t="str">
        <f>IF('Fenetre Creation texte'!B5&lt;&gt;"",CONCATENATE("public static final String ",SUBSTITUTE(UPPER('Fenetre Creation texte'!B5),".","_"),"=""", 'Fenetre Creation texte'!B5,""";"),"")</f>
        <v>public static final String WINDOW_CREATE_TEXT_ACTION_CREATE_AND_QUIT_TEXT_BUTTON_TITLE="window.create.text.action.create.and.quit.text.button.title";</v>
      </c>
    </row>
    <row r="222" spans="1:1" x14ac:dyDescent="0.25">
      <c r="A222" t="str">
        <f>IF('Fenetre Creation texte'!B6&lt;&gt;"",CONCATENATE("public static final String ",SUBSTITUTE(UPPER('Fenetre Creation texte'!B6),".","_"),"=""", 'Fenetre Creation texte'!B6,""";"),"")</f>
        <v>public static final String WINDOW_CREATE_TEXT_ACTION_CREATE_TEXT_AND_ADD_TEXT_BUTTON_TITLE="window.create.text.action.create.text.and.add.text.button.title";</v>
      </c>
    </row>
    <row r="223" spans="1:1" x14ac:dyDescent="0.25">
      <c r="A223" t="str">
        <f>IF('Fenetre Creation texte'!B7&lt;&gt;"",CONCATENATE("public static final String ",SUBSTITUTE(UPPER('Fenetre Creation texte'!B7),".","_"),"=""", 'Fenetre Creation texte'!B7,""";"),"")</f>
        <v>public static final String WINDOW_CREATE_TEXT_ACTION_FILL_SPECIFIC_BUTTON_TITLE="window.create.text.action.fill.specific.button.title";</v>
      </c>
    </row>
    <row r="224" spans="1:1" x14ac:dyDescent="0.25">
      <c r="A224" t="str">
        <f>IF('Fenetre Creation texte'!B8&lt;&gt;"",CONCATENATE("public static final String ",SUBSTITUTE(UPPER('Fenetre Creation texte'!B8),".","_"),"=""", 'Fenetre Creation texte'!B8,""";"),"")</f>
        <v/>
      </c>
    </row>
    <row r="225" spans="1:1" x14ac:dyDescent="0.25">
      <c r="A225" t="str">
        <f>IF('Fenetre Creation texte'!B9&lt;&gt;"",CONCATENATE("public static final String ",SUBSTITUTE(UPPER('Fenetre Creation texte'!B9),".","_"),"=""", 'Fenetre Creation texte'!B9,""";"),"")</f>
        <v/>
      </c>
    </row>
    <row r="226" spans="1:1" x14ac:dyDescent="0.25">
      <c r="A226" t="str">
        <f>IF('Fenetre Creation texte'!B10&lt;&gt;"",CONCATENATE("public static final String ",SUBSTITUTE(UPPER('Fenetre Creation texte'!B10),".","_"),"=""", 'Fenetre Creation texte'!B10,""";"),"")</f>
        <v/>
      </c>
    </row>
    <row r="227" spans="1:1" x14ac:dyDescent="0.25">
      <c r="A227" t="str">
        <f>IF('Fenetre Creation texte'!B11&lt;&gt;"",CONCATENATE("public static final String ",SUBSTITUTE(UPPER('Fenetre Creation texte'!B11),".","_"),"=""", 'Fenetre Creation texte'!B11,""";"),"")</f>
        <v/>
      </c>
    </row>
    <row r="228" spans="1:1" x14ac:dyDescent="0.25">
      <c r="A228" t="str">
        <f>IF('Fenetre Creation texte'!B12&lt;&gt;"",CONCATENATE("public static final String ",SUBSTITUTE(UPPER('Fenetre Creation texte'!B12),".","_"),"=""", 'Fenetre Creation texte'!B12,""";"),"")</f>
        <v/>
      </c>
    </row>
    <row r="229" spans="1:1" x14ac:dyDescent="0.25">
      <c r="A229" t="str">
        <f>IF('Fenetre Creation texte'!B13&lt;&gt;"",CONCATENATE("public static final String ",SUBSTITUTE(UPPER('Fenetre Creation texte'!B13),".","_"),"=""", 'Fenetre Creation texte'!B13,""";"),"")</f>
        <v/>
      </c>
    </row>
    <row r="230" spans="1:1" x14ac:dyDescent="0.25">
      <c r="A230" t="str">
        <f>IF('Fenetre Creation texte'!B14&lt;&gt;"",CONCATENATE("public static final String ",SUBSTITUTE(UPPER('Fenetre Creation texte'!B14),".","_"),"=""", 'Fenetre Creation texte'!B14,""";"),"")</f>
        <v/>
      </c>
    </row>
    <row r="231" spans="1:1" x14ac:dyDescent="0.25">
      <c r="A231" t="str">
        <f>IF('Fenetre Creation texte'!B15&lt;&gt;"",CONCATENATE("public static final String ",SUBSTITUTE(UPPER('Fenetre Creation texte'!B15),".","_"),"=""", 'Fenetre Creation texte'!B15,""";"),"")</f>
        <v/>
      </c>
    </row>
    <row r="232" spans="1:1" x14ac:dyDescent="0.25">
      <c r="A232" t="str">
        <f>IF('Fenetre Creation texte'!B16&lt;&gt;"",CONCATENATE("public static final String ",SUBSTITUTE(UPPER('Fenetre Creation texte'!B16),".","_"),"=""", 'Fenetre Creation texte'!B16,""";"),"")</f>
        <v/>
      </c>
    </row>
    <row r="233" spans="1:1" x14ac:dyDescent="0.25">
      <c r="A233" t="str">
        <f>IF('Fenetre Creation texte'!B17&lt;&gt;"",CONCATENATE("public static final String ",SUBSTITUTE(UPPER('Fenetre Creation texte'!B17),".","_"),"=""", 'Fenetre Creation texte'!B17,""";"),"")</f>
        <v/>
      </c>
    </row>
    <row r="234" spans="1:1" x14ac:dyDescent="0.25">
      <c r="A234" t="str">
        <f>IF('Fenetre Creation texte'!B18&lt;&gt;"",CONCATENATE("public static final String ",SUBSTITUTE(UPPER('Fenetre Creation texte'!B18),".","_"),"=""", 'Fenetre Creation texte'!B18,""";"),"")</f>
        <v/>
      </c>
    </row>
    <row r="235" spans="1:1" x14ac:dyDescent="0.25">
      <c r="A235" t="str">
        <f>IF('Fenetre Creation texte'!B19&lt;&gt;"",CONCATENATE("public static final String ",SUBSTITUTE(UPPER('Fenetre Creation texte'!B19),".","_"),"=""", 'Fenetre Creation texte'!B19,""";"),"")</f>
        <v/>
      </c>
    </row>
    <row r="236" spans="1:1" x14ac:dyDescent="0.25">
      <c r="A236" t="str">
        <f>IF('Fenetre Creation texte'!B20&lt;&gt;"",CONCATENATE("public static final String ",SUBSTITUTE(UPPER('Fenetre Creation texte'!B20),".","_"),"=""", 'Fenetre Creation texte'!B20,""";"),"")</f>
        <v/>
      </c>
    </row>
    <row r="237" spans="1:1" x14ac:dyDescent="0.25">
      <c r="A237" t="str">
        <f>IF('Fenetre Creation texte'!B21&lt;&gt;"",CONCATENATE("public static final String ",SUBSTITUTE(UPPER('Fenetre Creation texte'!B21),".","_"),"=""", 'Fenetre Creation texte'!B21,""";"),"")</f>
        <v/>
      </c>
    </row>
    <row r="238" spans="1:1" x14ac:dyDescent="0.25">
      <c r="A238" t="str">
        <f>IF('Fenetre Gerer les textes'!B2&lt;&gt;"",CONCATENATE("public static final String ",SUBSTITUTE(UPPER('Fenetre Gerer les textes'!B2),".","_"),"=""", 'Fenetre Gerer les textes'!B2,""";"),"")</f>
        <v/>
      </c>
    </row>
    <row r="239" spans="1:1" x14ac:dyDescent="0.25">
      <c r="A239" t="str">
        <f>IF('Fenetre Gerer les textes'!B3&lt;&gt;"",CONCATENATE("public static final String ",SUBSTITUTE(UPPER('Fenetre Gerer les textes'!B3),".","_"),"=""", 'Fenetre Gerer les textes'!B3,""";"),"")</f>
        <v>public static final String WINDOW_DISPLAY_TEXTS_PANEL_LABEL="window.display.texts.panel.label";</v>
      </c>
    </row>
    <row r="240" spans="1:1" x14ac:dyDescent="0.25">
      <c r="A240" t="str">
        <f>IF('Fenetre Gerer les textes'!B4&lt;&gt;"",CONCATENATE("public static final String ",SUBSTITUTE(UPPER('Fenetre Gerer les textes'!B4),".","_"),"=""", 'Fenetre Gerer les textes'!B4,""";"),"")</f>
        <v>public static final String WINDOW_DISPLAY_CORPUS_EDIT_BUTTON_LABEL="window.display.corpus.edit.button.label";</v>
      </c>
    </row>
    <row r="241" spans="1:1" x14ac:dyDescent="0.25">
      <c r="A241" t="str">
        <f>IF('Fenetre Gerer les textes'!B5&lt;&gt;"",CONCATENATE("public static final String ",SUBSTITUTE(UPPER('Fenetre Gerer les textes'!B5),".","_"),"=""", 'Fenetre Gerer les textes'!B5,""";"),"")</f>
        <v>public static final String WINDOW_DISPLAY_TEXTS_EDIT_BUTTON_LABEL="window.display.texts.edit.button.label";</v>
      </c>
    </row>
    <row r="242" spans="1:1" x14ac:dyDescent="0.25">
      <c r="A242" t="str">
        <f>IF('Fenetre Gerer les textes'!B6&lt;&gt;"",CONCATENATE("public static final String ",SUBSTITUTE(UPPER('Fenetre Gerer les textes'!B6),".","_"),"=""", 'Fenetre Gerer les textes'!B6,""";"),"")</f>
        <v>public static final String WINDOW_DISPLAY_TEXTS_DELETE_BUTTON_LABEL="window.display.texts.delete.button.label";</v>
      </c>
    </row>
    <row r="243" spans="1:1" x14ac:dyDescent="0.25">
      <c r="A243" t="str">
        <f>IF('Fenetre Gerer les textes'!B7&lt;&gt;"",CONCATENATE("public static final String ",SUBSTITUTE(UPPER('Fenetre Gerer les textes'!B7),".","_"),"=""", 'Fenetre Gerer les textes'!B7,""";"),"")</f>
        <v>public static final String WINDOW_DISPLAY_TEXTS_PREVIOUS_BUTTON_LABEL="window.display.texts.previous.button.label";</v>
      </c>
    </row>
    <row r="244" spans="1:1" x14ac:dyDescent="0.25">
      <c r="A244" t="str">
        <f>IF('Fenetre Gerer les textes'!B8&lt;&gt;"",CONCATENATE("public static final String ",SUBSTITUTE(UPPER('Fenetre Gerer les textes'!B8),".","_"),"=""", 'Fenetre Gerer les textes'!B8,""";"),"")</f>
        <v>public static final String WINDOW_DISPLAY_TEXTS_NEXT_BUTTON_LABEL="window.display.texts.next.button.label";</v>
      </c>
    </row>
    <row r="245" spans="1:1" x14ac:dyDescent="0.25">
      <c r="A245" t="str">
        <f>IF('Fenetre Gerer les textes'!B9&lt;&gt;"",CONCATENATE("public static final String ",SUBSTITUTE(UPPER('Fenetre Gerer les textes'!B9),".","_"),"=""", 'Fenetre Gerer les textes'!B9,""";"),"")</f>
        <v>public static final String WINDOW_DISPLAY_TEXTS_CURRENT_POSITION_LABEL="window.display.texts.current.position.label";</v>
      </c>
    </row>
    <row r="246" spans="1:1" x14ac:dyDescent="0.25">
      <c r="A246" t="str">
        <f>IF('Fenetre Gerer les textes'!B10&lt;&gt;"",CONCATENATE("public static final String ",SUBSTITUTE(UPPER('Fenetre Gerer les textes'!B10),".","_"),"=""", 'Fenetre Gerer les textes'!B10,""";"),"")</f>
        <v>public static final String WINDOW_DISPLAY_TEXTS_NB_TEXTS_BY_PAGE_LABEL="window.display.texts.nb.texts.by.page.label";</v>
      </c>
    </row>
    <row r="247" spans="1:1" x14ac:dyDescent="0.25">
      <c r="A247" t="str">
        <f>IF('Fenetre Gerer les textes'!B11&lt;&gt;"",CONCATENATE("public static final String ",SUBSTITUTE(UPPER('Fenetre Gerer les textes'!B11),".","_"),"=""", 'Fenetre Gerer les textes'!B11,""";"),"")</f>
        <v>public static final String WINDOW_DISPLAY_TEXTS_CORPUS_LABEL="window.display.texts.corpus.label";</v>
      </c>
    </row>
    <row r="248" spans="1:1" x14ac:dyDescent="0.25">
      <c r="A248" t="str">
        <f>IF('Fenetre Gerer les textes'!B12&lt;&gt;"",CONCATENATE("public static final String ",SUBSTITUTE(UPPER('Fenetre Gerer les textes'!B12),".","_"),"=""", 'Fenetre Gerer les textes'!B12,""";"),"")</f>
        <v>public static final String WINDOW_MANAGE_TEXTS_TITLE="window.manage.texts.title";</v>
      </c>
    </row>
    <row r="249" spans="1:1" x14ac:dyDescent="0.25">
      <c r="A249" t="str">
        <f>IF('Fenetre Gerer les textes'!B13&lt;&gt;"",CONCATENATE("public static final String ",SUBSTITUTE(UPPER('Fenetre Gerer les textes'!B13),".","_"),"=""", 'Fenetre Gerer les textes'!B13,""";"),"")</f>
        <v>public static final String WINDOW_MANAGE_TEXTS_GENERATE_EXCEL_PANEL_TITLE="window.manage.texts.generate.excel.panel.title";</v>
      </c>
    </row>
    <row r="250" spans="1:1" x14ac:dyDescent="0.25">
      <c r="A250" t="str">
        <f>IF('Fenetre Gerer les textes'!B14&lt;&gt;"",CONCATENATE("public static final String ",SUBSTITUTE(UPPER('Fenetre Gerer les textes'!B14),".","_"),"=""", 'Fenetre Gerer les textes'!B14,""";"),"")</f>
        <v>public static final String WINDOW_MANAGE_TEXTS_GENERATE_EXCEL_CLASSICAL_BUTTON_LABEL="window.manage.texts.generate.excel.classical.button.label";</v>
      </c>
    </row>
    <row r="251" spans="1:1" x14ac:dyDescent="0.25">
      <c r="A251" t="str">
        <f>IF('Fenetre Gerer les textes'!B15&lt;&gt;"",CONCATENATE("public static final String ",SUBSTITUTE(UPPER('Fenetre Gerer les textes'!B15),".","_"),"=""", 'Fenetre Gerer les textes'!B15,""";"),"")</f>
        <v>public static final String WINDOW_MANAGE_TEXTS_GENERATE_EXCEL_SPECIFIC_BUTTON_LABEL="window.manage.texts.generate.excel.specific.button.label";</v>
      </c>
    </row>
    <row r="252" spans="1:1" x14ac:dyDescent="0.25">
      <c r="A252" t="str">
        <f>IF('Fenetre Gerer les textes'!B16&lt;&gt;"",CONCATENATE("public static final String ",SUBSTITUTE(UPPER('Fenetre Gerer les textes'!B16),".","_"),"=""", 'Fenetre Gerer les textes'!B16,""";"),"")</f>
        <v>public static final String WINDOW_MANAGE_TEXTS_FILTERS_BUTTON_LABEL="window.manage.texts.filters.button.label";</v>
      </c>
    </row>
    <row r="253" spans="1:1" x14ac:dyDescent="0.25">
      <c r="A253" t="str">
        <f>IF('Fenetre Gerer les textes'!B17&lt;&gt;"",CONCATENATE("public static final String ",SUBSTITUTE(UPPER('Fenetre Gerer les textes'!B17),".","_"),"=""", 'Fenetre Gerer les textes'!B17,""";"),"")</f>
        <v>public static final String WINDOW_MANAGE_TEXTS_INFORMATION_TITLE="window.manage.texts.information.title";</v>
      </c>
    </row>
    <row r="254" spans="1:1" x14ac:dyDescent="0.25">
      <c r="A254" t="str">
        <f>IF('Fenetre Gerer les textes'!B18&lt;&gt;"",CONCATENATE("public static final String ",SUBSTITUTE(UPPER('Fenetre Gerer les textes'!B18),".","_"),"=""", 'Fenetre Gerer les textes'!B18,""";"),"")</f>
        <v>public static final String WINDOW_MANAGE_TEXTS_INFORMATION_LABEL="window.manage.texts.information.label";</v>
      </c>
    </row>
    <row r="255" spans="1:1" x14ac:dyDescent="0.25">
      <c r="A255" t="str">
        <f>IF('Fenetre Gerer les textes'!B19&lt;&gt;"",CONCATENATE("public static final String ",SUBSTITUTE(UPPER('Fenetre Gerer les textes'!B19),".","_"),"=""", 'Fenetre Gerer les textes'!B19,""";"),"")</f>
        <v>public static final String WINDOW_MANAGE_TEXTS_EXPORT_DOCUMENT_TEXT_BUTTON_LABEL="window.manage.texts.export.document.text.button.label";</v>
      </c>
    </row>
    <row r="256" spans="1:1" x14ac:dyDescent="0.25">
      <c r="A256" t="str">
        <f>IF('Fenetre Gerer les textes'!B20&lt;&gt;"",CONCATENATE("public static final String ",SUBSTITUTE(UPPER('Fenetre Gerer les textes'!B20),".","_"),"=""", 'Fenetre Gerer les textes'!B20,""";"),"")</f>
        <v/>
      </c>
    </row>
    <row r="257" spans="1:1" x14ac:dyDescent="0.25">
      <c r="A257" t="str">
        <f>IF('Fenetre Gerer les textes'!B21&lt;&gt;"",CONCATENATE("public static final String ",SUBSTITUTE(UPPER('Fenetre Gerer les textes'!B21),".","_"),"=""", 'Fenetre Gerer les textes'!B21,""";"),"")</f>
        <v/>
      </c>
    </row>
    <row r="258" spans="1:1" x14ac:dyDescent="0.25">
      <c r="A258" t="str">
        <f>IF('Fenetre Gerer les textes'!B22&lt;&gt;"",CONCATENATE("public static final String ",SUBSTITUTE(UPPER('Fenetre Gerer les textes'!B22),".","_"),"=""", 'Fenetre Gerer les textes'!B22,""";"),"")</f>
        <v/>
      </c>
    </row>
    <row r="259" spans="1:1" x14ac:dyDescent="0.25">
      <c r="A259" t="str">
        <f>IF('Fenetre Gerer les textes'!B23&lt;&gt;"",CONCATENATE("public static final String ",SUBSTITUTE(UPPER('Fenetre Gerer les textes'!B23),".","_"),"=""", 'Fenetre Gerer les textes'!B23,""";"),"")</f>
        <v/>
      </c>
    </row>
    <row r="260" spans="1:1" x14ac:dyDescent="0.25">
      <c r="A260" t="str">
        <f>IF('Fenetre Gerer les textes'!B24&lt;&gt;"",CONCATENATE("public static final String ",SUBSTITUTE(UPPER('Fenetre Gerer les textes'!B24),".","_"),"=""", 'Fenetre Gerer les textes'!B24,""";"),"")</f>
        <v/>
      </c>
    </row>
    <row r="261" spans="1:1" x14ac:dyDescent="0.25">
      <c r="A261" t="str">
        <f>IF('Fenetre Gerer les textes'!B25&lt;&gt;"",CONCATENATE("public static final String ",SUBSTITUTE(UPPER('Fenetre Gerer les textes'!B25),".","_"),"=""", 'Fenetre Gerer les textes'!B25,""";"),"")</f>
        <v/>
      </c>
    </row>
    <row r="262" spans="1:1" x14ac:dyDescent="0.25">
      <c r="A262" t="str">
        <f>IF('Fenetre Gerer les textes'!B26&lt;&gt;"",CONCATENATE("public static final String ",SUBSTITUTE(UPPER('Fenetre Gerer les textes'!B26),".","_"),"=""", 'Fenetre Gerer les textes'!B26,""";"),"")</f>
        <v/>
      </c>
    </row>
    <row r="263" spans="1:1" x14ac:dyDescent="0.25">
      <c r="A263" t="str">
        <f>IF('Fenetre Gerer les textes'!B27&lt;&gt;"",CONCATENATE("public static final String ",SUBSTITUTE(UPPER('Fenetre Gerer les textes'!B27),".","_"),"=""", 'Fenetre Gerer les textes'!B27,""";"),"")</f>
        <v/>
      </c>
    </row>
    <row r="264" spans="1:1" x14ac:dyDescent="0.25">
      <c r="A264" t="str">
        <f>IF('Fenetre filtre texte'!B2&lt;&gt;"",CONCATENATE("public static final String ",SUBSTITUTE(UPPER('Fenetre filtre texte'!B2),".","_"),"=""", 'Fenetre filtre texte'!B2,""";"),"")</f>
        <v/>
      </c>
    </row>
    <row r="265" spans="1:1" x14ac:dyDescent="0.25">
      <c r="A265" t="str">
        <f>IF('Fenetre filtre texte'!B3&lt;&gt;"",CONCATENATE("public static final String ",SUBSTITUTE(UPPER('Fenetre filtre texte'!B3),".","_"),"=""", 'Fenetre filtre texte'!B3,""";"),"")</f>
        <v>public static final String WINDOW_FILTER_TYPE_CONTAINS="window.filter.type.CONTAINS";</v>
      </c>
    </row>
    <row r="266" spans="1:1" x14ac:dyDescent="0.25">
      <c r="A266" t="str">
        <f>IF('Fenetre filtre texte'!B4&lt;&gt;"",CONCATENATE("public static final String ",SUBSTITUTE(UPPER('Fenetre filtre texte'!B4),".","_"),"=""", 'Fenetre filtre texte'!B4,""";"),"")</f>
        <v>public static final String WINDOW_FILTER_TYPE_EQUAL="window.filter.type.EQUAL";</v>
      </c>
    </row>
    <row r="267" spans="1:1" x14ac:dyDescent="0.25">
      <c r="A267" t="str">
        <f>IF('Fenetre filtre texte'!B5&lt;&gt;"",CONCATENATE("public static final String ",SUBSTITUTE(UPPER('Fenetre filtre texte'!B5),".","_"),"=""", 'Fenetre filtre texte'!B5,""";"),"")</f>
        <v>public static final String WINDOW_MANAGE_FILTERS_GLOBAL_PANEL_TITLE="window.manage.filters.global.panel.title";</v>
      </c>
    </row>
    <row r="268" spans="1:1" x14ac:dyDescent="0.25">
      <c r="A268" t="str">
        <f>IF('Fenetre filtre texte'!B6&lt;&gt;"",CONCATENATE("public static final String ",SUBSTITUTE(UPPER('Fenetre filtre texte'!B6),".","_"),"=""", 'Fenetre filtre texte'!B6,""";"),"")</f>
        <v>public static final String WINDOW_MANAGE_FILTERS_PANEL_TITLE="window.manage.filters.panel.title";</v>
      </c>
    </row>
    <row r="269" spans="1:1" x14ac:dyDescent="0.25">
      <c r="A269" t="str">
        <f>IF('Fenetre filtre texte'!B7&lt;&gt;"",CONCATENATE("public static final String ",SUBSTITUTE(UPPER('Fenetre filtre texte'!B7),".","_"),"=""", 'Fenetre filtre texte'!B7,""";"),"")</f>
        <v>public static final String WINDOW_MANAGE_FILTERS_TYPE_FILTER_LABEL="window.manage.filters.type.filter.label";</v>
      </c>
    </row>
    <row r="270" spans="1:1" x14ac:dyDescent="0.25">
      <c r="A270" t="str">
        <f>IF('Fenetre filtre texte'!B8&lt;&gt;"",CONCATENATE("public static final String ",SUBSTITUTE(UPPER('Fenetre filtre texte'!B8),".","_"),"=""", 'Fenetre filtre texte'!B8,""";"),"")</f>
        <v>public static final String WINDOW_MANAGE_FILTERS_VALUE_FILTER_LABEL="window.manage.filters.value.filter.label";</v>
      </c>
    </row>
    <row r="271" spans="1:1" x14ac:dyDescent="0.25">
      <c r="A271" t="str">
        <f>IF('Fenetre filtre texte'!B9&lt;&gt;"",CONCATENATE("public static final String ",SUBSTITUTE(UPPER('Fenetre filtre texte'!B9),".","_"),"=""", 'Fenetre filtre texte'!B9,""";"),"")</f>
        <v>public static final String WINDOW_MANAGE_FILTERS_ADD_FILTER_BUTTON_LABEL="window.manage.filters.add.filter.button.label";</v>
      </c>
    </row>
    <row r="272" spans="1:1" x14ac:dyDescent="0.25">
      <c r="A272" t="str">
        <f>IF('Fenetre filtre texte'!B10&lt;&gt;"",CONCATENATE("public static final String ",SUBSTITUTE(UPPER('Fenetre filtre texte'!B10),".","_"),"=""", 'Fenetre filtre texte'!B10,""";"),"")</f>
        <v>public static final String WINDOW_MANAGE_FILTERS_CORPUS_PANEL_TITLE="window.manage.filters.corpus.panel.title";</v>
      </c>
    </row>
    <row r="273" spans="1:1" x14ac:dyDescent="0.25">
      <c r="A273" t="str">
        <f>IF('Fenetre filtre texte'!B11&lt;&gt;"",CONCATENATE("public static final String ",SUBSTITUTE(UPPER('Fenetre filtre texte'!B11),".","_"),"=""", 'Fenetre filtre texte'!B11,""";"),"")</f>
        <v>public static final String WINDOW_MANAGE_FILTERS_CORPUS_VALUE_LABEL="window.manage.filters.corpus.value.label";</v>
      </c>
    </row>
    <row r="274" spans="1:1" x14ac:dyDescent="0.25">
      <c r="A274" t="str">
        <f>IF('Fenetre filtre texte'!B12&lt;&gt;"",CONCATENATE("public static final String ",SUBSTITUTE(UPPER('Fenetre filtre texte'!B12),".","_"),"=""", 'Fenetre filtre texte'!B12,""";"),"")</f>
        <v>public static final String WINDOW_MANAGE_FILTERS_ACTION_PANEL_TITLE="window.manage.filters.action.panel.title";</v>
      </c>
    </row>
    <row r="275" spans="1:1" x14ac:dyDescent="0.25">
      <c r="A275" t="str">
        <f>IF('Fenetre filtre texte'!B13&lt;&gt;"",CONCATENATE("public static final String ",SUBSTITUTE(UPPER('Fenetre filtre texte'!B13),".","_"),"=""", 'Fenetre filtre texte'!B13,""";"),"")</f>
        <v>public static final String WINDOW_MANAGE_FILTERS_ACTION_APPLY_BUTTON_LABEL="window.manage.filters.action.apply.button.label";</v>
      </c>
    </row>
    <row r="276" spans="1:1" x14ac:dyDescent="0.25">
      <c r="A276" t="str">
        <f>IF('Fenetre filtre texte'!B14&lt;&gt;"",CONCATENATE("public static final String ",SUBSTITUTE(UPPER('Fenetre filtre texte'!B14),".","_"),"=""", 'Fenetre filtre texte'!B14,""";"),"")</f>
        <v>public static final String WINDOW_MANAGE_FILTERS_CORPUS_ALL_LABEL="window.manage.filters.corpus.all.label";</v>
      </c>
    </row>
    <row r="277" spans="1:1" x14ac:dyDescent="0.25">
      <c r="A277" t="str">
        <f>IF('Fenetre filtre texte'!B15&lt;&gt;"",CONCATENATE("public static final String ",SUBSTITUTE(UPPER('Fenetre filtre texte'!B15),".","_"),"=""", 'Fenetre filtre texte'!B15,""";"),"")</f>
        <v>public static final String WINDOW_MANAGE_FILTERS_DELETE_FILTER_BUTTON_LABEL="window.manage.filters.delete.filter.button.label";</v>
      </c>
    </row>
    <row r="278" spans="1:1" x14ac:dyDescent="0.25">
      <c r="A278" t="str">
        <f>IF('Fenetre filtre texte'!B16&lt;&gt;"",CONCATENATE("public static final String ",SUBSTITUTE(UPPER('Fenetre filtre texte'!B16),".","_"),"=""", 'Fenetre filtre texte'!B16,""";"),"")</f>
        <v/>
      </c>
    </row>
    <row r="279" spans="1:1" x14ac:dyDescent="0.25">
      <c r="A279" t="str">
        <f>IF('Fenetre filtre texte'!B17&lt;&gt;"",CONCATENATE("public static final String ",SUBSTITUTE(UPPER('Fenetre filtre texte'!B17),".","_"),"=""", 'Fenetre filtre texte'!B17,""";"),"")</f>
        <v/>
      </c>
    </row>
    <row r="280" spans="1:1" x14ac:dyDescent="0.25">
      <c r="A280" t="str">
        <f>IF('Fenetre filtre texte'!B18&lt;&gt;"",CONCATENATE("public static final String ",SUBSTITUTE(UPPER('Fenetre filtre texte'!B18),".","_"),"=""", 'Fenetre filtre texte'!B18,""";"),"")</f>
        <v/>
      </c>
    </row>
    <row r="281" spans="1:1" x14ac:dyDescent="0.25">
      <c r="A281" t="str">
        <f>IF('Fenetre filtre texte'!B19&lt;&gt;"",CONCATENATE("public static final String ",SUBSTITUTE(UPPER('Fenetre filtre texte'!B19),".","_"),"=""", 'Fenetre filtre texte'!B19,""";"),"")</f>
        <v/>
      </c>
    </row>
    <row r="282" spans="1:1" x14ac:dyDescent="0.25">
      <c r="A282" t="str">
        <f>IF('Fenetre filtre texte'!B20&lt;&gt;"",CONCATENATE("public static final String ",SUBSTITUTE(UPPER('Fenetre filtre texte'!B20),".","_"),"=""", 'Fenetre filtre texte'!B20,""";"),"")</f>
        <v/>
      </c>
    </row>
    <row r="283" spans="1:1" x14ac:dyDescent="0.25">
      <c r="A283" t="str">
        <f>IF('Fenetre filtre texte'!B21&lt;&gt;"",CONCATENATE("public static final String ",SUBSTITUTE(UPPER('Fenetre filtre texte'!B21),".","_"),"=""", 'Fenetre filtre texte'!B21,""";"),"")</f>
        <v/>
      </c>
    </row>
    <row r="284" spans="1:1" x14ac:dyDescent="0.25">
      <c r="A284" t="str">
        <f>IF('Fenetre filtre texte'!B22&lt;&gt;"",CONCATENATE("public static final String ",SUBSTITUTE(UPPER('Fenetre filtre texte'!B22),".","_"),"=""", 'Fenetre filtre texte'!B22,""";"),"")</f>
        <v/>
      </c>
    </row>
    <row r="285" spans="1:1" x14ac:dyDescent="0.25">
      <c r="A285" t="str">
        <f>IF('Fenetre filtre texte'!B23&lt;&gt;"",CONCATENATE("public static final String ",SUBSTITUTE(UPPER('Fenetre filtre texte'!B23),".","_"),"=""", 'Fenetre filtre texte'!B23,""";"),"")</f>
        <v/>
      </c>
    </row>
    <row r="286" spans="1:1" x14ac:dyDescent="0.25">
      <c r="A286" t="str">
        <f>IF('Fenetre filtre texte'!B24&lt;&gt;"",CONCATENATE("public static final String ",SUBSTITUTE(UPPER('Fenetre filtre texte'!B24),".","_"),"=""", 'Fenetre filtre texte'!B24,""";"),"")</f>
        <v/>
      </c>
    </row>
    <row r="287" spans="1:1" x14ac:dyDescent="0.25">
      <c r="A287" t="str">
        <f>IF('Fenetre filtre texte'!B25&lt;&gt;"",CONCATENATE("public static final String ",SUBSTITUTE(UPPER('Fenetre filtre texte'!B25),".","_"),"=""", 'Fenetre filtre texte'!B25,""";"),"")</f>
        <v/>
      </c>
    </row>
    <row r="288" spans="1:1" x14ac:dyDescent="0.25">
      <c r="A288" t="str">
        <f>IF('Exporter Excel Reference'!B2&lt;&gt;"",CONCATENATE("public static final String ",SUBSTITUTE(UPPER('Exporter Excel Reference'!B2),".","_"),"=""", 'Exporter Excel Reference'!B2,""";"),"")</f>
        <v/>
      </c>
    </row>
    <row r="289" spans="1:1" x14ac:dyDescent="0.25">
      <c r="A289" t="str">
        <f>IF('Exporter Excel Reference'!B3&lt;&gt;"",CONCATENATE("public static final String ",SUBSTITUTE(UPPER('Exporter Excel Reference'!B3),".","_"),"=""", 'Exporter Excel Reference'!B3,""";"),"")</f>
        <v>public static final String WINDOW_FILE_PICKER_CLASSICAL_PANEL_TITLE="window.file.picker.classical.panel.title";</v>
      </c>
    </row>
    <row r="290" spans="1:1" x14ac:dyDescent="0.25">
      <c r="A290" t="str">
        <f>IF('Exporter Excel Reference'!B4&lt;&gt;"",CONCATENATE("public static final String ",SUBSTITUTE(UPPER('Exporter Excel Reference'!B4),".","_"),"=""", 'Exporter Excel Reference'!B4,""";"),"")</f>
        <v>public static final String WINDOW_SAVE_EXCEL_CLASSICAL_PANEL_TITLE="window.save.excel.classical.panel.title";</v>
      </c>
    </row>
    <row r="291" spans="1:1" x14ac:dyDescent="0.25">
      <c r="A291" t="str">
        <f>IF('Exporter Excel Reference'!B5&lt;&gt;"",CONCATENATE("public static final String ",SUBSTITUTE(UPPER('Exporter Excel Reference'!B5),".","_"),"=""", 'Exporter Excel Reference'!B5,""";"),"")</f>
        <v>public static final String WINDOW_SAVE_EXCEL_CLASSICAL_INFORMATION_PANEL_TITLE="window.save.excel.classical.information.panel.title";</v>
      </c>
    </row>
    <row r="292" spans="1:1" x14ac:dyDescent="0.25">
      <c r="A292" t="str">
        <f>IF('Exporter Excel Reference'!B6&lt;&gt;"",CONCATENATE("public static final String ",SUBSTITUTE(UPPER('Exporter Excel Reference'!B6),".","_"),"=""", 'Exporter Excel Reference'!B6,""";"),"")</f>
        <v>public static final String WINDOW_SAVE_EXCEL_CLASSICAL_INFORMATION_PANEL_TEXT_NOTHING="window.save.excel.classical.information.panel.text.nothing";</v>
      </c>
    </row>
    <row r="293" spans="1:1" x14ac:dyDescent="0.25">
      <c r="A293" t="str">
        <f>IF('Exporter Excel Reference'!B7&lt;&gt;"",CONCATENATE("public static final String ",SUBSTITUTE(UPPER('Exporter Excel Reference'!B7),".","_"),"=""", 'Exporter Excel Reference'!B7,""";"),"")</f>
        <v>public static final String WINDOW_SAVE_EXCEL_CLASSICAL_INFORMATION_PANEL_TEXT="window.save.excel.classical.information.panel.text";</v>
      </c>
    </row>
    <row r="294" spans="1:1" x14ac:dyDescent="0.25">
      <c r="A294" t="str">
        <f>IF('Exporter Excel Reference'!B8&lt;&gt;"",CONCATENATE("public static final String ",SUBSTITUTE(UPPER('Exporter Excel Reference'!B8),".","_"),"=""", 'Exporter Excel Reference'!B8,""";"),"")</f>
        <v>public static final String WINDOW_SAVE_EXCEL_SPECIFIC_CHECK_LABEL="window.save.excel.specific.check.label";</v>
      </c>
    </row>
    <row r="295" spans="1:1" x14ac:dyDescent="0.25">
      <c r="A295" t="str">
        <f>IF('Exporter Excel Reference'!B9&lt;&gt;"",CONCATENATE("public static final String ",SUBSTITUTE(UPPER('Exporter Excel Reference'!B9),".","_"),"=""", 'Exporter Excel Reference'!B9,""";"),"")</f>
        <v>public static final String WINDOW_SAVE_EXCEL_REFERENCE_FILE_LABEL="window.save.excel.reference.file.label";</v>
      </c>
    </row>
    <row r="296" spans="1:1" x14ac:dyDescent="0.25">
      <c r="A296" t="str">
        <f>IF('Exporter Excel Reference'!B10&lt;&gt;"",CONCATENATE("public static final String ",SUBSTITUTE(UPPER('Exporter Excel Reference'!B10),".","_"),"=""", 'Exporter Excel Reference'!B10,""";"),"")</f>
        <v/>
      </c>
    </row>
    <row r="297" spans="1:1" x14ac:dyDescent="0.25">
      <c r="A297" t="str">
        <f>IF('Exporter Excel Reference'!B11&lt;&gt;"",CONCATENATE("public static final String ",SUBSTITUTE(UPPER('Exporter Excel Reference'!B11),".","_"),"=""", 'Exporter Excel Reference'!B11,""";"),"")</f>
        <v/>
      </c>
    </row>
    <row r="298" spans="1:1" x14ac:dyDescent="0.25">
      <c r="A298" t="str">
        <f>IF('Exporter Excel Reference'!B12&lt;&gt;"",CONCATENATE("public static final String ",SUBSTITUTE(UPPER('Exporter Excel Reference'!B12),".","_"),"=""", 'Exporter Excel Reference'!B12,""";"),"")</f>
        <v>public static final String WINDOW_SAVE_EXCEL_OPTIONS_TITLE_PANEL="window.save.excel.options.title.panel";</v>
      </c>
    </row>
    <row r="299" spans="1:1" x14ac:dyDescent="0.25">
      <c r="A299" t="str">
        <f>IF('Exporter Excel Reference'!B13&lt;&gt;"",CONCATENATE("public static final String ",SUBSTITUTE(UPPER('Exporter Excel Reference'!B13),".","_"),"=""", 'Exporter Excel Reference'!B13,""";"),"")</f>
        <v>public static final String WINDOW_SAVE_EXCEL_OPTIONS_HEADER_LABEL="window.save.excel.options.header.label";</v>
      </c>
    </row>
    <row r="300" spans="1:1" x14ac:dyDescent="0.25">
      <c r="A300" t="str">
        <f>IF('Exporter Excel Reference'!B14&lt;&gt;"",CONCATENATE("public static final String ",SUBSTITUTE(UPPER('Exporter Excel Reference'!B14),".","_"),"=""", 'Exporter Excel Reference'!B14,""";"),"")</f>
        <v/>
      </c>
    </row>
    <row r="301" spans="1:1" x14ac:dyDescent="0.25">
      <c r="A301" t="str">
        <f>IF('Exporter Excel Reference'!B15&lt;&gt;"",CONCATENATE("public static final String ",SUBSTITUTE(UPPER('Exporter Excel Reference'!B15),".","_"),"=""", 'Exporter Excel Reference'!B15,""";"),"")</f>
        <v/>
      </c>
    </row>
    <row r="302" spans="1:1" x14ac:dyDescent="0.25">
      <c r="A302" t="str">
        <f>IF('Exporter Excel Reference'!B16&lt;&gt;"",CONCATENATE("public static final String ",SUBSTITUTE(UPPER('Exporter Excel Reference'!B16),".","_"),"=""", 'Exporter Excel Reference'!B16,""";"),"")</f>
        <v>public static final String WINDOW_SAVE_EXCEL_ACTION_TITLE_PANEL="window.save.excel.action.title.panel";</v>
      </c>
    </row>
    <row r="303" spans="1:1" x14ac:dyDescent="0.25">
      <c r="A303" t="str">
        <f>IF('Exporter Excel Reference'!B17&lt;&gt;"",CONCATENATE("public static final String ",SUBSTITUTE(UPPER('Exporter Excel Reference'!B17),".","_"),"=""", 'Exporter Excel Reference'!B17,""";"),"")</f>
        <v>public static final String WINDOW_SAVE_EXCEL_ACTION_BUTTON_LABEL="window.save.excel.action.button.label";</v>
      </c>
    </row>
    <row r="304" spans="1:1" x14ac:dyDescent="0.25">
      <c r="A304" t="str">
        <f>IF('Exporter Excel Reference'!B18&lt;&gt;"",CONCATENATE("public static final String ",SUBSTITUTE(UPPER('Exporter Excel Reference'!B18),".","_"),"=""", 'Exporter Excel Reference'!B18,""";"),"")</f>
        <v/>
      </c>
    </row>
    <row r="305" spans="1:1" x14ac:dyDescent="0.25">
      <c r="A305" t="str">
        <f>IF('Exporter Excel Reference'!B19&lt;&gt;"",CONCATENATE("public static final String ",SUBSTITUTE(UPPER('Exporter Excel Reference'!B19),".","_"),"=""", 'Exporter Excel Reference'!B19,""";"),"")</f>
        <v/>
      </c>
    </row>
    <row r="306" spans="1:1" x14ac:dyDescent="0.25">
      <c r="A306" t="str">
        <f>IF('Exporter Excel Reference'!B20&lt;&gt;"",CONCATENATE("public static final String ",SUBSTITUTE(UPPER('Exporter Excel Reference'!B20),".","_"),"=""", 'Exporter Excel Reference'!B20,""";"),"")</f>
        <v>public static final String WINDOW_FILE_PICKER_PANEL_LABEL="window.file.picker.panel.label";</v>
      </c>
    </row>
    <row r="307" spans="1:1" x14ac:dyDescent="0.25">
      <c r="A307" t="str">
        <f>IF('Exporter Excel Reference'!B21&lt;&gt;"",CONCATENATE("public static final String ",SUBSTITUTE(UPPER('Exporter Excel Reference'!B21),".","_"),"=""", 'Exporter Excel Reference'!B21,""";"),"")</f>
        <v>public static final String WINDOW_FILE_PICKER_PANEL_BUTTON="window.file.picker.panel.button";</v>
      </c>
    </row>
    <row r="308" spans="1:1" x14ac:dyDescent="0.25">
      <c r="A308" t="str">
        <f>IF('Exporter Excel Reference'!B22&lt;&gt;"",CONCATENATE("public static final String ",SUBSTITUTE(UPPER('Exporter Excel Reference'!B22),".","_"),"=""", 'Exporter Excel Reference'!B22,""";"),"")</f>
        <v/>
      </c>
    </row>
    <row r="309" spans="1:1" x14ac:dyDescent="0.25">
      <c r="A309" t="str">
        <f>IF('Exporter Excel Reference'!B23&lt;&gt;"",CONCATENATE("public static final String ",SUBSTITUTE(UPPER('Exporter Excel Reference'!B23),".","_"),"=""", 'Exporter Excel Reference'!B23,""";"),"")</f>
        <v>public static final String WINDOW_SAVE_EXCEL_OPTIONS_KEY_LABEL="window.save.excel.options.key.label";</v>
      </c>
    </row>
    <row r="310" spans="1:1" x14ac:dyDescent="0.25">
      <c r="A310" t="str">
        <f>IF('Exporter Excel Reference'!B24&lt;&gt;"",CONCATENATE("public static final String ",SUBSTITUTE(UPPER('Exporter Excel Reference'!B24),".","_"),"=""", 'Exporter Excel Reference'!B24,""";"),"")</f>
        <v>public static final String WINDOW_SAVE_EXCEL_OPTIONS_NUMBER_LABEL="window.save.excel.options.number.label";</v>
      </c>
    </row>
    <row r="311" spans="1:1" x14ac:dyDescent="0.25">
      <c r="A311" t="str">
        <f>IF('Exporter Excel Reference'!B25&lt;&gt;"",CONCATENATE("public static final String ",SUBSTITUTE(UPPER('Exporter Excel Reference'!B25),".","_"),"=""", 'Exporter Excel Reference'!B25,""";"),"")</f>
        <v/>
      </c>
    </row>
    <row r="312" spans="1:1" x14ac:dyDescent="0.25">
      <c r="A312" t="str">
        <f>IF('Exporter Excel Reference'!B26&lt;&gt;"",CONCATENATE("public static final String ",SUBSTITUTE(UPPER('Exporter Excel Reference'!B26),".","_"),"=""", 'Exporter Excel Reference'!B26,""";"),"")</f>
        <v/>
      </c>
    </row>
    <row r="313" spans="1:1" x14ac:dyDescent="0.25">
      <c r="A313" t="str">
        <f>IF('Exporter Excel Reference'!B27&lt;&gt;"",CONCATENATE("public static final String ",SUBSTITUTE(UPPER('Exporter Excel Reference'!B27),".","_"),"=""", 'Exporter Excel Reference'!B27,""";"),"")</f>
        <v/>
      </c>
    </row>
    <row r="314" spans="1:1" x14ac:dyDescent="0.25">
      <c r="A314" t="str">
        <f>IF('Exporter Excel Reference'!B28&lt;&gt;"",CONCATENATE("public static final String ",SUBSTITUTE(UPPER('Exporter Excel Reference'!B28),".","_"),"=""", 'Exporter Excel Reference'!B28,""";"),"")</f>
        <v/>
      </c>
    </row>
    <row r="315" spans="1:1" x14ac:dyDescent="0.25">
      <c r="A315" t="str">
        <f>IF('Exporter Excel Reference'!B29&lt;&gt;"",CONCATENATE("public static final String ",SUBSTITUTE(UPPER('Exporter Excel Reference'!B29),".","_"),"=""", 'Exporter Excel Reference'!B29,""";"),"")</f>
        <v/>
      </c>
    </row>
    <row r="316" spans="1:1" x14ac:dyDescent="0.25">
      <c r="A316" t="str">
        <f>IF('Exporter Excel Reference'!B30&lt;&gt;"",CONCATENATE("public static final String ",SUBSTITUTE(UPPER('Exporter Excel Reference'!B30),".","_"),"=""", 'Exporter Excel Reference'!B30,""";"),"")</f>
        <v/>
      </c>
    </row>
    <row r="317" spans="1:1" x14ac:dyDescent="0.25">
      <c r="A317" t="str">
        <f>IF('Exporter Excel Reference'!B31&lt;&gt;"",CONCATENATE("public static final String ",SUBSTITUTE(UPPER('Exporter Excel Reference'!B31),".","_"),"=""", 'Exporter Excel Reference'!B31,""";"),"")</f>
        <v/>
      </c>
    </row>
    <row r="318" spans="1:1" x14ac:dyDescent="0.25">
      <c r="A318" t="str">
        <f>IF('Exporter Excel Personnalisé'!B2&lt;&gt;"",CONCATENATE("public static final String ",SUBSTITUTE(UPPER('Exporter Excel Personnalisé'!B2),".","_"),"=""", 'Exporter Excel Personnalisé'!B2,""";"),"")</f>
        <v/>
      </c>
    </row>
    <row r="319" spans="1:1" x14ac:dyDescent="0.25">
      <c r="A319" t="str">
        <f>IF('Exporter Excel Personnalisé'!B3&lt;&gt;"",CONCATENATE("public static final String ",SUBSTITUTE(UPPER('Exporter Excel Personnalisé'!B3),".","_"),"=""", 'Exporter Excel Personnalisé'!B3,""";"),"")</f>
        <v>public static final String WINDOW_FILE_PICKER_SPECIFIC_PANEL_TITLE="window.file.picker.specific.panel.title";</v>
      </c>
    </row>
    <row r="320" spans="1:1" x14ac:dyDescent="0.25">
      <c r="A320" t="str">
        <f>IF('Exporter Excel Personnalisé'!B4&lt;&gt;"",CONCATENATE("public static final String ",SUBSTITUTE(UPPER('Exporter Excel Personnalisé'!B4),".","_"),"=""", 'Exporter Excel Personnalisé'!B4,""";"),"")</f>
        <v>public static final String WINDOW_SAVE_EXCEL_SPECIFIC_PANEL_TITLE="window.save.excel.specific.panel.title";</v>
      </c>
    </row>
    <row r="321" spans="1:1" x14ac:dyDescent="0.25">
      <c r="A321" t="str">
        <f>IF('Exporter Excel Personnalisé'!B5&lt;&gt;"",CONCATENATE("public static final String ",SUBSTITUTE(UPPER('Exporter Excel Personnalisé'!B5),".","_"),"=""", 'Exporter Excel Personnalisé'!B5,""";"),"")</f>
        <v>public static final String WINDOW_SAVE_EXCEL_SPECIFIC_INFORMATION_PANEL_TITLE="window.save.excel.specific.information.panel.title";</v>
      </c>
    </row>
    <row r="322" spans="1:1" x14ac:dyDescent="0.25">
      <c r="A322" t="str">
        <f>IF('Exporter Excel Personnalisé'!B6&lt;&gt;"",CONCATENATE("public static final String ",SUBSTITUTE(UPPER('Exporter Excel Personnalisé'!B6),".","_"),"=""", 'Exporter Excel Personnalisé'!B6,""";"),"")</f>
        <v>public static final String WINDOW_SAVE_EXCEL_SPECIFIC_INFORMATION_PANEL_TEXT_NOTHING="window.save.excel.specific.information.panel.text.nothing";</v>
      </c>
    </row>
    <row r="323" spans="1:1" x14ac:dyDescent="0.25">
      <c r="A323" t="str">
        <f>IF('Exporter Excel Personnalisé'!B7&lt;&gt;"",CONCATENATE("public static final String ",SUBSTITUTE(UPPER('Exporter Excel Personnalisé'!B7),".","_"),"=""", 'Exporter Excel Personnalisé'!B7,""";"),"")</f>
        <v>public static final String WINDOW_SAVE_EXCEL_SPECIFIC_INFORMATION_PANEL_TEXT="window.save.excel.specific.information.panel.text";</v>
      </c>
    </row>
    <row r="324" spans="1:1" x14ac:dyDescent="0.25">
      <c r="A324" t="str">
        <f>IF('Exporter Excel Personnalisé'!B8&lt;&gt;"",CONCATENATE("public static final String ",SUBSTITUTE(UPPER('Exporter Excel Personnalisé'!B8),".","_"),"=""", 'Exporter Excel Personnalisé'!B8,""";"),"")</f>
        <v>public static final String WINDOW_SAVE_EXCEL_SPECIFIC_LIST_SPECIFIC_PANEL_TITLE="window.save.excel.specific.list.specific.panel.title";</v>
      </c>
    </row>
    <row r="325" spans="1:1" x14ac:dyDescent="0.25">
      <c r="A325" t="str">
        <f>IF('Exporter Excel Personnalisé'!B9&lt;&gt;"",CONCATENATE("public static final String ",SUBSTITUTE(UPPER('Exporter Excel Personnalisé'!B9),".","_"),"=""", 'Exporter Excel Personnalisé'!B9,""";"),"")</f>
        <v>public static final String WINDOW_SAVE_EXCEL_SPECIFIC_LIST_SPECIFIC_LABEL="window.save.excel.specific.list.specific.label";</v>
      </c>
    </row>
    <row r="326" spans="1:1" x14ac:dyDescent="0.25">
      <c r="A326" t="str">
        <f>IF('Exporter Excel Personnalisé'!B10&lt;&gt;"",CONCATENATE("public static final String ",SUBSTITUTE(UPPER('Exporter Excel Personnalisé'!B10),".","_"),"=""", 'Exporter Excel Personnalisé'!B10,""";"),"")</f>
        <v>public static final String WINDOW_SAVE_EXCEL_SPECIFIC_LIST_SPECIFIC_LABEL_NOTHING="window.save.excel.specific.list.specific.label.nothing";</v>
      </c>
    </row>
    <row r="327" spans="1:1" x14ac:dyDescent="0.25">
      <c r="A327" t="str">
        <f>IF('Exporter Excel Personnalisé'!B11&lt;&gt;"",CONCATENATE("public static final String ",SUBSTITUTE(UPPER('Exporter Excel Personnalisé'!B11),".","_"),"=""", 'Exporter Excel Personnalisé'!B11,""";"),"")</f>
        <v>public static final String WINDOW_SAVE_EXCEL_SPECIFIC_LIST_FIELDS_TITLE_PANEL="window.save.excel.specific.list.fields.title.panel";</v>
      </c>
    </row>
    <row r="328" spans="1:1" x14ac:dyDescent="0.25">
      <c r="A328" t="str">
        <f>IF('Exporter Excel Personnalisé'!B12&lt;&gt;"",CONCATENATE("public static final String ",SUBSTITUTE(UPPER('Exporter Excel Personnalisé'!B12),".","_"),"=""", 'Exporter Excel Personnalisé'!B12,""";"),"")</f>
        <v>public static final String WINDOW_SAVE_EXCEL_SPECIFIC_FILE_LABEL="window.save.excel.specific.file.label";</v>
      </c>
    </row>
    <row r="329" spans="1:1" x14ac:dyDescent="0.25">
      <c r="A329" t="str">
        <f>IF('Exporter Excel Personnalisé'!B13&lt;&gt;"",CONCATENATE("public static final String ",SUBSTITUTE(UPPER('Exporter Excel Personnalisé'!B13),".","_"),"=""", 'Exporter Excel Personnalisé'!B13,""";"),"")</f>
        <v>public static final String WINDOW_SAVE_EXCEL_SPECIFIC_ACTION_TITLE_PANEL="window.save.excel.specific.action.title.panel";</v>
      </c>
    </row>
    <row r="330" spans="1:1" x14ac:dyDescent="0.25">
      <c r="A330" t="str">
        <f>IF('Exporter Excel Personnalisé'!B14&lt;&gt;"",CONCATENATE("public static final String ",SUBSTITUTE(UPPER('Exporter Excel Personnalisé'!B14),".","_"),"=""", 'Exporter Excel Personnalisé'!B14,""";"),"")</f>
        <v>public static final String WINDOW_SAVE_EXCEL_SPECIFIC_ACTION_SELECT_ALL="window.save.excel.specific.action.select.all";</v>
      </c>
    </row>
    <row r="331" spans="1:1" x14ac:dyDescent="0.25">
      <c r="A331" t="str">
        <f>IF('Exporter Excel Personnalisé'!B15&lt;&gt;"",CONCATENATE("public static final String ",SUBSTITUTE(UPPER('Exporter Excel Personnalisé'!B15),".","_"),"=""", 'Exporter Excel Personnalisé'!B15,""";"),"")</f>
        <v>public static final String WINDOW_SAVE_EXCEL_SPECIFIC_ACTION_DESELECT_ALL="window.save.excel.specific.action.deselect.all";</v>
      </c>
    </row>
    <row r="332" spans="1:1" x14ac:dyDescent="0.25">
      <c r="A332" t="str">
        <f>IF('Exporter Excel Personnalisé'!B16&lt;&gt;"",CONCATENATE("public static final String ",SUBSTITUTE(UPPER('Exporter Excel Personnalisé'!B16),".","_"),"=""", 'Exporter Excel Personnalisé'!B16,""";"),"")</f>
        <v/>
      </c>
    </row>
    <row r="333" spans="1:1" x14ac:dyDescent="0.25">
      <c r="A333" t="str">
        <f>IF('Exporter Excel Personnalisé'!B17&lt;&gt;"",CONCATENATE("public static final String ",SUBSTITUTE(UPPER('Exporter Excel Personnalisé'!B17),".","_"),"=""", 'Exporter Excel Personnalisé'!B17,""";"),"")</f>
        <v/>
      </c>
    </row>
    <row r="334" spans="1:1" x14ac:dyDescent="0.25">
      <c r="A334" t="str">
        <f>IF('Exporter Excel Personnalisé'!B18&lt;&gt;"",CONCATENATE("public static final String ",SUBSTITUTE(UPPER('Exporter Excel Personnalisé'!B18),".","_"),"=""", 'Exporter Excel Personnalisé'!B18,""";"),"")</f>
        <v/>
      </c>
    </row>
    <row r="335" spans="1:1" x14ac:dyDescent="0.25">
      <c r="A335" t="str">
        <f>IF('Exporter Excel Personnalisé'!B19&lt;&gt;"",CONCATENATE("public static final String ",SUBSTITUTE(UPPER('Exporter Excel Personnalisé'!B19),".","_"),"=""", 'Exporter Excel Personnalisé'!B19,""";"),"")</f>
        <v/>
      </c>
    </row>
    <row r="336" spans="1:1" x14ac:dyDescent="0.25">
      <c r="A336" t="str">
        <f>IF('Exporter Excel Personnalisé'!B20&lt;&gt;"",CONCATENATE("public static final String ",SUBSTITUTE(UPPER('Exporter Excel Personnalisé'!B20),".","_"),"=""", 'Exporter Excel Personnalisé'!B20,""";"),"")</f>
        <v/>
      </c>
    </row>
    <row r="337" spans="1:1" x14ac:dyDescent="0.25">
      <c r="A337" t="str">
        <f>IF('Exporter Excel Personnalisé'!B21&lt;&gt;"",CONCATENATE("public static final String ",SUBSTITUTE(UPPER('Exporter Excel Personnalisé'!B21),".","_"),"=""", 'Exporter Excel Personnalisé'!B21,""";"),"")</f>
        <v/>
      </c>
    </row>
    <row r="338" spans="1:1" x14ac:dyDescent="0.25">
      <c r="A338" t="str">
        <f>IF('Exporter Excel Personnalisé'!B22&lt;&gt;"",CONCATENATE("public static final String ",SUBSTITUTE(UPPER('Exporter Excel Personnalisé'!B22),".","_"),"=""", 'Exporter Excel Personnalisé'!B22,""";"),"")</f>
        <v/>
      </c>
    </row>
    <row r="339" spans="1:1" x14ac:dyDescent="0.25">
      <c r="A339" t="str">
        <f>IF('Exporter Excel Personnalisé'!B23&lt;&gt;"",CONCATENATE("public static final String ",SUBSTITUTE(UPPER('Exporter Excel Personnalisé'!B23),".","_"),"=""", 'Exporter Excel Personnalisé'!B23,""";"),"")</f>
        <v/>
      </c>
    </row>
    <row r="340" spans="1:1" x14ac:dyDescent="0.25">
      <c r="A340" t="str">
        <f>IF('Exporter Excel Personnalisé'!B24&lt;&gt;"",CONCATENATE("public static final String ",SUBSTITUTE(UPPER('Exporter Excel Personnalisé'!B24),".","_"),"=""", 'Exporter Excel Personnalisé'!B24,""";"),"")</f>
        <v/>
      </c>
    </row>
    <row r="341" spans="1:1" x14ac:dyDescent="0.25">
      <c r="A341" t="str">
        <f>IF('Exporter Excel Personnalisé'!B25&lt;&gt;"",CONCATENATE("public static final String ",SUBSTITUTE(UPPER('Exporter Excel Personnalisé'!B25),".","_"),"=""", 'Exporter Excel Personnalisé'!B25,""";"),"")</f>
        <v/>
      </c>
    </row>
    <row r="342" spans="1:1" x14ac:dyDescent="0.25">
      <c r="A342" t="str">
        <f>IF(Autres!B2&lt;&gt;"",CONCATENATE("public static final String ",SUBSTITUTE(UPPER(Autres!B2),".","_"),"=""", Autres!B2,""";"),"")</f>
        <v/>
      </c>
    </row>
    <row r="343" spans="1:1" x14ac:dyDescent="0.25">
      <c r="A343" t="str">
        <f>IF(Autres!B3&lt;&gt;"",CONCATENATE("public static final String ",SUBSTITUTE(UPPER(Autres!B3),".","_"),"=""", Autres!B3,""";"),"")</f>
        <v>public static final String WINDOW_RECOVERY_ERROR_STATE_ANSWER="window.recovery.error.state.answer";</v>
      </c>
    </row>
    <row r="344" spans="1:1" x14ac:dyDescent="0.25">
      <c r="A344" t="str">
        <f>IF(Autres!B4&lt;&gt;"",CONCATENATE("public static final String ",SUBSTITUTE(UPPER(Autres!B4),".","_"),"=""", Autres!B4,""";"),"")</f>
        <v>public static final String WINDOW_RECOVERY_ERROR_STATE_TITLE="window.recovery.error.state.title";</v>
      </c>
    </row>
    <row r="345" spans="1:1" x14ac:dyDescent="0.25">
      <c r="A345" t="str">
        <f>IF(Autres!B5&lt;&gt;"",CONCATENATE("public static final String ",SUBSTITUTE(UPPER(Autres!B5),".","_"),"=""", Autres!B5,""";"),"")</f>
        <v/>
      </c>
    </row>
    <row r="346" spans="1:1" x14ac:dyDescent="0.25">
      <c r="A346" t="str">
        <f>IF(Autres!B6&lt;&gt;"",CONCATENATE("public static final String ",SUBSTITUTE(UPPER(Autres!B6),".","_"),"=""", Autres!B6,""";"),"")</f>
        <v/>
      </c>
    </row>
    <row r="347" spans="1:1" x14ac:dyDescent="0.25">
      <c r="A347" t="str">
        <f>IF(Autres!B7&lt;&gt;"",CONCATENATE("public static final String ",SUBSTITUTE(UPPER(Autres!B7),".","_"),"=""", Autres!B7,""";"),"")</f>
        <v>public static final String WINDOW_INFORMATION_PANEL_LABEL="window.information.panel.label";</v>
      </c>
    </row>
    <row r="348" spans="1:1" x14ac:dyDescent="0.25">
      <c r="A348" t="str">
        <f>IF(Autres!B8&lt;&gt;"",CONCATENATE("public static final String ",SUBSTITUTE(UPPER(Autres!B8),".","_"),"=""", Autres!B8,""";"),"")</f>
        <v>public static final String WINDOW_INFORMATION_MESSAGE_PANEL_LABEL="window.information.message.panel.label";</v>
      </c>
    </row>
    <row r="349" spans="1:1" x14ac:dyDescent="0.25">
      <c r="A349" t="str">
        <f>IF(Autres!B9&lt;&gt;"",CONCATENATE("public static final String ",SUBSTITUTE(UPPER(Autres!B9),".","_"),"=""", Autres!B9,""";"),"")</f>
        <v>public static final String WINDOW_INFORMATION_ACTION_PANEL_LABEL="window.information.action.panel.label";</v>
      </c>
    </row>
    <row r="350" spans="1:1" x14ac:dyDescent="0.25">
      <c r="A350" t="str">
        <f>IF(Autres!B10&lt;&gt;"",CONCATENATE("public static final String ",SUBSTITUTE(UPPER(Autres!B10),".","_"),"=""", Autres!B10,""";"),"")</f>
        <v>public static final String WINDOW_INFORMATION_ACTION_BUTTON_LABEL="window.information.action.button.label";</v>
      </c>
    </row>
    <row r="351" spans="1:1" x14ac:dyDescent="0.25">
      <c r="A351" t="str">
        <f>IF(Autres!B11&lt;&gt;"",CONCATENATE("public static final String ",SUBSTITUTE(UPPER(Autres!B11),".","_"),"=""", Autres!B11,""";"),"")</f>
        <v/>
      </c>
    </row>
    <row r="352" spans="1:1" x14ac:dyDescent="0.25">
      <c r="A352" t="str">
        <f>IF(Autres!B12&lt;&gt;"",CONCATENATE("public static final String ",SUBSTITUTE(UPPER(Autres!B12),".","_"),"=""", Autres!B12,""";"),"")</f>
        <v/>
      </c>
    </row>
    <row r="353" spans="1:1" x14ac:dyDescent="0.25">
      <c r="A353" t="str">
        <f>IF(Autres!B13&lt;&gt;"",CONCATENATE("public static final String ",SUBSTITUTE(UPPER(Autres!B13),".","_"),"=""", Autres!B13,""";"),"")</f>
        <v>public static final String WINDOW_MESSAGE_ERROR_MOVE_FILE_EXISTS="window.message.error.move.file.exists";</v>
      </c>
    </row>
    <row r="354" spans="1:1" x14ac:dyDescent="0.25">
      <c r="A354" t="str">
        <f>IF(Autres!B14&lt;&gt;"",CONCATENATE("public static final String ",SUBSTITUTE(UPPER(Autres!B14),".","_"),"=""", Autres!B14,""";"),"")</f>
        <v>public static final String WINDOW_MESSAGE_RESULT_MOVE_FILE="window.message.result.move.file";</v>
      </c>
    </row>
    <row r="355" spans="1:1" x14ac:dyDescent="0.25">
      <c r="A355" t="str">
        <f>IF(Autres!B15&lt;&gt;"",CONCATENATE("public static final String ",SUBSTITUTE(UPPER(Autres!B15),".","_"),"=""", Autres!B15,""";"),"")</f>
        <v>public static final String WINDOW_MESSAGE_UNKNOW_ERROR="window.message.unknow.error";</v>
      </c>
    </row>
    <row r="356" spans="1:1" x14ac:dyDescent="0.25">
      <c r="A356" t="str">
        <f>IF(Autres!B16&lt;&gt;"",CONCATENATE("public static final String ",SUBSTITUTE(UPPER(Autres!B16),".","_"),"=""", Autres!B16,""";"),"")</f>
        <v>public static final String WINDOW_MESSAGE_FROM="window.message.from";</v>
      </c>
    </row>
    <row r="357" spans="1:1" x14ac:dyDescent="0.25">
      <c r="A357" t="str">
        <f>IF(Autres!B17&lt;&gt;"",CONCATENATE("public static final String ",SUBSTITUTE(UPPER(Autres!B17),".","_"),"=""", Autres!B17,""";"),"")</f>
        <v>public static final String WINDOW_MESSAGE_TO="window.message.to";</v>
      </c>
    </row>
    <row r="358" spans="1:1" x14ac:dyDescent="0.25">
      <c r="A358" t="str">
        <f>IF(Autres!B18&lt;&gt;"",CONCATENATE("public static final String ",SUBSTITUTE(UPPER(Autres!B18),".","_"),"=""", Autres!B18,""";"),"")</f>
        <v/>
      </c>
    </row>
    <row r="359" spans="1:1" x14ac:dyDescent="0.25">
      <c r="A359" t="str">
        <f>IF(Autres!B19&lt;&gt;"",CONCATENATE("public static final String ",SUBSTITUTE(UPPER(Autres!B19),".","_"),"=""", Autres!B19,""";"),"")</f>
        <v/>
      </c>
    </row>
    <row r="360" spans="1:1" x14ac:dyDescent="0.25">
      <c r="A360" t="str">
        <f>IF(Autres!B20&lt;&gt;"",CONCATENATE("public static final String ",SUBSTITUTE(UPPER(Autres!B20),".","_"),"=""", Autres!B20,""";"),"")</f>
        <v>public static final String WINDOW_MANAGE_TEXTS_DELETE_TEXT_ACTION_MESSAGE_TITLE="window.manage.texts.delete.text.action.message.title";</v>
      </c>
    </row>
    <row r="361" spans="1:1" x14ac:dyDescent="0.25">
      <c r="A361" t="str">
        <f>IF(Autres!B21&lt;&gt;"",CONCATENATE("public static final String ",SUBSTITUTE(UPPER(Autres!B21),".","_"),"=""", Autres!B21,""";"),"")</f>
        <v>public static final String WINDOW_MANAGE_TEXTS_DELETE_TEXT_ACTION_MESSAGE_CONTENT="window.manage.texts.delete.text.action.message.content";</v>
      </c>
    </row>
    <row r="362" spans="1:1" x14ac:dyDescent="0.25">
      <c r="A362" t="str">
        <f>IF(Autres!B22&lt;&gt;"",CONCATENATE("public static final String ",SUBSTITUTE(UPPER(Autres!B22),".","_"),"=""", Autres!B22,""";"),"")</f>
        <v/>
      </c>
    </row>
    <row r="363" spans="1:1" x14ac:dyDescent="0.25">
      <c r="A363" t="str">
        <f>IF(Autres!B23&lt;&gt;"",CONCATENATE("public static final String ",SUBSTITUTE(UPPER(Autres!B23),".","_"),"=""", Autres!B23,""";"),"")</f>
        <v/>
      </c>
    </row>
    <row r="364" spans="1:1" x14ac:dyDescent="0.25">
      <c r="A364" t="str">
        <f>IF(Autres!B24&lt;&gt;"",CONCATENATE("public static final String ",SUBSTITUTE(UPPER(Autres!B24),".","_"),"=""", Autres!B24,""";"),"")</f>
        <v>public static final String WINDOW_WIZARD_NAVIGATION_PANEL_TITLE="window.wizard.navigation.panel.title";</v>
      </c>
    </row>
    <row r="365" spans="1:1" x14ac:dyDescent="0.25">
      <c r="A365" t="str">
        <f>IF(Autres!B25&lt;&gt;"",CONCATENATE("public static final String ",SUBSTITUTE(UPPER(Autres!B25),".","_"),"=""", Autres!B25,""";"),"")</f>
        <v>public static final String WINDOW_WIZARD_NAVIGATION_PREVIOUS_BUTTON_LABEL="window.wizard.navigation.previous.button.label";</v>
      </c>
    </row>
    <row r="366" spans="1:1" x14ac:dyDescent="0.25">
      <c r="A366" t="str">
        <f>IF(Autres!B26&lt;&gt;"",CONCATENATE("public static final String ",SUBSTITUTE(UPPER(Autres!B26),".","_"),"=""", Autres!B26,""";"),"")</f>
        <v>public static final String WINDOW_WIZARD_NAVIGATION_NEXT_BUTTON_LABEL="window.wizard.navigation.next.button.label";</v>
      </c>
    </row>
    <row r="367" spans="1:1" x14ac:dyDescent="0.25">
      <c r="A367" t="str">
        <f>IF(Autres!B27&lt;&gt;"",CONCATENATE("public static final String ",SUBSTITUTE(UPPER(Autres!B27),".","_"),"=""", Autres!B27,""";"),"")</f>
        <v/>
      </c>
    </row>
    <row r="368" spans="1:1" x14ac:dyDescent="0.25">
      <c r="A368" t="str">
        <f>IF(Autres!B28&lt;&gt;"",CONCATENATE("public static final String ",SUBSTITUTE(UPPER(Autres!B28),".","_"),"=""", Autres!B28,""";"),"")</f>
        <v/>
      </c>
    </row>
    <row r="369" spans="1:1" x14ac:dyDescent="0.25">
      <c r="A369" t="str">
        <f>IF(Autres!B29&lt;&gt;"",CONCATENATE("public static final String ",SUBSTITUTE(UPPER(Autres!B29),".","_"),"=""", Autres!B29,""";"),"")</f>
        <v>public static final String WINDOW_MESSAGE_SAVE="window.message.save";</v>
      </c>
    </row>
    <row r="370" spans="1:1" x14ac:dyDescent="0.25">
      <c r="A370" t="str">
        <f>IF(Autres!B30&lt;&gt;"",CONCATENATE("public static final String ",SUBSTITUTE(UPPER(Autres!B30),".","_"),"=""", Autres!B30,""";"),"")</f>
        <v/>
      </c>
    </row>
    <row r="371" spans="1:1" x14ac:dyDescent="0.25">
      <c r="A371" t="str">
        <f>IF(Autres!B31&lt;&gt;"",CONCATENATE("public static final String ",SUBSTITUTE(UPPER(Autres!B31),".","_"),"=""", Autres!B31,""";"),"")</f>
        <v/>
      </c>
    </row>
    <row r="372" spans="1:1" x14ac:dyDescent="0.25">
      <c r="A372" t="str">
        <f>IF(Autres!B32&lt;&gt;"",CONCATENATE("public static final String ",SUBSTITUTE(UPPER(Autres!B32),".","_"),"=""", Autres!B32,""";"),"")</f>
        <v>public static final String WINDOW_NAVIGATION_PANEL_TITLE="window.navigation.panel.title";</v>
      </c>
    </row>
    <row r="373" spans="1:1" x14ac:dyDescent="0.25">
      <c r="A373" t="str">
        <f>IF(Autres!B33&lt;&gt;"",CONCATENATE("public static final String ",SUBSTITUTE(UPPER(Autres!B33),".","_"),"=""", Autres!B33,""";"),"")</f>
        <v/>
      </c>
    </row>
    <row r="374" spans="1:1" x14ac:dyDescent="0.25">
      <c r="A374" t="str">
        <f>IF(Autres!B34&lt;&gt;"",CONCATENATE("public static final String ",SUBSTITUTE(UPPER(Autres!B34),".","_"),"=""", Autres!B34,""";"),"")</f>
        <v/>
      </c>
    </row>
    <row r="375" spans="1:1" x14ac:dyDescent="0.25">
      <c r="A375" t="str">
        <f>IF(Autres!B35&lt;&gt;"",CONCATENATE("public static final String ",SUBSTITUTE(UPPER(Autres!B35),".","_"),"=""", Autres!B35,""";"),"")</f>
        <v>public static final String WINDOW_PROGRESS_BAR_PANEL_TITLE="window.progress.bar.panel.title";</v>
      </c>
    </row>
    <row r="376" spans="1:1" x14ac:dyDescent="0.25">
      <c r="A376" t="str">
        <f>IF(Autres!B36&lt;&gt;"",CONCATENATE("public static final String ",SUBSTITUTE(UPPER(Autres!B36),".","_"),"=""", Autres!B36,""";"),"")</f>
        <v>public static final String WINDOW_PROGRESS_BAR_LOAD_TEXT_LABEL="window.progress.bar.load.text.label";</v>
      </c>
    </row>
    <row r="377" spans="1:1" x14ac:dyDescent="0.25">
      <c r="A377" t="str">
        <f>IF(Autres!B37&lt;&gt;"",CONCATENATE("public static final String ",SUBSTITUTE(UPPER(Autres!B37),".","_"),"=""", Autres!B37,""";"),"")</f>
        <v>public static final String WINDOW_PROGRESS_BAR_EXPORT_EXCEL_LABEL="window.progress.bar.export.excel.label";</v>
      </c>
    </row>
    <row r="378" spans="1:1" x14ac:dyDescent="0.25">
      <c r="A378" t="str">
        <f>IF(Autres!B38&lt;&gt;"",CONCATENATE("public static final String ",SUBSTITUTE(UPPER(Autres!B38),".","_"),"=""", Autres!B38,""";"),"")</f>
        <v>public static final String WINDOW_PROGRESS_BAR_IMPORT_EXCEL_LABEL="window.progress.bar.import.excel.label";</v>
      </c>
    </row>
    <row r="379" spans="1:1" x14ac:dyDescent="0.25">
      <c r="A379" t="str">
        <f>IF(Autres!B39&lt;&gt;"",CONCATENATE("public static final String ",SUBSTITUTE(UPPER(Autres!B39),".","_"),"=""", Autres!B39,""";"),"")</f>
        <v/>
      </c>
    </row>
    <row r="380" spans="1:1" x14ac:dyDescent="0.25">
      <c r="A380" t="str">
        <f>IF(Autres!B40&lt;&gt;"",CONCATENATE("public static final String ",SUBSTITUTE(UPPER(Autres!B40),".","_"),"=""", Autres!B40,""";"),"")</f>
        <v/>
      </c>
    </row>
    <row r="381" spans="1:1" x14ac:dyDescent="0.25">
      <c r="A381" t="str">
        <f>IF(Autres!B41&lt;&gt;"",CONCATENATE("public static final String ",SUBSTITUTE(UPPER(Autres!B41),".","_"),"=""", Autres!B41,""";"),"")</f>
        <v>public static final String WINDOW_ALERT_MORE_ONE_CAERUS_LAUNCH_MESSAGE_TITLE="window.alert.more.one.caerus.launch.message.title";</v>
      </c>
    </row>
    <row r="382" spans="1:1" x14ac:dyDescent="0.25">
      <c r="A382" t="str">
        <f>IF(Autres!B42&lt;&gt;"",CONCATENATE("public static final String ",SUBSTITUTE(UPPER(Autres!B42),".","_"),"=""", Autres!B42,""";"),"")</f>
        <v>public static final String WINDOW_ALERT_MORE_ONE_CAERUS_LAUNCH_MESSAGE_CONTENT="window.alert.more.one.caerus.launch.message.content";</v>
      </c>
    </row>
    <row r="383" spans="1:1" x14ac:dyDescent="0.25">
      <c r="A383" t="str">
        <f>IF(Autres!B43&lt;&gt;"",CONCATENATE("public static final String ",SUBSTITUTE(UPPER(Autres!B43),".","_"),"=""", Autres!B43,""";"),"")</f>
        <v>public static final String EXCEL_HEADER_NUMBER="excel.header.number";</v>
      </c>
    </row>
    <row r="384" spans="1:1" x14ac:dyDescent="0.25">
      <c r="A384" t="str">
        <f>IF(Autres!B44&lt;&gt;"",CONCATENATE("public static final String ",SUBSTITUTE(UPPER(Autres!B44),".","_"),"=""", Autres!B44,""";"),"")</f>
        <v>public static final String WINDOW_IMPORT_FILE_PICKER_PANEL_LABEL="window.import.file.picker.panel.label";</v>
      </c>
    </row>
    <row r="385" spans="1:1" x14ac:dyDescent="0.25">
      <c r="A385" t="str">
        <f>IF(Autres!B45&lt;&gt;"",CONCATENATE("public static final String ",SUBSTITUTE(UPPER(Autres!B45),".","_"),"=""", Autres!B45,""";"),"")</f>
        <v>public static final String WINDOW_IMPORT_FILE_PICKER_PANEL_BUTTON="window.import.file.picker.panel.button";</v>
      </c>
    </row>
    <row r="386" spans="1:1" x14ac:dyDescent="0.25">
      <c r="A386" t="str">
        <f>IF(Autres!B46&lt;&gt;"",CONCATENATE("public static final String ",SUBSTITUTE(UPPER(Autres!B46),".","_"),"=""", Autres!B46,""";"),"")</f>
        <v>public static final String WINDOW_OPERATION_SUCCEED_LABEL="window.operation.succeed.label";</v>
      </c>
    </row>
    <row r="387" spans="1:1" x14ac:dyDescent="0.25">
      <c r="A387" t="str">
        <f>IF(Autres!B47&lt;&gt;"",CONCATENATE("public static final String ",SUBSTITUTE(UPPER(Autres!B47),".","_"),"=""", Autres!B47,""";"),"")</f>
        <v>public static final String WINDOW_OPERATION_FAILURE_TECHNICAL_LABEL="window.operation.failure.technical.label";</v>
      </c>
    </row>
    <row r="388" spans="1:1" x14ac:dyDescent="0.25">
      <c r="A388" t="str">
        <f>IF(Autres!B48&lt;&gt;"",CONCATENATE("public static final String ",SUBSTITUTE(UPPER(Autres!B48),".","_"),"=""", Autres!B48,""";"),"")</f>
        <v>public static final String WINDOW_OPERATION_FAILURE_TECHNICAL_DETAIL_PANEL_TITLE="window.operation.failure.technical.detail.panel.title";</v>
      </c>
    </row>
    <row r="389" spans="1:1" x14ac:dyDescent="0.25">
      <c r="A389" t="str">
        <f>IF(Autres!B49&lt;&gt;"",CONCATENATE("public static final String ",SUBSTITUTE(UPPER(Autres!B49),".","_"),"=""", Autres!B49,""";"),"")</f>
        <v>public static final String WINDOW_OPERATION_SUCCEED_PANEL_TITLE="window.operation.succeed.panel.title";</v>
      </c>
    </row>
    <row r="390" spans="1:1" x14ac:dyDescent="0.25">
      <c r="A390" t="str">
        <f>IF(Autres!B50&lt;&gt;"",CONCATENATE("public static final String ",SUBSTITUTE(UPPER(Autres!B50),".","_"),"=""", Autres!B50,""";"),"")</f>
        <v>public static final String WINDOW_OPERATION_FAILURE_TECHNICAL_PANEL_TITLE="window.operation.failure.technical.panel.title";</v>
      </c>
    </row>
    <row r="391" spans="1:1" x14ac:dyDescent="0.25">
      <c r="A391" t="str">
        <f>IF(Autres!B51&lt;&gt;"",CONCATENATE("public static final String ",SUBSTITUTE(UPPER(Autres!B51),".","_"),"=""", Autres!B51,""";"),"")</f>
        <v>public static final String WINDOW_OPERATION_VALIDATE="window.operation.validate";</v>
      </c>
    </row>
    <row r="392" spans="1:1" x14ac:dyDescent="0.25">
      <c r="A392" t="str">
        <f>IF(Autres!B52&lt;&gt;"",CONCATENATE("public static final String ",SUBSTITUTE(UPPER(Autres!B52),".","_"),"=""", Autres!B52,""";"),"")</f>
        <v>public static final String WINDOW_INFORMATION_ANSWER_USER_PANEL_TITLE="window.information.answer.user.panel.title";</v>
      </c>
    </row>
    <row r="393" spans="1:1" x14ac:dyDescent="0.25">
      <c r="A393" t="str">
        <f>IF(Autres!B53&lt;&gt;"",CONCATENATE("public static final String ",SUBSTITUTE(UPPER(Autres!B53),".","_"),"=""", Autres!B53,""";"),"")</f>
        <v>public static final String WINDOW_INFORMATION_QUESTION_USER_PANEL_TITLE="window.information.question.user.panel.title";</v>
      </c>
    </row>
    <row r="394" spans="1:1" x14ac:dyDescent="0.25">
      <c r="A394" t="str">
        <f>IF(Autres!B54&lt;&gt;"",CONCATENATE("public static final String ",SUBSTITUTE(UPPER(Autres!B54),".","_"),"=""", Autres!B54,""";"),"")</f>
        <v>public static final String WINDOW_READ_CORPUS_TITLE="window.read.corpus.title";</v>
      </c>
    </row>
    <row r="395" spans="1:1" x14ac:dyDescent="0.25">
      <c r="A395" t="str">
        <f>IF(Autres!B55&lt;&gt;"",CONCATENATE("public static final String ",SUBSTITUTE(UPPER(Autres!B55),".","_"),"=""", Autres!B55,""";"),"")</f>
        <v>public static final String WINDOW_READ_TEXT_TITLE="window.read.text.title";</v>
      </c>
    </row>
    <row r="396" spans="1:1" x14ac:dyDescent="0.25">
      <c r="A396" t="str">
        <f>IF(Autres!B56&lt;&gt;"",CONCATENATE("public static final String ",SUBSTITUTE(UPPER(Autres!B56),".","_"),"=""", Autres!B56,""";"),"")</f>
        <v>public static final String WINDOW_READ_SPECIFIC_TITLE="window.read.specific.title";</v>
      </c>
    </row>
    <row r="397" spans="1:1" x14ac:dyDescent="0.25">
      <c r="A397" t="str">
        <f>IF(Autres!B57&lt;&gt;"",CONCATENATE("public static final String ",SUBSTITUTE(UPPER(Autres!B57),".","_"),"=""", Autres!B57,""";"),"")</f>
        <v>public static final String WINDOW_HELP_USER_TITLE="window.help.user.title";</v>
      </c>
    </row>
    <row r="398" spans="1:1" x14ac:dyDescent="0.25">
      <c r="A398" t="str">
        <f>IF(Autres!B58&lt;&gt;"",CONCATENATE("public static final String ",SUBSTITUTE(UPPER(Autres!B58),".","_"),"=""", Autres!B58,""";"),"")</f>
        <v/>
      </c>
    </row>
    <row r="399" spans="1:1" x14ac:dyDescent="0.25">
      <c r="A399" t="str">
        <f>IF('Changer Configuration'!B3&lt;&gt;"",CONCATENATE("public static final String ",SUBSTITUTE(UPPER('Changer Configuration'!B3),".","_"),"=""", 'Changer Configuration'!B3,""";"),"")</f>
        <v>public static final String WINDOW_CHANGE_CONFIGURATION_TITLE="window.change.configuration.title";</v>
      </c>
    </row>
    <row r="400" spans="1:1" x14ac:dyDescent="0.25">
      <c r="A400" t="str">
        <f>IF('Changer Configuration'!B4&lt;&gt;"",CONCATENATE("public static final String ",SUBSTITUTE(UPPER('Changer Configuration'!B4),".","_"),"=""", 'Changer Configuration'!B4,""";"),"")</f>
        <v>public static final String WINDOW_CHANGE_CONFIGURATION_LIST_LABEL="window.change.configuration.list.label";</v>
      </c>
    </row>
    <row r="401" spans="1:1" x14ac:dyDescent="0.25">
      <c r="A401" t="str">
        <f>IF('Changer Configuration'!B5&lt;&gt;"",CONCATENATE("public static final String ",SUBSTITUTE(UPPER('Changer Configuration'!B5),".","_"),"=""", 'Changer Configuration'!B5,""";"),"")</f>
        <v>public static final String WINDOW_CHANGE_CONFIGURATION_PANEL_TITLE="window.change.configuration.panel.title";</v>
      </c>
    </row>
    <row r="402" spans="1:1" x14ac:dyDescent="0.25">
      <c r="A402" t="str">
        <f>IF('Changer Configuration'!B6&lt;&gt;"",CONCATENATE("public static final String ",SUBSTITUTE(UPPER('Changer Configuration'!B6),".","_"),"=""", 'Changer Configuration'!B6,""";"),"")</f>
        <v>public static final String WINDOW_CHANGE_CONFIGURATION_MESSAGE_PANEL_TITLE="window.change.configuration.message.panel.title";</v>
      </c>
    </row>
    <row r="403" spans="1:1" x14ac:dyDescent="0.25">
      <c r="A403" t="str">
        <f>IF('Changer Configuration'!B7&lt;&gt;"",CONCATENATE("public static final String ",SUBSTITUTE(UPPER('Changer Configuration'!B7),".","_"),"=""", 'Changer Configuration'!B7,""";"),"")</f>
        <v>public static final String WINDOW_CHANGE_CONFIGURATION_MESSAGE_CONTENT="window.change.configuration.message.content";</v>
      </c>
    </row>
    <row r="404" spans="1:1" x14ac:dyDescent="0.25">
      <c r="A404" t="str">
        <f>IF('Changer Configuration'!B8&lt;&gt;"",CONCATENATE("public static final String ",SUBSTITUTE(UPPER('Changer Configuration'!B8),".","_"),"=""", 'Changer Configuration'!B8,""";"),"")</f>
        <v>public static final String WINDOW_CHANGE_CONFIGURATION_BUTTON_APPLY_AND_CLOSE="window.change.configuration.button.apply.and.close";</v>
      </c>
    </row>
    <row r="405" spans="1:1" x14ac:dyDescent="0.25">
      <c r="A405" t="str">
        <f>IF('Changer Configuration'!B9&lt;&gt;"",CONCATENATE("public static final String ",SUBSTITUTE(UPPER('Changer Configuration'!B9),".","_"),"=""", 'Changer Configuration'!B9,""";"),"")</f>
        <v>public static final String WINDOW_CHANGE_CONFIGURATION_BUTTON_CLOSE="window.change.configuration.button.close";</v>
      </c>
    </row>
    <row r="406" spans="1:1" x14ac:dyDescent="0.25">
      <c r="A406" t="str">
        <f>IF('Changer Configuration'!B10&lt;&gt;"",CONCATENATE("public static final String ",SUBSTITUTE(UPPER('Changer Configuration'!B10),".","_"),"=""", 'Changer Configuration'!B10,""";"),"")</f>
        <v>public static final String WINDOW_CHANGE_CONFIGURATION_BUTTONS_PANEL_TITLE="window.change.configuration.buttons.panel.title";</v>
      </c>
    </row>
    <row r="407" spans="1:1" x14ac:dyDescent="0.25">
      <c r="A407" t="str">
        <f>IF('Changer Configuration'!B11&lt;&gt;"",CONCATENATE("public static final String ",SUBSTITUTE(UPPER('Changer Configuration'!B11),".","_"),"=""", 'Changer Configuration'!B11,""";"),"")</f>
        <v/>
      </c>
    </row>
    <row r="408" spans="1:1" x14ac:dyDescent="0.25">
      <c r="A408" t="str">
        <f>IF('Changer Configuration'!B12&lt;&gt;"",CONCATENATE("public static final String ",SUBSTITUTE(UPPER('Changer Configuration'!B12),".","_"),"=""", 'Changer Configuration'!B12,""";"),"")</f>
        <v/>
      </c>
    </row>
    <row r="409" spans="1:1" x14ac:dyDescent="0.25">
      <c r="A409" t="str">
        <f>IF('Changer Configuration'!B13&lt;&gt;"",CONCATENATE("public static final String ",SUBSTITUTE(UPPER('Changer Configuration'!B13),".","_"),"=""", 'Changer Configuration'!B13,""";"),"")</f>
        <v/>
      </c>
    </row>
    <row r="410" spans="1:1" x14ac:dyDescent="0.25">
      <c r="A410" t="str">
        <f>IF('Changer Configuration'!B14&lt;&gt;"",CONCATENATE("public static final String ",SUBSTITUTE(UPPER('Changer Configuration'!B14),".","_"),"=""", 'Changer Configuration'!B14,""";"),"")</f>
        <v/>
      </c>
    </row>
    <row r="411" spans="1:1" x14ac:dyDescent="0.25">
      <c r="A411" t="str">
        <f>IF('Changer Configuration'!B15&lt;&gt;"",CONCATENATE("public static final String ",SUBSTITUTE(UPPER('Changer Configuration'!B15),".","_"),"=""", 'Changer Configuration'!B15,""";"),"")</f>
        <v/>
      </c>
    </row>
    <row r="412" spans="1:1" x14ac:dyDescent="0.25">
      <c r="A412" t="str">
        <f>IF('Changer Configuration'!B16&lt;&gt;"",CONCATENATE("public static final String ",SUBSTITUTE(UPPER('Changer Configuration'!B16),".","_"),"=""", 'Changer Configuration'!B16,""";"),"")</f>
        <v/>
      </c>
    </row>
    <row r="413" spans="1:1" x14ac:dyDescent="0.25">
      <c r="A413" t="str">
        <f>IF('Changer Configuration'!B17&lt;&gt;"",CONCATENATE("public static final String ",SUBSTITUTE(UPPER('Changer Configuration'!B17),".","_"),"=""", 'Changer Configuration'!B17,""";"),"")</f>
        <v/>
      </c>
    </row>
    <row r="414" spans="1:1" x14ac:dyDescent="0.25">
      <c r="A414" t="str">
        <f>IF('Changer Configuration'!B18&lt;&gt;"",CONCATENATE("public static final String ",SUBSTITUTE(UPPER('Changer Configuration'!B18),".","_"),"=""", 'Changer Configuration'!B18,""";"),"")</f>
        <v/>
      </c>
    </row>
    <row r="415" spans="1:1" x14ac:dyDescent="0.25">
      <c r="A415" t="str">
        <f>IF('Changer Configuration'!B19&lt;&gt;"",CONCATENATE("public static final String ",SUBSTITUTE(UPPER('Changer Configuration'!B19),".","_"),"=""", 'Changer Configuration'!B19,""";"),"")</f>
        <v/>
      </c>
    </row>
    <row r="416" spans="1:1" x14ac:dyDescent="0.25">
      <c r="A416" t="str">
        <f>IF('Changer Configuration'!B20&lt;&gt;"",CONCATENATE("public static final String ",SUBSTITUTE(UPPER('Changer Configuration'!B20),".","_"),"=""", 'Changer Configuration'!B20,""";"),"")</f>
        <v/>
      </c>
    </row>
    <row r="417" spans="1:1" x14ac:dyDescent="0.25">
      <c r="A417" t="str">
        <f>IF('Changer Configuration'!B21&lt;&gt;"",CONCATENATE("public static final String ",SUBSTITUTE(UPPER('Changer Configuration'!B21),".","_"),"=""", 'Changer Configuration'!B21,""";"),"")</f>
        <v/>
      </c>
    </row>
    <row r="418" spans="1:1" x14ac:dyDescent="0.25">
      <c r="A418" t="str">
        <f>IF('Changer Configuration'!B22&lt;&gt;"",CONCATENATE("public static final String ",SUBSTITUTE(UPPER('Changer Configuration'!B22),".","_"),"=""", 'Changer Configuration'!B22,""";"),"")</f>
        <v/>
      </c>
    </row>
    <row r="419" spans="1:1" x14ac:dyDescent="0.25">
      <c r="A419" t="str">
        <f>IF('Changer Configuration'!B23&lt;&gt;"",CONCATENATE("public static final String ",SUBSTITUTE(UPPER('Changer Configuration'!B23),".","_"),"=""", 'Changer Configuration'!B23,""";"),"")</f>
        <v/>
      </c>
    </row>
    <row r="420" spans="1:1" x14ac:dyDescent="0.25">
      <c r="A420" t="str">
        <f>IF('A propos'!B2&lt;&gt;"",CONCATENATE("public static final String ",SUBSTITUTE(UPPER('A propos'!B2),".","_"),"=""", 'A propos'!B2,""";"),"")</f>
        <v/>
      </c>
    </row>
    <row r="421" spans="1:1" x14ac:dyDescent="0.25">
      <c r="A421" t="str">
        <f>IF('A propos'!B3&lt;&gt;"",CONCATENATE("public static final String ",SUBSTITUTE(UPPER('A propos'!B3),".","_"),"=""", 'A propos'!B3,""";"),"")</f>
        <v>public static final String WINDOW_ABOUT_TITLE="window.about.title";</v>
      </c>
    </row>
    <row r="422" spans="1:1" x14ac:dyDescent="0.25">
      <c r="A422" t="str">
        <f>IF('A propos'!B4&lt;&gt;"",CONCATENATE("public static final String ",SUBSTITUTE(UPPER('A propos'!B4),".","_"),"=""", 'A propos'!B4,""";"),"")</f>
        <v>public static final String WINDOW_ABOUT_MESSAGE_CONTENT="window.about.message.content";</v>
      </c>
    </row>
    <row r="423" spans="1:1" x14ac:dyDescent="0.25">
      <c r="A423" t="str">
        <f>IF('A propos'!B5&lt;&gt;"",CONCATENATE("public static final String ",SUBSTITUTE(UPPER('A propos'!B5),".","_"),"=""", 'A propos'!B5,""";"),"")</f>
        <v/>
      </c>
    </row>
    <row r="424" spans="1:1" x14ac:dyDescent="0.25">
      <c r="A424" t="str">
        <f>IF('A propos'!B6&lt;&gt;"",CONCATENATE("public static final String ",SUBSTITUTE(UPPER('A propos'!B6),".","_"),"=""", 'A propos'!B6,""";"),"")</f>
        <v/>
      </c>
    </row>
    <row r="425" spans="1:1" x14ac:dyDescent="0.25">
      <c r="A425" t="str">
        <f>IF('A propos'!B7&lt;&gt;"",CONCATENATE("public static final String ",SUBSTITUTE(UPPER('A propos'!B7),".","_"),"=""", 'A propos'!B7,""";"),"")</f>
        <v/>
      </c>
    </row>
    <row r="426" spans="1:1" x14ac:dyDescent="0.25">
      <c r="A426" t="str">
        <f>IF('A propos'!B8&lt;&gt;"",CONCATENATE("public static final String ",SUBSTITUTE(UPPER('A propos'!B8),".","_"),"=""", 'A propos'!B8,""";"),"")</f>
        <v/>
      </c>
    </row>
    <row r="427" spans="1:1" x14ac:dyDescent="0.25">
      <c r="A427" t="str">
        <f>IF('A propos'!B9&lt;&gt;"",CONCATENATE("public static final String ",SUBSTITUTE(UPPER('A propos'!B9),".","_"),"=""", 'A propos'!B9,""";"),"")</f>
        <v/>
      </c>
    </row>
    <row r="428" spans="1:1" x14ac:dyDescent="0.25">
      <c r="A428" t="str">
        <f>IF('A propos'!B10&lt;&gt;"",CONCATENATE("public static final String ",SUBSTITUTE(UPPER('A propos'!B10),".","_"),"=""", 'A propos'!B10,""";"),"")</f>
        <v/>
      </c>
    </row>
    <row r="429" spans="1:1" x14ac:dyDescent="0.25">
      <c r="A429" t="str">
        <f>IF('A propos'!B11&lt;&gt;"",CONCATENATE("public static final String ",SUBSTITUTE(UPPER('A propos'!B11),".","_"),"=""", 'A propos'!B11,""";"),"")</f>
        <v/>
      </c>
    </row>
    <row r="430" spans="1:1" x14ac:dyDescent="0.25">
      <c r="A430" t="str">
        <f>IF('A propos'!B12&lt;&gt;"",CONCATENATE("public static final String ",SUBSTITUTE(UPPER('A propos'!B12),".","_"),"=""", 'A propos'!B12,""";"),"")</f>
        <v/>
      </c>
    </row>
    <row r="431" spans="1:1" x14ac:dyDescent="0.25">
      <c r="A431" t="str">
        <f>IF('A propos'!B13&lt;&gt;"",CONCATENATE("public static final String ",SUBSTITUTE(UPPER('A propos'!B13),".","_"),"=""", 'A propos'!B13,""";"),"")</f>
        <v/>
      </c>
    </row>
    <row r="432" spans="1:1" x14ac:dyDescent="0.25">
      <c r="A432" t="str">
        <f>IF('A propos'!B14&lt;&gt;"",CONCATENATE("public static final String ",SUBSTITUTE(UPPER('A propos'!B14),".","_"),"=""", 'A propos'!B14,""";"),"")</f>
        <v/>
      </c>
    </row>
    <row r="433" spans="1:1" x14ac:dyDescent="0.25">
      <c r="A433" t="str">
        <f>IF('A propos'!B15&lt;&gt;"",CONCATENATE("public static final String ",SUBSTITUTE(UPPER('A propos'!B15),".","_"),"=""", 'A propos'!B15,""";"),"")</f>
        <v/>
      </c>
    </row>
    <row r="434" spans="1:1" x14ac:dyDescent="0.25">
      <c r="A434" t="str">
        <f>IF('A propos'!B16&lt;&gt;"",CONCATENATE("public static final String ",SUBSTITUTE(UPPER('A propos'!B16),".","_"),"=""", 'A propos'!B16,""";"),"")</f>
        <v/>
      </c>
    </row>
    <row r="435" spans="1:1" x14ac:dyDescent="0.25">
      <c r="A435" t="str">
        <f>IF('A propos'!B17&lt;&gt;"",CONCATENATE("public static final String ",SUBSTITUTE(UPPER('A propos'!B17),".","_"),"=""", 'A propos'!B17,""";"),"")</f>
        <v/>
      </c>
    </row>
    <row r="436" spans="1:1" x14ac:dyDescent="0.25">
      <c r="A436" t="str">
        <f>IF('A propos'!B18&lt;&gt;"",CONCATENATE("public static final String ",SUBSTITUTE(UPPER('A propos'!B18),".","_"),"=""", 'A propos'!B18,""";"),"")</f>
        <v/>
      </c>
    </row>
    <row r="437" spans="1:1" x14ac:dyDescent="0.25">
      <c r="A437" t="str">
        <f>IF('A propos'!B19&lt;&gt;"",CONCATENATE("public static final String ",SUBSTITUTE(UPPER('A propos'!B19),".","_"),"=""", 'A propos'!B19,""";"),"")</f>
        <v/>
      </c>
    </row>
    <row r="438" spans="1:1" x14ac:dyDescent="0.25">
      <c r="A438" t="str">
        <f>IF('A propos'!B20&lt;&gt;"",CONCATENATE("public static final String ",SUBSTITUTE(UPPER('A propos'!B20),".","_"),"=""", 'A propos'!B20,""";"),"")</f>
        <v/>
      </c>
    </row>
    <row r="439" spans="1:1" x14ac:dyDescent="0.25">
      <c r="A439" t="str">
        <f>IF('A propos'!B21&lt;&gt;"",CONCATENATE("public static final String ",SUBSTITUTE(UPPER('A propos'!B21),".","_"),"=""", 'A propos'!B21,""";"),"")</f>
        <v/>
      </c>
    </row>
    <row r="440" spans="1:1" x14ac:dyDescent="0.25">
      <c r="A440" t="str">
        <f>IF('A propos'!B22&lt;&gt;"",CONCATENATE("public static final String ",SUBSTITUTE(UPPER('A propos'!B22),".","_"),"=""", 'A propos'!B22,""";"),"")</f>
        <v/>
      </c>
    </row>
    <row r="441" spans="1:1" x14ac:dyDescent="0.25">
      <c r="A441" t="str">
        <f>IF('A propos'!B23&lt;&gt;"",CONCATENATE("public static final String ",SUBSTITUTE(UPPER('A propos'!B23),".","_"),"=""", 'A propos'!B23,""";"),"")</f>
        <v/>
      </c>
    </row>
    <row r="442" spans="1:1" x14ac:dyDescent="0.25">
      <c r="A442" t="str">
        <f>IF('A propos'!B24&lt;&gt;"",CONCATENATE("public static final String ",SUBSTITUTE(UPPER('A propos'!B24),".","_"),"=""", 'A propos'!B24,""";"),"")</f>
        <v/>
      </c>
    </row>
    <row r="443" spans="1:1" x14ac:dyDescent="0.25">
      <c r="A443" t="str">
        <f>IF('Export Document Materiel'!B2&lt;&gt;"",CONCATENATE("public static final String ",SUBSTITUTE(UPPER('Export Document Materiel'!B2),".","_"),"=""", 'Export Document Materiel'!B2,""";"),"")</f>
        <v/>
      </c>
    </row>
    <row r="444" spans="1:1" x14ac:dyDescent="0.25">
      <c r="A444" t="str">
        <f>IF('Export Document Materiel'!B3&lt;&gt;"",CONCATENATE("public static final String ",SUBSTITUTE(UPPER('Export Document Materiel'!B3),".","_"),"=""", 'Export Document Materiel'!B3,""";"),"")</f>
        <v>public static final String WINDOW_EXPORT_DOCUMENT_TITLE="window.export.document.title";</v>
      </c>
    </row>
    <row r="445" spans="1:1" x14ac:dyDescent="0.25">
      <c r="A445" t="str">
        <f>IF('Export Document Materiel'!B4&lt;&gt;"",CONCATENATE("public static final String ",SUBSTITUTE(UPPER('Export Document Materiel'!B4),".","_"),"=""", 'Export Document Materiel'!B4,""";"),"")</f>
        <v>public static final String WINDOW_EXPORT_DOCUMENT_CHOOSE_DIRECTORY_PANEL_TITLE="window.export.document.choose.directory.panel.title";</v>
      </c>
    </row>
    <row r="446" spans="1:1" x14ac:dyDescent="0.25">
      <c r="A446" t="str">
        <f>IF('Export Document Materiel'!B5&lt;&gt;"",CONCATENATE("public static final String ",SUBSTITUTE(UPPER('Export Document Materiel'!B5),".","_"),"=""", 'Export Document Materiel'!B5,""";"),"")</f>
        <v>public static final String WINDOW_EXPORT_DOCUMENT_CHOOSE_DIRECTORY_LABEL="window.export.document.choose.directory.label";</v>
      </c>
    </row>
    <row r="447" spans="1:1" x14ac:dyDescent="0.25">
      <c r="A447" t="str">
        <f>IF('Export Document Materiel'!B6&lt;&gt;"",CONCATENATE("public static final String ",SUBSTITUTE(UPPER('Export Document Materiel'!B6),".","_"),"=""", 'Export Document Materiel'!B6,""";"),"")</f>
        <v>public static final String WINDOW_EXPORT_DOCUMENT_MODE_PANEL_TITLE="window.export.document.mode.panel.title";</v>
      </c>
    </row>
    <row r="448" spans="1:1" x14ac:dyDescent="0.25">
      <c r="A448" t="str">
        <f>IF('Export Document Materiel'!B7&lt;&gt;"",CONCATENATE("public static final String ",SUBSTITUTE(UPPER('Export Document Materiel'!B7),".","_"),"=""", 'Export Document Materiel'!B7,""";"),"")</f>
        <v>public static final String WINDOW_EXPORT_DOCUMENT_MODE_DOCUMENT_LABEL="window.export.document.mode.document.label";</v>
      </c>
    </row>
    <row r="449" spans="1:1" x14ac:dyDescent="0.25">
      <c r="A449" t="str">
        <f>IF('Export Document Materiel'!B8&lt;&gt;"",CONCATENATE("public static final String ",SUBSTITUTE(UPPER('Export Document Materiel'!B8),".","_"),"=""", 'Export Document Materiel'!B8,""";"),"")</f>
        <v>public static final String WINDOW_EXPORT_DOCUMENT_MODE_ALL_DOCUMENTS_LABEL="window.export.document.mode.all.documents.label";</v>
      </c>
    </row>
    <row r="450" spans="1:1" x14ac:dyDescent="0.25">
      <c r="A450" t="str">
        <f>IF('Export Document Materiel'!B9&lt;&gt;"",CONCATENATE("public static final String ",SUBSTITUTE(UPPER('Export Document Materiel'!B9),".","_"),"=""", 'Export Document Materiel'!B9,""";"),"")</f>
        <v>public static final String WINDOW_EXPORT_DOCUMENT_MODE_RESULT_SEARCH_LABEL="window.export.document.mode.result.search.label";</v>
      </c>
    </row>
    <row r="451" spans="1:1" x14ac:dyDescent="0.25">
      <c r="A451" t="str">
        <f>IF('Export Document Materiel'!B10&lt;&gt;"",CONCATENATE("public static final String ",SUBSTITUTE(UPPER('Export Document Materiel'!B10),".","_"),"=""", 'Export Document Materiel'!B10,""";"),"")</f>
        <v>public static final String WINDOW_EXPORT_DOCUMENT_CHOOSE_DOCUMENT_PANEL_TITLE="window.export.document.choose.document.panel.title";</v>
      </c>
    </row>
    <row r="452" spans="1:1" x14ac:dyDescent="0.25">
      <c r="A452" t="str">
        <f>IF('Export Document Materiel'!B11&lt;&gt;"",CONCATENATE("public static final String ",SUBSTITUTE(UPPER('Export Document Materiel'!B11),".","_"),"=""", 'Export Document Materiel'!B11,""";"),"")</f>
        <v>public static final String WINDOW_EXPORT_DOCUMENT_CHOOSE_DOCUMENT_LABEL="window.export.document.choose.document.label";</v>
      </c>
    </row>
    <row r="453" spans="1:1" x14ac:dyDescent="0.25">
      <c r="A453" t="str">
        <f>IF('Export Document Materiel'!B12&lt;&gt;"",CONCATENATE("public static final String ",SUBSTITUTE(UPPER('Export Document Materiel'!B12),".","_"),"=""", 'Export Document Materiel'!B12,""";"),"")</f>
        <v>public static final String WINDOW_EXPORT_DOCUMENT_CHOOSE_FILE_PANEL_TITLE="window.export.document.choose.file.panel.title";</v>
      </c>
    </row>
    <row r="454" spans="1:1" x14ac:dyDescent="0.25">
      <c r="A454" t="str">
        <f>IF('Export Document Materiel'!B13&lt;&gt;"",CONCATENATE("public static final String ",SUBSTITUTE(UPPER('Export Document Materiel'!B13),".","_"),"=""", 'Export Document Materiel'!B13,""";"),"")</f>
        <v>public static final String WINDOW_EXPORT_DOCUMENT_CHOOSE_FILE_LABEL="window.export.document.choose.file.label";</v>
      </c>
    </row>
    <row r="455" spans="1:1" x14ac:dyDescent="0.25">
      <c r="A455" t="str">
        <f>IF('Export Document Materiel'!B14&lt;&gt;"",CONCATENATE("public static final String ",SUBSTITUTE(UPPER('Export Document Materiel'!B14),".","_"),"=""", 'Export Document Materiel'!B14,""";"),"")</f>
        <v>public static final String WINDOW_EXPORT_DOCUMENT_BUTTON_PANEL_TITLE="window.export.document.button.panel.title";</v>
      </c>
    </row>
    <row r="456" spans="1:1" x14ac:dyDescent="0.25">
      <c r="A456" t="str">
        <f>IF('Export Document Materiel'!B15&lt;&gt;"",CONCATENATE("public static final String ",SUBSTITUTE(UPPER('Export Document Materiel'!B15),".","_"),"=""", 'Export Document Materiel'!B15,""";"),"")</f>
        <v>public static final String WINDOW_EXPORT_DOCUMENT_BUTTON_EXPORT_LABEL="window.export.document.button.export.label";</v>
      </c>
    </row>
    <row r="457" spans="1:1" x14ac:dyDescent="0.25">
      <c r="A457" t="str">
        <f>IF('Export Document Materiel'!B16&lt;&gt;"",CONCATENATE("public static final String ",SUBSTITUTE(UPPER('Export Document Materiel'!B16),".","_"),"=""", 'Export Document Materiel'!B16,""";"),"")</f>
        <v>public static final String WINDOW_EXPORT_DOCUMENT_INFORMATION_MESSAGE_TITLE="window.export.document.information.message.title";</v>
      </c>
    </row>
    <row r="458" spans="1:1" x14ac:dyDescent="0.25">
      <c r="A458" t="str">
        <f>IF('Export Document Materiel'!B17&lt;&gt;"",CONCATENATE("public static final String ",SUBSTITUTE(UPPER('Export Document Materiel'!B17),".","_"),"=""", 'Export Document Materiel'!B17,""";"),"")</f>
        <v>public static final String WINDOW_EXPORT_DOCUMENT_INFORMATION_MESSAGE="window.export.document.information.message";</v>
      </c>
    </row>
    <row r="459" spans="1:1" x14ac:dyDescent="0.25">
      <c r="A459" t="str">
        <f>IF('Export Document Materiel'!B18&lt;&gt;"",CONCATENATE("public static final String ",SUBSTITUTE(UPPER('Export Document Materiel'!B18),".","_"),"=""", 'Export Document Materiel'!B18,""";"),"")</f>
        <v>public static final String WINDOW_EXPORT_DOCUMENT_BUTTON_CLOSE_LABEL="window.export.document.button.close.label";</v>
      </c>
    </row>
    <row r="460" spans="1:1" x14ac:dyDescent="0.25">
      <c r="A460" t="str">
        <f>IF('Export Document Materiel'!B19&lt;&gt;"",CONCATENATE("public static final String ",SUBSTITUTE(UPPER('Export Document Materiel'!B19),".","_"),"=""", 'Export Document Materiel'!B19,""";"),"")</f>
        <v>public static final String WINDOW_EXPORT_DOCUMENT_CHOOSE_DIRECTORY_DIALOG_TITLE="window.export.document.choose.directory.dialog.title";</v>
      </c>
    </row>
    <row r="461" spans="1:1" x14ac:dyDescent="0.25">
      <c r="A461" t="str">
        <f>IF('Export Document Materiel'!B20&lt;&gt;"",CONCATENATE("public static final String ",SUBSTITUTE(UPPER('Export Document Materiel'!B20),".","_"),"=""", 'Export Document Materiel'!B20,""";"),"")</f>
        <v>public static final String WINDOW_EXPORT_DOCUMENT_INFORMATION_SEARCH_MESSAGE="window.export.document.information.search.message";</v>
      </c>
    </row>
    <row r="462" spans="1:1" x14ac:dyDescent="0.25">
      <c r="A462" t="str">
        <f>IF('Export Document Materiel'!B21&lt;&gt;"",CONCATENATE("public static final String ",SUBSTITUTE(UPPER('Export Document Materiel'!B21),".","_"),"=""", 'Export Document Materiel'!B21,""";"),"")</f>
        <v/>
      </c>
    </row>
    <row r="463" spans="1:1" x14ac:dyDescent="0.25">
      <c r="A463" t="str">
        <f>IF('Export Document Materiel'!B22&lt;&gt;"",CONCATENATE("public static final String ",SUBSTITUTE(UPPER('Export Document Materiel'!B22),".","_"),"=""", 'Export Document Materiel'!B22,""";"),"")</f>
        <v/>
      </c>
    </row>
    <row r="464" spans="1:1" x14ac:dyDescent="0.25">
      <c r="A464" t="str">
        <f>IF('Export Document Materiel'!B23&lt;&gt;"",CONCATENATE("public static final String ",SUBSTITUTE(UPPER('Export Document Materiel'!B23),".","_"),"=""", 'Export Document Materiel'!B23,""";"),"")</f>
        <v/>
      </c>
    </row>
    <row r="465" spans="1:1" x14ac:dyDescent="0.25">
      <c r="A465" t="str">
        <f>IF('Export Document Materiel'!B24&lt;&gt;"",CONCATENATE("public static final String ",SUBSTITUTE(UPPER('Export Document Materiel'!B24),".","_"),"=""", 'Export Document Materiel'!B24,""";"),"")</f>
        <v/>
      </c>
    </row>
    <row r="466" spans="1:1" x14ac:dyDescent="0.25">
      <c r="A466" t="str">
        <f>IF('Export Document Materiel'!B25&lt;&gt;"",CONCATENATE("public static final String ",SUBSTITUTE(UPPER('Export Document Materiel'!B25),".","_"),"=""", 'Export Document Materiel'!B25,""";"),"")</f>
        <v/>
      </c>
    </row>
    <row r="467" spans="1:1" x14ac:dyDescent="0.25">
      <c r="A467" t="str">
        <f>IF('Export Document Materiel'!B26&lt;&gt;"",CONCATENATE("public static final String ",SUBSTITUTE(UPPER('Export Document Materiel'!B26),".","_"),"=""", 'Export Document Materiel'!B26,""";"),"")</f>
        <v/>
      </c>
    </row>
    <row r="468" spans="1:1" x14ac:dyDescent="0.25">
      <c r="A468" t="str">
        <f>IF('Export Document Materiel'!B27&lt;&gt;"",CONCATENATE("public static final String ",SUBSTITUTE(UPPER('Export Document Materiel'!B27),".","_"),"=""", 'Export Document Materiel'!B27,""";"),"")</f>
        <v/>
      </c>
    </row>
    <row r="469" spans="1:1" x14ac:dyDescent="0.25">
      <c r="A469" t="str">
        <f>IF('Export Document Materiel'!B28&lt;&gt;"",CONCATENATE("public static final String ",SUBSTITUTE(UPPER('Export Document Materiel'!B28),".","_"),"=""", 'Export Document Materiel'!B28,""";"),"")</f>
        <v/>
      </c>
    </row>
    <row r="470" spans="1:1" x14ac:dyDescent="0.25">
      <c r="A470" t="str">
        <f>IF('Export Document Materiel'!B29&lt;&gt;"",CONCATENATE("public static final String ",SUBSTITUTE(UPPER('Export Document Materiel'!B29),".","_"),"=""", 'Export Document Materiel'!B29,""";"),"")</f>
        <v/>
      </c>
    </row>
    <row r="471" spans="1:1" x14ac:dyDescent="0.25">
      <c r="A471" t="str">
        <f>IF('Export Document Materiel'!B30&lt;&gt;"",CONCATENATE("public static final String ",SUBSTITUTE(UPPER('Export Document Materiel'!B30),".","_"),"=""", 'Export Document Materiel'!B30,""";"),"")</f>
        <v/>
      </c>
    </row>
    <row r="472" spans="1:1" x14ac:dyDescent="0.25">
      <c r="A472" t="str">
        <f>IF('Export Document Materiel'!B31&lt;&gt;"",CONCATENATE("public static final String ",SUBSTITUTE(UPPER('Export Document Materiel'!B31),".","_"),"=""", 'Export Document Materiel'!B31,""";"),"")</f>
        <v/>
      </c>
    </row>
    <row r="473" spans="1:1" x14ac:dyDescent="0.25">
      <c r="A473" t="str">
        <f>IF('Erreur incoherence'!B2&lt;&gt;"",CONCATENATE("public static final String ",SUBSTITUTE(UPPER('Erreur incoherence'!B2),".","_"),"=""", 'Erreur incoherence'!B2,""";"),"")</f>
        <v/>
      </c>
    </row>
    <row r="474" spans="1:1" x14ac:dyDescent="0.25">
      <c r="A474" t="str">
        <f>IF('Erreur incoherence'!B3&lt;&gt;"",CONCATENATE("public static final String ",SUBSTITUTE(UPPER('Erreur incoherence'!B3),".","_"),"=""", 'Erreur incoherence'!B3,""";"),"")</f>
        <v>public static final String WINDOW_ERROR_INCONSISTENCY_TITLE="window.error.inconsistency.title";</v>
      </c>
    </row>
    <row r="475" spans="1:1" x14ac:dyDescent="0.25">
      <c r="A475" t="str">
        <f>IF('Erreur incoherence'!B4&lt;&gt;"",CONCATENATE("public static final String ",SUBSTITUTE(UPPER('Erreur incoherence'!B4),".","_"),"=""", 'Erreur incoherence'!B4,""";"),"")</f>
        <v>public static final String WINDOW_ERROR_INCONSISTENCY_PANEL_TITLE="window.error.inconsistency.panel.title";</v>
      </c>
    </row>
    <row r="476" spans="1:1" x14ac:dyDescent="0.25">
      <c r="A476" t="str">
        <f>IF('Erreur incoherence'!B5&lt;&gt;"",CONCATENATE("public static final String ",SUBSTITUTE(UPPER('Erreur incoherence'!B5),".","_"),"=""", 'Erreur incoherence'!B5,""";"),"")</f>
        <v>public static final String WINDOW_ERROR_INCONSISTENCY_FIELD_LABEL="window.error.inconsistency.field.label";</v>
      </c>
    </row>
    <row r="477" spans="1:1" x14ac:dyDescent="0.25">
      <c r="A477" t="str">
        <f>IF('Erreur incoherence'!B6&lt;&gt;"",CONCATENATE("public static final String ",SUBSTITUTE(UPPER('Erreur incoherence'!B6),".","_"),"=""", 'Erreur incoherence'!B6,""";"),"")</f>
        <v>public static final String WINDOW_ERROR_INCONSISTENCY_NUMBER_LINE_LABEL="window.error.inconsistency.number.line.label";</v>
      </c>
    </row>
    <row r="478" spans="1:1" x14ac:dyDescent="0.25">
      <c r="A478" t="str">
        <f>IF('Erreur incoherence'!B7&lt;&gt;"",CONCATENATE("public static final String ",SUBSTITUTE(UPPER('Erreur incoherence'!B7),".","_"),"=""", 'Erreur incoherence'!B7,""";"),"")</f>
        <v>public static final String WINDOW_ERROR_INCONSISTENCY_NAME_FILE_LABEL="window.error.inconsistency.name.file.label";</v>
      </c>
    </row>
    <row r="479" spans="1:1" x14ac:dyDescent="0.25">
      <c r="A479" t="str">
        <f>IF('Erreur incoherence'!B8&lt;&gt;"",CONCATENATE("public static final String ",SUBSTITUTE(UPPER('Erreur incoherence'!B8),".","_"),"=""", 'Erreur incoherence'!B8,""";"),"")</f>
        <v>public static final String WINDOW_ERROR_INCONSISTENCY_MESSAGE_PANEL_TITLE="window.error.inconsistency.message.panel.title";</v>
      </c>
    </row>
    <row r="480" spans="1:1" x14ac:dyDescent="0.25">
      <c r="A480" t="str">
        <f>IF('Erreur incoherence'!B9&lt;&gt;"",CONCATENATE("public static final String ",SUBSTITUTE(UPPER('Erreur incoherence'!B9),".","_"),"=""", 'Erreur incoherence'!B9,""";"),"")</f>
        <v>public static final String WINDOW_ERROR_INCONSISTENCY_MESSAGE="window.error.inconsistency.message";</v>
      </c>
    </row>
    <row r="481" spans="1:1" x14ac:dyDescent="0.25">
      <c r="A481" t="str">
        <f>IF('Erreur incoherence'!B10&lt;&gt;"",CONCATENATE("public static final String ",SUBSTITUTE(UPPER('Erreur incoherence'!B10),".","_"),"=""", 'Erreur incoherence'!B10,""";"),"")</f>
        <v>public static final String WINDOW_ERROR_INCONSISTENCY_BUTTONS_PANEL_TITLE="window.error.inconsistency.buttons.panel.title";</v>
      </c>
    </row>
    <row r="482" spans="1:1" x14ac:dyDescent="0.25">
      <c r="A482" t="str">
        <f>IF('Erreur incoherence'!B11&lt;&gt;"",CONCATENATE("public static final String ",SUBSTITUTE(UPPER('Erreur incoherence'!B11),".","_"),"=""", 'Erreur incoherence'!B11,""";"),"")</f>
        <v>public static final String WINDOW_ERROR_INCONSISTENCY_BUTTONS_CLOSE_BUTTON_LABEL="window.error.inconsistency.buttons.close.button.label";</v>
      </c>
    </row>
    <row r="483" spans="1:1" x14ac:dyDescent="0.25">
      <c r="A483" t="str">
        <f>IF('Erreur incoherence'!B12&lt;&gt;"",CONCATENATE("public static final String ",SUBSTITUTE(UPPER('Erreur incoherence'!B12),".","_"),"=""", 'Erreur incoherence'!B12,""";"),"")</f>
        <v/>
      </c>
    </row>
    <row r="484" spans="1:1" x14ac:dyDescent="0.25">
      <c r="A484" t="str">
        <f>IF('Erreur incoherence'!B13&lt;&gt;"",CONCATENATE("public static final String ",SUBSTITUTE(UPPER('Erreur incoherence'!B13),".","_"),"=""", 'Erreur incoherence'!B13,""";"),"")</f>
        <v/>
      </c>
    </row>
    <row r="485" spans="1:1" x14ac:dyDescent="0.25">
      <c r="A485" t="str">
        <f>IF('Erreur incoherence'!B14&lt;&gt;"",CONCATENATE("public static final String ",SUBSTITUTE(UPPER('Erreur incoherence'!B14),".","_"),"=""", 'Erreur incoherence'!B14,""";"),"")</f>
        <v/>
      </c>
    </row>
    <row r="486" spans="1:1" x14ac:dyDescent="0.25">
      <c r="A486" t="str">
        <f>IF('Erreur incoherence'!B15&lt;&gt;"",CONCATENATE("public static final String ",SUBSTITUTE(UPPER('Erreur incoherence'!B15),".","_"),"=""", 'Erreur incoherence'!B15,""";"),"")</f>
        <v/>
      </c>
    </row>
    <row r="487" spans="1:1" x14ac:dyDescent="0.25">
      <c r="A487" t="str">
        <f>IF('Erreur incoherence'!B16&lt;&gt;"",CONCATENATE("public static final String ",SUBSTITUTE(UPPER('Erreur incoherence'!B16),".","_"),"=""", 'Erreur incoherence'!B16,""";"),"")</f>
        <v/>
      </c>
    </row>
    <row r="488" spans="1:1" x14ac:dyDescent="0.25">
      <c r="A488" t="str">
        <f>IF('Erreur incoherence'!B17&lt;&gt;"",CONCATENATE("public static final String ",SUBSTITUTE(UPPER('Erreur incoherence'!B17),".","_"),"=""", 'Erreur incoherence'!B17,""";"),"")</f>
        <v/>
      </c>
    </row>
    <row r="489" spans="1:1" x14ac:dyDescent="0.25">
      <c r="A489" t="str">
        <f>IF('Erreur incoherence'!B18&lt;&gt;"",CONCATENATE("public static final String ",SUBSTITUTE(UPPER('Erreur incoherence'!B18),".","_"),"=""", 'Erreur incoherence'!B18,""";"),"")</f>
        <v/>
      </c>
    </row>
    <row r="490" spans="1:1" x14ac:dyDescent="0.25">
      <c r="A490" t="str">
        <f>IF('Erreur incoherence'!B19&lt;&gt;"",CONCATENATE("public static final String ",SUBSTITUTE(UPPER('Erreur incoherence'!B19),".","_"),"=""", 'Erreur incoherence'!B19,""";"),"")</f>
        <v/>
      </c>
    </row>
    <row r="491" spans="1:1" x14ac:dyDescent="0.25">
      <c r="A491" t="str">
        <f>IF('Erreur incoherence'!B20&lt;&gt;"",CONCATENATE("public static final String ",SUBSTITUTE(UPPER('Erreur incoherence'!B20),".","_"),"=""", 'Erreur incoherence'!B20,""";"),"")</f>
        <v/>
      </c>
    </row>
    <row r="492" spans="1:1" x14ac:dyDescent="0.25">
      <c r="A492" t="str">
        <f>IF('Erreur incoherence'!B21&lt;&gt;"",CONCATENATE("public static final String ",SUBSTITUTE(UPPER('Erreur incoherence'!B21),".","_"),"=""", 'Erreur incoherence'!B21,""";"),"")</f>
        <v/>
      </c>
    </row>
    <row r="493" spans="1:1" x14ac:dyDescent="0.25">
      <c r="A493" t="str">
        <f>IF('Erreur incoherence'!B22&lt;&gt;"",CONCATENATE("public static final String ",SUBSTITUTE(UPPER('Erreur incoherence'!B22),".","_"),"=""", 'Erreur incoherence'!B22,""";"),"")</f>
        <v/>
      </c>
    </row>
    <row r="494" spans="1:1" x14ac:dyDescent="0.25">
      <c r="A494" t="str">
        <f>IF('Erreur incoherence'!B23&lt;&gt;"",CONCATENATE("public static final String ",SUBSTITUTE(UPPER('Erreur incoherence'!B23),".","_"),"=""", 'Erreur incoherence'!B23,""";"),"")</f>
        <v/>
      </c>
    </row>
    <row r="495" spans="1:1" x14ac:dyDescent="0.25">
      <c r="A495" t="str">
        <f>IF('Erreur incoherence'!B24&lt;&gt;"",CONCATENATE("public static final String ",SUBSTITUTE(UPPER('Erreur incoherence'!B24),".","_"),"=""", 'Erreur incoherence'!B24,""";"),"")</f>
        <v/>
      </c>
    </row>
    <row r="496" spans="1:1" x14ac:dyDescent="0.25">
      <c r="A496" t="str">
        <f>IF('Erreur incoherence'!B25&lt;&gt;"",CONCATENATE("public static final String ",SUBSTITUTE(UPPER('Erreur incoherence'!B25),".","_"),"=""", 'Erreur incoherence'!B25,""";"),"")</f>
        <v/>
      </c>
    </row>
    <row r="497" spans="1:1" x14ac:dyDescent="0.25">
      <c r="A497" t="str">
        <f>IF('Erreur incoherence'!B26&lt;&gt;"",CONCATENATE("public static final String ",SUBSTITUTE(UPPER('Erreur incoherence'!B26),".","_"),"=""", 'Erreur incoherence'!B26,""";"),"")</f>
        <v/>
      </c>
    </row>
    <row r="498" spans="1:1" x14ac:dyDescent="0.25">
      <c r="A498" t="str">
        <f>IF('Erreur incoherence'!B27&lt;&gt;"",CONCATENATE("public static final String ",SUBSTITUTE(UPPER('Erreur incoherence'!B27),".","_"),"=""", 'Erreur incoherence'!B27,""";"),"")</f>
        <v/>
      </c>
    </row>
    <row r="499" spans="1:1" x14ac:dyDescent="0.25">
      <c r="A499" t="str">
        <f>IF('Erreur incoherence'!B28&lt;&gt;"",CONCATENATE("public static final String ",SUBSTITUTE(UPPER('Erreur incoherence'!B28),".","_"),"=""", 'Erreur incoherence'!B28,""";"),"")</f>
        <v/>
      </c>
    </row>
    <row r="500" spans="1:1" x14ac:dyDescent="0.25">
      <c r="A500" t="str">
        <f>IF('Erreur incoherence'!B29&lt;&gt;"",CONCATENATE("public static final String ",SUBSTITUTE(UPPER('Erreur incoherence'!B29),".","_"),"=""", 'Erreur incoherence'!B29,""";"),"")</f>
        <v/>
      </c>
    </row>
    <row r="501" spans="1:1" x14ac:dyDescent="0.25">
      <c r="A501" t="str">
        <f>IF('Erreur incoherence'!B30&lt;&gt;"",CONCATENATE("public static final String ",SUBSTITUTE(UPPER('Erreur incoherence'!B30),".","_"),"=""", 'Erreur incoherence'!B30,""";"),"")</f>
        <v/>
      </c>
    </row>
    <row r="502" spans="1:1" x14ac:dyDescent="0.25">
      <c r="A502" t="str">
        <f>IF('Erreur incoherence'!B31&lt;&gt;"",CONCATENATE("public static final String ",SUBSTITUTE(UPPER('Erreur incoherence'!B31),".","_"),"=""", 'Erreur incoherence'!B31,""";"),"")</f>
        <v/>
      </c>
    </row>
    <row r="503" spans="1:1" x14ac:dyDescent="0.25">
      <c r="A503" t="str">
        <f>IF('Erreur incoherence'!B32&lt;&gt;"",CONCATENATE("public static final String ",SUBSTITUTE(UPPER('Erreur incoherence'!B32),".","_"),"=""", 'Erreur incoherence'!B32,""";"),"")</f>
        <v/>
      </c>
    </row>
    <row r="504" spans="1:1" x14ac:dyDescent="0.25">
      <c r="A504" t="str">
        <f>IF('Erreur balise introductive'!B2&lt;&gt;"",CONCATENATE("public static final String ",SUBSTITUTE(UPPER('Erreur balise introductive'!B2),".","_"),"=""", 'Erreur balise introductive'!B2,""";"),"")</f>
        <v/>
      </c>
    </row>
    <row r="505" spans="1:1" x14ac:dyDescent="0.25">
      <c r="A505" t="str">
        <f>IF('Erreur balise introductive'!B3&lt;&gt;"",CONCATENATE("public static final String ",SUBSTITUTE(UPPER('Erreur balise introductive'!B3),".","_"),"=""", 'Erreur balise introductive'!B3,""";"),"")</f>
        <v>public static final String WINDOW_ERROR_MISSING_BASE_CODE_TITLE="window.error.missing.base.code.title";</v>
      </c>
    </row>
    <row r="506" spans="1:1" x14ac:dyDescent="0.25">
      <c r="A506" t="str">
        <f>IF('Erreur balise introductive'!B4&lt;&gt;"",CONCATENATE("public static final String ",SUBSTITUTE(UPPER('Erreur balise introductive'!B4),".","_"),"=""", 'Erreur balise introductive'!B4,""";"),"")</f>
        <v>public static final String WINDOW_ERROR_MISSING_BASE_CODE_PANEL_TITLE="window.error.missing.base.code.panel.title";</v>
      </c>
    </row>
    <row r="507" spans="1:1" x14ac:dyDescent="0.25">
      <c r="A507" t="str">
        <f>IF('Erreur balise introductive'!B5&lt;&gt;"",CONCATENATE("public static final String ",SUBSTITUTE(UPPER('Erreur balise introductive'!B5),".","_"),"=""", 'Erreur balise introductive'!B5,""";"),"")</f>
        <v>public static final String WINDOW_ERROR_MISSING_BASE_CODE_FIELD_LABEL="window.error.missing.base.code.field.label";</v>
      </c>
    </row>
    <row r="508" spans="1:1" x14ac:dyDescent="0.25">
      <c r="A508" t="str">
        <f>IF('Erreur balise introductive'!B6&lt;&gt;"",CONCATENATE("public static final String ",SUBSTITUTE(UPPER('Erreur balise introductive'!B6),".","_"),"=""", 'Erreur balise introductive'!B6,""";"),"")</f>
        <v>public static final String WINDOW_ERROR_MISSING_BASE_CODE_NUMBER_LINE_LABEL="window.error.missing.base.code.number.line.label";</v>
      </c>
    </row>
    <row r="509" spans="1:1" x14ac:dyDescent="0.25">
      <c r="A509" t="str">
        <f>IF('Erreur balise introductive'!B7&lt;&gt;"",CONCATENATE("public static final String ",SUBSTITUTE(UPPER('Erreur balise introductive'!B7),".","_"),"=""", 'Erreur balise introductive'!B7,""";"),"")</f>
        <v>public static final String WINDOW_ERROR_MISSING_BASE_CODE_NAME_FILE_LABEL="window.error.missing.base.code.name.file.label";</v>
      </c>
    </row>
    <row r="510" spans="1:1" x14ac:dyDescent="0.25">
      <c r="A510" t="str">
        <f>IF('Erreur balise introductive'!B8&lt;&gt;"",CONCATENATE("public static final String ",SUBSTITUTE(UPPER('Erreur balise introductive'!B8),".","_"),"=""", 'Erreur balise introductive'!B8,""";"),"")</f>
        <v>public static final String WINDOW_ERROR_MISSING_BASE_CODE_MESSAGE_PANEL_TITLE="window.error.missing.base.code.message.panel.title";</v>
      </c>
    </row>
    <row r="511" spans="1:1" x14ac:dyDescent="0.25">
      <c r="A511" t="str">
        <f>IF('Erreur balise introductive'!B9&lt;&gt;"",CONCATENATE("public static final String ",SUBSTITUTE(UPPER('Erreur balise introductive'!B9),".","_"),"=""", 'Erreur balise introductive'!B9,""";"),"")</f>
        <v>public static final String WINDOW_ERROR_MISSING_BASE_CODE_MESSAGE="window.error.missing.base.code.message";</v>
      </c>
    </row>
    <row r="512" spans="1:1" x14ac:dyDescent="0.25">
      <c r="A512" t="str">
        <f>IF('Erreur balise introductive'!B10&lt;&gt;"",CONCATENATE("public static final String ",SUBSTITUTE(UPPER('Erreur balise introductive'!B10),".","_"),"=""", 'Erreur balise introductive'!B10,""";"),"")</f>
        <v>public static final String WINDOW_ERROR_MISSING_BASE_CODE_BUTTONS_PANEL_TITLE="window.error.missing.base.code.buttons.panel.title";</v>
      </c>
    </row>
    <row r="513" spans="1:1" x14ac:dyDescent="0.25">
      <c r="A513" t="str">
        <f>IF('Erreur balise introductive'!B11&lt;&gt;"",CONCATENATE("public static final String ",SUBSTITUTE(UPPER('Erreur balise introductive'!B11),".","_"),"=""", 'Erreur balise introductive'!B11,""";"),"")</f>
        <v>public static final String WINDOW_ERROR_MISSING_BASE_CODE_BUTTONS_CLOSE_BUTTON_LABEL="window.error.missing.base.code.buttons.close.button.label";</v>
      </c>
    </row>
    <row r="514" spans="1:1" x14ac:dyDescent="0.25">
      <c r="A514" t="str">
        <f>IF('Erreur balise introductive'!B12&lt;&gt;"",CONCATENATE("public static final String ",SUBSTITUTE(UPPER('Erreur balise introductive'!B12),".","_"),"=""", 'Erreur balise introductive'!B12,""";"),"")</f>
        <v/>
      </c>
    </row>
    <row r="515" spans="1:1" x14ac:dyDescent="0.25">
      <c r="A515" t="str">
        <f>IF('Erreur balise introductive'!B13&lt;&gt;"",CONCATENATE("public static final String ",SUBSTITUTE(UPPER('Erreur balise introductive'!B13),".","_"),"=""", 'Erreur balise introductive'!B13,""";"),"")</f>
        <v/>
      </c>
    </row>
    <row r="516" spans="1:1" x14ac:dyDescent="0.25">
      <c r="A516" t="str">
        <f>IF('Erreur balise introductive'!B14&lt;&gt;"",CONCATENATE("public static final String ",SUBSTITUTE(UPPER('Erreur balise introductive'!B14),".","_"),"=""", 'Erreur balise introductive'!B14,""";"),"")</f>
        <v/>
      </c>
    </row>
    <row r="517" spans="1:1" x14ac:dyDescent="0.25">
      <c r="A517" t="str">
        <f>IF('Erreur balise introductive'!B15&lt;&gt;"",CONCATENATE("public static final String ",SUBSTITUTE(UPPER('Erreur balise introductive'!B15),".","_"),"=""", 'Erreur balise introductive'!B15,""";"),"")</f>
        <v/>
      </c>
    </row>
    <row r="518" spans="1:1" x14ac:dyDescent="0.25">
      <c r="A518" t="str">
        <f>IF('Erreur balise introductive'!B16&lt;&gt;"",CONCATENATE("public static final String ",SUBSTITUTE(UPPER('Erreur balise introductive'!B16),".","_"),"=""", 'Erreur balise introductive'!B16,""";"),"")</f>
        <v/>
      </c>
    </row>
    <row r="519" spans="1:1" x14ac:dyDescent="0.25">
      <c r="A519" t="str">
        <f>IF('Erreur balise introductive'!B17&lt;&gt;"",CONCATENATE("public static final String ",SUBSTITUTE(UPPER('Erreur balise introductive'!B17),".","_"),"=""", 'Erreur balise introductive'!B17,""";"),"")</f>
        <v/>
      </c>
    </row>
    <row r="520" spans="1:1" x14ac:dyDescent="0.25">
      <c r="A520" t="str">
        <f>IF('Erreur balise introductive'!B18&lt;&gt;"",CONCATENATE("public static final String ",SUBSTITUTE(UPPER('Erreur balise introductive'!B18),".","_"),"=""", 'Erreur balise introductive'!B18,""";"),"")</f>
        <v/>
      </c>
    </row>
    <row r="521" spans="1:1" x14ac:dyDescent="0.25">
      <c r="A521" t="str">
        <f>IF('Erreur balise introductive'!B19&lt;&gt;"",CONCATENATE("public static final String ",SUBSTITUTE(UPPER('Erreur balise introductive'!B19),".","_"),"=""", 'Erreur balise introductive'!B19,""";"),"")</f>
        <v/>
      </c>
    </row>
    <row r="522" spans="1:1" x14ac:dyDescent="0.25">
      <c r="A522" t="str">
        <f>IF('Erreur balise introductive'!B20&lt;&gt;"",CONCATENATE("public static final String ",SUBSTITUTE(UPPER('Erreur balise introductive'!B20),".","_"),"=""", 'Erreur balise introductive'!B20,""";"),"")</f>
        <v/>
      </c>
    </row>
    <row r="523" spans="1:1" x14ac:dyDescent="0.25">
      <c r="A523" t="str">
        <f>IF('Erreur balise introductive'!B21&lt;&gt;"",CONCATENATE("public static final String ",SUBSTITUTE(UPPER('Erreur balise introductive'!B21),".","_"),"=""", 'Erreur balise introductive'!B21,""";"),"")</f>
        <v/>
      </c>
    </row>
    <row r="524" spans="1:1" x14ac:dyDescent="0.25">
      <c r="A524" t="str">
        <f>IF('Erreur balise introductive'!B22&lt;&gt;"",CONCATENATE("public static final String ",SUBSTITUTE(UPPER('Erreur balise introductive'!B22),".","_"),"=""", 'Erreur balise introductive'!B22,""";"),"")</f>
        <v/>
      </c>
    </row>
    <row r="525" spans="1:1" x14ac:dyDescent="0.25">
      <c r="A525" t="str">
        <f>IF('Erreur balise introductive'!B23&lt;&gt;"",CONCATENATE("public static final String ",SUBSTITUTE(UPPER('Erreur balise introductive'!B23),".","_"),"=""", 'Erreur balise introductive'!B23,""";"),"")</f>
        <v/>
      </c>
    </row>
    <row r="526" spans="1:1" x14ac:dyDescent="0.25">
      <c r="A526" t="str">
        <f>IF('Erreur balise introductive'!B24&lt;&gt;"",CONCATENATE("public static final String ",SUBSTITUTE(UPPER('Erreur balise introductive'!B24),".","_"),"=""", 'Erreur balise introductive'!B24,""";"),"")</f>
        <v/>
      </c>
    </row>
    <row r="527" spans="1:1" x14ac:dyDescent="0.25">
      <c r="A527" t="str">
        <f>IF('Erreur balise introductive'!B25&lt;&gt;"",CONCATENATE("public static final String ",SUBSTITUTE(UPPER('Erreur balise introductive'!B25),".","_"),"=""", 'Erreur balise introductive'!B25,""";"),"")</f>
        <v/>
      </c>
    </row>
    <row r="528" spans="1:1" x14ac:dyDescent="0.25">
      <c r="A528" t="str">
        <f>IF('Erreur balise introductive'!B26&lt;&gt;"",CONCATENATE("public static final String ",SUBSTITUTE(UPPER('Erreur balise introductive'!B26),".","_"),"=""", 'Erreur balise introductive'!B26,""";"),"")</f>
        <v/>
      </c>
    </row>
    <row r="529" spans="1:1" x14ac:dyDescent="0.25">
      <c r="A529" t="str">
        <f>IF('Erreur balise introductive'!B27&lt;&gt;"",CONCATENATE("public static final String ",SUBSTITUTE(UPPER('Erreur balise introductive'!B27),".","_"),"=""", 'Erreur balise introductive'!B27,""";"),"")</f>
        <v/>
      </c>
    </row>
    <row r="530" spans="1:1" x14ac:dyDescent="0.25">
      <c r="A530" t="str">
        <f>IF('Erreur balise introductive'!B28&lt;&gt;"",CONCATENATE("public static final String ",SUBSTITUTE(UPPER('Erreur balise introductive'!B28),".","_"),"=""", 'Erreur balise introductive'!B28,""";"),"")</f>
        <v/>
      </c>
    </row>
    <row r="531" spans="1:1" x14ac:dyDescent="0.25">
      <c r="A531" t="str">
        <f>IF('Commencer analyse'!B2&lt;&gt;"",CONCATENATE("public static final String ",SUBSTITUTE(UPPER('Commencer analyse'!B2),".","_"),"=""", 'Commencer analyse'!B2,""";"),"")</f>
        <v/>
      </c>
    </row>
    <row r="532" spans="1:1" x14ac:dyDescent="0.25">
      <c r="A532" t="str">
        <f>IF('Commencer analyse'!B3&lt;&gt;"",CONCATENATE("public static final String ",SUBSTITUTE(UPPER('Commencer analyse'!B3),".","_"),"=""", 'Commencer analyse'!B3,""";"),"")</f>
        <v>public static final String WINDOW_START_ANALYSIS_CODE_TITLE="window.start.analysis.code.title";</v>
      </c>
    </row>
    <row r="533" spans="1:1" x14ac:dyDescent="0.25">
      <c r="A533" t="str">
        <f>IF('Commencer analyse'!B4&lt;&gt;"",CONCATENATE("public static final String ",SUBSTITUTE(UPPER('Commencer analyse'!B4),".","_"),"=""", 'Commencer analyse'!B4,""";"),"")</f>
        <v>public static final String WINDOW_START_ANALYSIS_INFORMATION_PANEL_TITLE="window.start.analysis.information.panel.title";</v>
      </c>
    </row>
    <row r="534" spans="1:1" x14ac:dyDescent="0.25">
      <c r="A534" t="str">
        <f>IF('Commencer analyse'!B5&lt;&gt;"",CONCATENATE("public static final String ",SUBSTITUTE(UPPER('Commencer analyse'!B5),".","_"),"=""", 'Commencer analyse'!B5,""";"),"")</f>
        <v>public static final String WINDOW_START_ANALYSIS_INFORMATION_MESSAGE_ETAPE1="window.start.analysis.information.message.etape1";</v>
      </c>
    </row>
    <row r="535" spans="1:1" x14ac:dyDescent="0.25">
      <c r="A535" t="str">
        <f>IF('Commencer analyse'!B6&lt;&gt;"",CONCATENATE("public static final String ",SUBSTITUTE(UPPER('Commencer analyse'!B6),".","_"),"=""", 'Commencer analyse'!B6,""";"),"")</f>
        <v>public static final String WINDOW_START_ANALYSIS_WIZARD_PANEL_TITLE="window.start.analysis.wizard.panel.title";</v>
      </c>
    </row>
    <row r="536" spans="1:1" x14ac:dyDescent="0.25">
      <c r="A536" t="str">
        <f>IF('Commencer analyse'!B7&lt;&gt;"",CONCATENATE("public static final String ",SUBSTITUTE(UPPER('Commencer analyse'!B7),".","_"),"=""", 'Commencer analyse'!B7,""";"),"")</f>
        <v>public static final String WINDOW_START_ANALYSIS_INFORMATION_MESSAGE_ETAPE2="window.start.analysis.information.message.etape2";</v>
      </c>
    </row>
    <row r="537" spans="1:1" x14ac:dyDescent="0.25">
      <c r="A537" t="str">
        <f>IF('Commencer analyse'!B8&lt;&gt;"",CONCATENATE("public static final String ",SUBSTITUTE(UPPER('Commencer analyse'!B8),".","_"),"=""", 'Commencer analyse'!B8,""";"),"")</f>
        <v>public static final String WINDOW_START_ANALYSIS_TYPE_PANEL_TITLE="window.start.analysis.type.panel.title";</v>
      </c>
    </row>
    <row r="538" spans="1:1" x14ac:dyDescent="0.25">
      <c r="A538" t="str">
        <f>IF('Commencer analyse'!B9&lt;&gt;"",CONCATENATE("public static final String ",SUBSTITUTE(UPPER('Commencer analyse'!B9),".","_"),"=""", 'Commencer analyse'!B9,""";"),"")</f>
        <v>public static final String WINDOW_START_ANALYSIS_INFORMATION_MESSAGE_ETAPE3="window.start.analysis.information.message.etape3";</v>
      </c>
    </row>
    <row r="539" spans="1:1" x14ac:dyDescent="0.25">
      <c r="A539" t="str">
        <f>IF('Commencer analyse'!B10&lt;&gt;"",CONCATENATE("public static final String ",SUBSTITUTE(UPPER('Commencer analyse'!B10),".","_"),"=""", 'Commencer analyse'!B10,""";"),"")</f>
        <v>public static final String WINDOW_START_ANALYSIS_FIELD_MATERIAL_PANEL_TITLE="window.start.analysis.field.material.panel.title";</v>
      </c>
    </row>
    <row r="540" spans="1:1" x14ac:dyDescent="0.25">
      <c r="A540" t="str">
        <f>IF('Commencer analyse'!B11&lt;&gt;"",CONCATENATE("public static final String ",SUBSTITUTE(UPPER('Commencer analyse'!B11),".","_"),"=""", 'Commencer analyse'!B11,""";"),"")</f>
        <v>public static final String WINDOW_START_ANALYSIS_INFORMATION_MESSAGE_ETAPE4="window.start.analysis.information.message.etape4";</v>
      </c>
    </row>
    <row r="541" spans="1:1" x14ac:dyDescent="0.25">
      <c r="A541" t="str">
        <f>IF('Commencer analyse'!B12&lt;&gt;"",CONCATENATE("public static final String ",SUBSTITUTE(UPPER('Commencer analyse'!B12),".","_"),"=""", 'Commencer analyse'!B12,""";"),"")</f>
        <v>public static final String WINDOW_START_ANALYSIS_CHOOSE_ANALYSE_LABEL="window.start.analysis.choose.analyse.label";</v>
      </c>
    </row>
    <row r="542" spans="1:1" x14ac:dyDescent="0.25">
      <c r="A542" t="str">
        <f>IF('Commencer analyse'!B13&lt;&gt;"",CONCATENATE("public static final String ",SUBSTITUTE(UPPER('Commencer analyse'!B13),".","_"),"=""", 'Commencer analyse'!B13,""";"),"")</f>
        <v>public static final String WINDOW_START_ANALYSIS_CHOOSE_ANALYSE_PANEL_TITLE="window.start.analysis.choose.analyse.panel.title";</v>
      </c>
    </row>
    <row r="543" spans="1:1" x14ac:dyDescent="0.25">
      <c r="A543" t="str">
        <f>IF('Commencer analyse'!B14&lt;&gt;"",CONCATENATE("public static final String ",SUBSTITUTE(UPPER('Commencer analyse'!B14),".","_"),"=""", 'Commencer analyse'!B14,""";"),"")</f>
        <v>public static final String WINDOW_START_ANALYSIS_CHOOSE_ANALYSE_OPTION_PANEL_TITLE="window.start.analysis.choose.analyse.option.panel.title";</v>
      </c>
    </row>
    <row r="544" spans="1:1" x14ac:dyDescent="0.25">
      <c r="A544" t="str">
        <f>IF('Commencer analyse'!B15&lt;&gt;"",CONCATENATE("public static final String ",SUBSTITUTE(UPPER('Commencer analyse'!B15),".","_"),"=""", 'Commencer analyse'!B15,""";"),"")</f>
        <v>public static final String WINDOW_START_ANALYSIS_START_BUTTON_LABEL="window.start.analysis.start.button.label";</v>
      </c>
    </row>
    <row r="545" spans="1:1" x14ac:dyDescent="0.25">
      <c r="A545" t="str">
        <f>IF('Commencer analyse'!B16&lt;&gt;"",CONCATENATE("public static final String ",SUBSTITUTE(UPPER('Commencer analyse'!B16),".","_"),"=""", 'Commencer analyse'!B16,""";"),"")</f>
        <v>public static final String WINDOW_START_ANALYSIS_CONSULT_RESULTS_BUTTON_LABEL="window.start.analysis.consult.results.button.label";</v>
      </c>
    </row>
    <row r="546" spans="1:1" x14ac:dyDescent="0.25">
      <c r="A546" t="str">
        <f>IF('Commencer analyse'!B17&lt;&gt;"",CONCATENATE("public static final String ",SUBSTITUTE(UPPER('Commencer analyse'!B17),".","_"),"=""", 'Commencer analyse'!B17,""";"),"")</f>
        <v>public static final String WINDOW_START_ANALYSIS_TOKEN_NUMBER_LABEL="window.start.analysis.token.number.label";</v>
      </c>
    </row>
    <row r="547" spans="1:1" x14ac:dyDescent="0.25">
      <c r="A547" t="str">
        <f>IF('Commencer analyse'!B18&lt;&gt;"",CONCATENATE("public static final String ",SUBSTITUTE(UPPER('Commencer analyse'!B18),".","_"),"=""", 'Commencer analyse'!B18,""";"),"")</f>
        <v>public static final String WINDOW_START_ANALYSIS_LEMME_TYPE_LABEL="window.start.analysis.lemme.type.label";</v>
      </c>
    </row>
    <row r="548" spans="1:1" x14ac:dyDescent="0.25">
      <c r="A548" t="str">
        <f>IF('Commencer analyse'!B19&lt;&gt;"",CONCATENATE("public static final String ",SUBSTITUTE(UPPER('Commencer analyse'!B19),".","_"),"=""", 'Commencer analyse'!B19,""";"),"")</f>
        <v>public static final String WINDOW_START_ANALYSIS_TOKEN_RATIO_LABEL="window.start.analysis.token.ratio.label";</v>
      </c>
    </row>
    <row r="549" spans="1:1" x14ac:dyDescent="0.25">
      <c r="A549" t="str">
        <f>IF('Commencer analyse'!B20&lt;&gt;"",CONCATENATE("public static final String ",SUBSTITUTE(UPPER('Commencer analyse'!B20),".","_"),"=""", 'Commencer analyse'!B20,""";"),"")</f>
        <v>public static final String WINDOW_START_ANALYSIS_FREQUENCY_LABEL="window.start.analysis.frequency.label";</v>
      </c>
    </row>
    <row r="550" spans="1:1" x14ac:dyDescent="0.25">
      <c r="A550" t="str">
        <f>IF('Commencer analyse'!B21&lt;&gt;"",CONCATENATE("public static final String ",SUBSTITUTE(UPPER('Commencer analyse'!B21),".","_"),"=""", 'Commencer analyse'!B21,""";"),"")</f>
        <v>public static final String WINDOW_START_ANALYSIS_CHOOSE_TYPE_TREATMENT_OPTIONAL_LIST_PANEL_TITLE="window.start.analysis.choose.type.treatment.optional.list.panel.title";</v>
      </c>
    </row>
    <row r="551" spans="1:1" x14ac:dyDescent="0.25">
      <c r="A551" t="str">
        <f>IF('Commencer analyse'!B22&lt;&gt;"",CONCATENATE("public static final String ",SUBSTITUTE(UPPER('Commencer analyse'!B22),".","_"),"=""", 'Commencer analyse'!B22,""";"),"")</f>
        <v>public static final String WINDOW_START_ANALYSIS_CHOOSE_PROFILE_TREATMENT_OPTIONAL_LIST_PANEL_TITLE="window.start.analysis.choose.profile.treatment.optional.list.panel.title";</v>
      </c>
    </row>
    <row r="552" spans="1:1" x14ac:dyDescent="0.25">
      <c r="A552" t="str">
        <f>IF('Commencer analyse'!B23&lt;&gt;"",CONCATENATE("public static final String ",SUBSTITUTE(UPPER('Commencer analyse'!B23),".","_"),"=""", 'Commencer analyse'!B23,""";"),"")</f>
        <v>public static final String WINDOW_START_ANALYSIS_CHOOSE_TYPE_LEMMATIZATION_TREATMENT_OPTIONAL_LIST_LABEL="window.start.analysis.choose.type.lemmatization.treatment.optional.list.label";</v>
      </c>
    </row>
    <row r="553" spans="1:1" x14ac:dyDescent="0.25">
      <c r="A553" t="str">
        <f>IF('Commencer analyse'!B24&lt;&gt;"",CONCATENATE("public static final String ",SUBSTITUTE(UPPER('Commencer analyse'!B24),".","_"),"=""", 'Commencer analyse'!B24,""";"),"")</f>
        <v>public static final String WINDOW_START_ANALYSIS_CHOOSE_PROFILE_TREATMENT_OPTIONAL_LIST_LABEL="window.start.analysis.choose.profile.treatment.optional.list.label";</v>
      </c>
    </row>
    <row r="554" spans="1:1" x14ac:dyDescent="0.25">
      <c r="A554" t="str">
        <f>IF('Commencer analyse'!B25&lt;&gt;"",CONCATENATE("public static final String ",SUBSTITUTE(UPPER('Commencer analyse'!B25),".","_"),"=""", 'Commencer analyse'!B25,""";"),"")</f>
        <v>public static final String WINDOW_START_ANALYSIS_CHOOSE_TYPE_TOKENIZATION_TREATMENT_OPTIONAL_LIST_LABEL="window.start.analysis.choose.type.tokenization.treatment.optional.list.label";</v>
      </c>
    </row>
    <row r="555" spans="1:1" x14ac:dyDescent="0.25">
      <c r="A555" t="str">
        <f>IF('Commencer analyse'!B26&lt;&gt;"",CONCATENATE("public static final String ",SUBSTITUTE(UPPER('Commencer analyse'!B26),".","_"),"=""", 'Commencer analyse'!B26,""";"),"")</f>
        <v>public static final String WINDOW_START_ANALYSIS_CHOOSE_TYPE_PROPER_NOUN_TREATMENT_OPTIONAL_LIST_LABEL="window.start.analysis.choose.type.proper.noun.treatment.optional.list.label";</v>
      </c>
    </row>
    <row r="556" spans="1:1" x14ac:dyDescent="0.25">
      <c r="A556" t="str">
        <f>IF('Commencer analyse'!B27&lt;&gt;"",CONCATENATE("public static final String ",SUBSTITUTE(UPPER('Commencer analyse'!B27),".","_"),"=""", 'Commencer analyse'!B27,""";"),"")</f>
        <v>public static final String WINDOW_START_ANALYSIS_INFORMATION_OPTIONALS_LISTE_MESSAGE="window.start.analysis.information.optionals.liste.message";</v>
      </c>
    </row>
    <row r="557" spans="1:1" x14ac:dyDescent="0.25">
      <c r="A557" t="str">
        <f>IF('Commencer analyse'!B28&lt;&gt;"",CONCATENATE("public static final String ",SUBSTITUTE(UPPER('Commencer analyse'!B28),".","_"),"=""", 'Commencer analyse'!B28,""";"),"")</f>
        <v>public static final String WINDOW_START_ANALYSIS_HELP_BUTTON_LABEL="window.start.analysis.help.button.label";</v>
      </c>
    </row>
    <row r="558" spans="1:1" x14ac:dyDescent="0.25">
      <c r="A558" t="str">
        <f>IF('Commencer analyse'!B29&lt;&gt;"",CONCATENATE("public static final String ",SUBSTITUTE(UPPER('Commencer analyse'!B29),".","_"),"=""", 'Commencer analyse'!B29,""";"),"")</f>
        <v/>
      </c>
    </row>
    <row r="559" spans="1:1" x14ac:dyDescent="0.25">
      <c r="A559" t="str">
        <f>IF('Commencer analyse'!B30&lt;&gt;"",CONCATENATE("public static final String ",SUBSTITUTE(UPPER('Commencer analyse'!B30),".","_"),"=""", 'Commencer analyse'!B30,""";"),"")</f>
        <v/>
      </c>
    </row>
    <row r="560" spans="1:1" x14ac:dyDescent="0.25">
      <c r="A560" t="str">
        <f>IF('Commencer analyse'!B31&lt;&gt;"",CONCATENATE("public static final String ",SUBSTITUTE(UPPER('Commencer analyse'!B31),".","_"),"=""", 'Commencer analyse'!B31,""";"),"")</f>
        <v/>
      </c>
    </row>
    <row r="561" spans="1:1" x14ac:dyDescent="0.25">
      <c r="A561" t="str">
        <f>IF('Commencer analyse'!B32&lt;&gt;"",CONCATENATE("public static final String ",SUBSTITUTE(UPPER('Commencer analyse'!B32),".","_"),"=""", 'Commencer analyse'!B32,""";"),"")</f>
        <v/>
      </c>
    </row>
    <row r="562" spans="1:1" x14ac:dyDescent="0.25">
      <c r="A562" t="str">
        <f>IF('Commencer analyse'!B33&lt;&gt;"",CONCATENATE("public static final String ",SUBSTITUTE(UPPER('Commencer analyse'!B33),".","_"),"=""", 'Commencer analyse'!B33,""";"),"")</f>
        <v/>
      </c>
    </row>
    <row r="563" spans="1:1" x14ac:dyDescent="0.25">
      <c r="A563" t="str">
        <f>IF('Commencer analyse'!B34&lt;&gt;"",CONCATENATE("public static final String ",SUBSTITUTE(UPPER('Commencer analyse'!B34),".","_"),"=""", 'Commencer analyse'!B34,""";"),"")</f>
        <v/>
      </c>
    </row>
    <row r="564" spans="1:1" x14ac:dyDescent="0.25">
      <c r="A564" t="str">
        <f>IF('Commencer analyse'!B35&lt;&gt;"",CONCATENATE("public static final String ",SUBSTITUTE(UPPER('Commencer analyse'!B35),".","_"),"=""", 'Commencer analyse'!B35,""";"),"")</f>
        <v/>
      </c>
    </row>
    <row r="565" spans="1:1" x14ac:dyDescent="0.25">
      <c r="A565" t="str">
        <f>IF('Commencer analyse'!B36&lt;&gt;"",CONCATENATE("public static final String ",SUBSTITUTE(UPPER('Commencer analyse'!B36),".","_"),"=""", 'Commencer analyse'!B36,""";"),"")</f>
        <v/>
      </c>
    </row>
    <row r="566" spans="1:1" x14ac:dyDescent="0.25">
      <c r="A566" t="str">
        <f>IF('Commencer analyse'!B37&lt;&gt;"",CONCATENATE("public static final String ",SUBSTITUTE(UPPER('Commencer analyse'!B37),".","_"),"=""", 'Commencer analyse'!B37,""";"),"")</f>
        <v/>
      </c>
    </row>
    <row r="567" spans="1:1" x14ac:dyDescent="0.25">
      <c r="A567" t="str">
        <f>IF('Commencer analyse'!B38&lt;&gt;"",CONCATENATE("public static final String ",SUBSTITUTE(UPPER('Commencer analyse'!B38),".","_"),"=""", 'Commencer analyse'!B38,""";"),"")</f>
        <v/>
      </c>
    </row>
    <row r="568" spans="1:1" x14ac:dyDescent="0.25">
      <c r="A568" t="str">
        <f>IF('Commencer analyse'!B39&lt;&gt;"",CONCATENATE("public static final String ",SUBSTITUTE(UPPER('Commencer analyse'!B39),".","_"),"=""", 'Commencer analyse'!B39,""";"),"")</f>
        <v/>
      </c>
    </row>
    <row r="569" spans="1:1" x14ac:dyDescent="0.25">
      <c r="A569" t="str">
        <f>IF('Commencer analyse'!B40&lt;&gt;"",CONCATENATE("public static final String ",SUBSTITUTE(UPPER('Commencer analyse'!B40),".","_"),"=""", 'Commencer analyse'!B40,""";"),"")</f>
        <v/>
      </c>
    </row>
    <row r="570" spans="1:1" x14ac:dyDescent="0.25">
      <c r="A570" t="str">
        <f>IF('Commencer analyse'!B41&lt;&gt;"",CONCATENATE("public static final String ",SUBSTITUTE(UPPER('Commencer analyse'!B41),".","_"),"=""", 'Commencer analyse'!B41,""";"),"")</f>
        <v/>
      </c>
    </row>
    <row r="571" spans="1:1" x14ac:dyDescent="0.25">
      <c r="A571" t="str">
        <f>IF('Commencer analyse'!B42&lt;&gt;"",CONCATENATE("public static final String ",SUBSTITUTE(UPPER('Commencer analyse'!B42),".","_"),"=""", 'Commencer analyse'!B42,""";"),"")</f>
        <v/>
      </c>
    </row>
    <row r="572" spans="1:1" x14ac:dyDescent="0.25">
      <c r="A572" t="str">
        <f>IF('Commencer analyse'!B43&lt;&gt;"",CONCATENATE("public static final String ",SUBSTITUTE(UPPER('Commencer analyse'!B43),".","_"),"=""", 'Commencer analyse'!B43,""";"),"")</f>
        <v/>
      </c>
    </row>
    <row r="573" spans="1:1" x14ac:dyDescent="0.25">
      <c r="A573" t="str">
        <f>IF('Commencer analyse'!B44&lt;&gt;"",CONCATENATE("public static final String ",SUBSTITUTE(UPPER('Commencer analyse'!B44),".","_"),"=""", 'Commencer analyse'!B44,""";"),"")</f>
        <v/>
      </c>
    </row>
    <row r="574" spans="1:1" x14ac:dyDescent="0.25">
      <c r="A574" t="str">
        <f>IF('Commencer analyse'!B45&lt;&gt;"",CONCATENATE("public static final String ",SUBSTITUTE(UPPER('Commencer analyse'!B45),".","_"),"=""", 'Commencer analyse'!B45,""";"),"")</f>
        <v/>
      </c>
    </row>
    <row r="575" spans="1:1" x14ac:dyDescent="0.25">
      <c r="A575" t="str">
        <f>IF('Commencer analyse'!B46&lt;&gt;"",CONCATENATE("public static final String ",SUBSTITUTE(UPPER('Commencer analyse'!B46),".","_"),"=""", 'Commencer analyse'!B46,""";"),"")</f>
        <v/>
      </c>
    </row>
    <row r="576" spans="1:1" x14ac:dyDescent="0.25">
      <c r="A576" t="str">
        <f>IF('Commencer analyse'!B47&lt;&gt;"",CONCATENATE("public static final String ",SUBSTITUTE(UPPER('Commencer analyse'!B47),".","_"),"=""", 'Commencer analyse'!B47,""";"),"")</f>
        <v/>
      </c>
    </row>
    <row r="577" spans="1:1" x14ac:dyDescent="0.25">
      <c r="A577" t="str">
        <f>IF('Commencer analyse'!B48&lt;&gt;"",CONCATENATE("public static final String ",SUBSTITUTE(UPPER('Commencer analyse'!B48),".","_"),"=""", 'Commencer analyse'!B48,""";"),"")</f>
        <v/>
      </c>
    </row>
    <row r="578" spans="1:1" x14ac:dyDescent="0.25">
      <c r="A578" t="str">
        <f>IF('Commencer analyse'!B49&lt;&gt;"",CONCATENATE("public static final String ",SUBSTITUTE(UPPER('Commencer analyse'!B49),".","_"),"=""", 'Commencer analyse'!B49,""";"),"")</f>
        <v/>
      </c>
    </row>
    <row r="579" spans="1:1" x14ac:dyDescent="0.25">
      <c r="A579" t="str">
        <f>IF('Commencer analyse'!B50&lt;&gt;"",CONCATENATE("public static final String ",SUBSTITUTE(UPPER('Commencer analyse'!B50),".","_"),"=""", 'Commencer analyse'!B50,""";"),"")</f>
        <v/>
      </c>
    </row>
    <row r="580" spans="1:1" x14ac:dyDescent="0.25">
      <c r="A580" t="str">
        <f>IF('Commencer analyse'!B51&lt;&gt;"",CONCATENATE("public static final String ",SUBSTITUTE(UPPER('Commencer analyse'!B51),".","_"),"=""", 'Commencer analyse'!B51,""";"),"")</f>
        <v/>
      </c>
    </row>
    <row r="581" spans="1:1" x14ac:dyDescent="0.25">
      <c r="A581" t="str">
        <f>IF('Commencer analyse'!B52&lt;&gt;"",CONCATENATE("public static final String ",SUBSTITUTE(UPPER('Commencer analyse'!B52),".","_"),"=""", 'Commencer analyse'!B52,""";"),"")</f>
        <v/>
      </c>
    </row>
    <row r="582" spans="1:1" x14ac:dyDescent="0.25">
      <c r="A582" t="str">
        <f>IF('Commencer analyse'!B53&lt;&gt;"",CONCATENATE("public static final String ",SUBSTITUTE(UPPER('Commencer analyse'!B53),".","_"),"=""", 'Commencer analyse'!B53,""";"),"")</f>
        <v/>
      </c>
    </row>
    <row r="583" spans="1:1" x14ac:dyDescent="0.25">
      <c r="A583" t="str">
        <f>IF('Commencer analyse'!B54&lt;&gt;"",CONCATENATE("public static final String ",SUBSTITUTE(UPPER('Commencer analyse'!B54),".","_"),"=""", 'Commencer analyse'!B54,""";"),"")</f>
        <v/>
      </c>
    </row>
    <row r="584" spans="1:1" x14ac:dyDescent="0.25">
      <c r="A584" t="str">
        <f>IF('Commencer analyse'!B55&lt;&gt;"",CONCATENATE("public static final String ",SUBSTITUTE(UPPER('Commencer analyse'!B55),".","_"),"=""", 'Commencer analyse'!B55,""";"),"")</f>
        <v/>
      </c>
    </row>
    <row r="585" spans="1:1" x14ac:dyDescent="0.25">
      <c r="A585" t="str">
        <f>IF('Commencer analyse'!B56&lt;&gt;"",CONCATENATE("public static final String ",SUBSTITUTE(UPPER('Commencer analyse'!B56),".","_"),"=""", 'Commencer analyse'!B56,""";"),"")</f>
        <v/>
      </c>
    </row>
    <row r="586" spans="1:1" x14ac:dyDescent="0.25">
      <c r="A586" t="str">
        <f>IF('Commencer analyse'!B57&lt;&gt;"",CONCATENATE("public static final String ",SUBSTITUTE(UPPER('Commencer analyse'!B57),".","_"),"=""", 'Commencer analyse'!B57,""";"),"")</f>
        <v/>
      </c>
    </row>
    <row r="587" spans="1:1" x14ac:dyDescent="0.25">
      <c r="A587" t="str">
        <f>IF('Commencer analyse'!B58&lt;&gt;"",CONCATENATE("public static final String ",SUBSTITUTE(UPPER('Commencer analyse'!B58),".","_"),"=""", 'Commencer analyse'!B58,""";"),"")</f>
        <v/>
      </c>
    </row>
    <row r="588" spans="1:1" x14ac:dyDescent="0.25">
      <c r="A588" t="str">
        <f>IF('Commencer analyse'!B59&lt;&gt;"",CONCATENATE("public static final String ",SUBSTITUTE(UPPER('Commencer analyse'!B59),".","_"),"=""", 'Commencer analyse'!B59,""";"),"")</f>
        <v/>
      </c>
    </row>
    <row r="589" spans="1:1" x14ac:dyDescent="0.25">
      <c r="A589" t="str">
        <f>IF('Importer Excel'!B3&lt;&gt;"",CONCATENATE("public static final String ",SUBSTITUTE(UPPER('Importer Excel'!B3),".","_"),"=""", 'Importer Excel'!B3,""";"),"")</f>
        <v>public static final String WINDOW_IMPORT_EXCEL_FILE_PICKER_PANEL_TITLE="window.import.excel.file.picker.panel.title";</v>
      </c>
    </row>
    <row r="590" spans="1:1" x14ac:dyDescent="0.25">
      <c r="A590" t="str">
        <f>IF('Importer Excel'!B4&lt;&gt;"",CONCATENATE("public static final String ",SUBSTITUTE(UPPER('Importer Excel'!B4),".","_"),"=""", 'Importer Excel'!B4,""";"),"")</f>
        <v>public static final String WINDOW_IMPORT_EXCEL_PANEL_TITLE="window.import.excel.panel.title";</v>
      </c>
    </row>
    <row r="591" spans="1:1" x14ac:dyDescent="0.25">
      <c r="A591" t="str">
        <f>IF('Importer Excel'!B5&lt;&gt;"",CONCATENATE("public static final String ",SUBSTITUTE(UPPER('Importer Excel'!B5),".","_"),"=""", 'Importer Excel'!B5,""";"),"")</f>
        <v>public static final String WINDOW_IMPORT_EXCEL_INFORMATION_PANEL_TITLE="window.import.excel.information.panel.title";</v>
      </c>
    </row>
    <row r="592" spans="1:1" x14ac:dyDescent="0.25">
      <c r="A592" t="str">
        <f>IF('Importer Excel'!B6&lt;&gt;"",CONCATENATE("public static final String ",SUBSTITUTE(UPPER('Importer Excel'!B6),".","_"),"=""", 'Importer Excel'!B6,""";"),"")</f>
        <v>public static final String WINDOW_IMPORT_EXCEL_INFORMATION_PANEL_TEXT_NOTHING="window.import.excel.information.panel.text.nothing";</v>
      </c>
    </row>
    <row r="593" spans="1:1" x14ac:dyDescent="0.25">
      <c r="A593" t="str">
        <f>IF('Importer Excel'!B7&lt;&gt;"",CONCATENATE("public static final String ",SUBSTITUTE(UPPER('Importer Excel'!B7),".","_"),"=""", 'Importer Excel'!B7,""";"),"")</f>
        <v>public static final String WINDOW_IMPORT_EXCEL_INFORMATION_PANEL_TEXT="window.import.excel.information.panel.text";</v>
      </c>
    </row>
    <row r="594" spans="1:1" x14ac:dyDescent="0.25">
      <c r="A594" t="str">
        <f>IF('Importer Excel'!B8&lt;&gt;"",CONCATENATE("public static final String ",SUBSTITUTE(UPPER('Importer Excel'!B8),".","_"),"=""", 'Importer Excel'!B8,""";"),"")</f>
        <v>public static final String WINDOW_IMPORT_EXCEL_LIST_SPECIFIC_PANEL_TITLE="window.import.excel.list.specific.panel.title";</v>
      </c>
    </row>
    <row r="595" spans="1:1" x14ac:dyDescent="0.25">
      <c r="A595" t="str">
        <f>IF('Importer Excel'!B9&lt;&gt;"",CONCATENATE("public static final String ",SUBSTITUTE(UPPER('Importer Excel'!B9),".","_"),"=""", 'Importer Excel'!B9,""";"),"")</f>
        <v>public static final String WINDOW_IMPORT_EXCEL_LIST_SPECIFIC_LABEL="window.import.excel.list.specific.label";</v>
      </c>
    </row>
    <row r="596" spans="1:1" x14ac:dyDescent="0.25">
      <c r="A596" t="str">
        <f>IF('Importer Excel'!B10&lt;&gt;"",CONCATENATE("public static final String ",SUBSTITUTE(UPPER('Importer Excel'!B10),".","_"),"=""", 'Importer Excel'!B10,""";"),"")</f>
        <v>public static final String WINDOW_IMPORT_EXCEL_LIST_SPECIFIC_LABEL_NOTHING="window.import.excel.list.specific.label.nothing";</v>
      </c>
    </row>
    <row r="597" spans="1:1" x14ac:dyDescent="0.25">
      <c r="A597" t="str">
        <f>IF('Importer Excel'!B11&lt;&gt;"",CONCATENATE("public static final String ",SUBSTITUTE(UPPER('Importer Excel'!B11),".","_"),"=""", 'Importer Excel'!B11,""";"),"")</f>
        <v>public static final String WINDOW_IMPORT_EXCEL_SHEET_NAME_LABEL="window.import.excel.sheet.name.label";</v>
      </c>
    </row>
    <row r="598" spans="1:1" x14ac:dyDescent="0.25">
      <c r="A598" t="str">
        <f>IF('Importer Excel'!B12&lt;&gt;"",CONCATENATE("public static final String ",SUBSTITUTE(UPPER('Importer Excel'!B12),".","_"),"=""", 'Importer Excel'!B12,""";"),"")</f>
        <v>public static final String WINDOW_IMPORT_EXCEL_LIST_FIELDS_TITLE_PANEL="window.import.excel.list.fields.title.panel";</v>
      </c>
    </row>
    <row r="599" spans="1:1" x14ac:dyDescent="0.25">
      <c r="A599" t="str">
        <f>IF('Importer Excel'!B13&lt;&gt;"",CONCATENATE("public static final String ",SUBSTITUTE(UPPER('Importer Excel'!B13),".","_"),"=""", 'Importer Excel'!B13,""";"),"")</f>
        <v>public static final String WINDOW_IMPORT_EXCEL_FILE_LABEL="window.import.excel.file.label";</v>
      </c>
    </row>
    <row r="600" spans="1:1" x14ac:dyDescent="0.25">
      <c r="A600" t="str">
        <f>IF('Importer Excel'!B14&lt;&gt;"",CONCATENATE("public static final String ",SUBSTITUTE(UPPER('Importer Excel'!B14),".","_"),"=""", 'Importer Excel'!B14,""";"),"")</f>
        <v>public static final String WINDOW_IMPORT_EXCEL_ACTION_TITLE_PANEL="window.import.excel.action.title.panel";</v>
      </c>
    </row>
    <row r="601" spans="1:1" x14ac:dyDescent="0.25">
      <c r="A601" t="str">
        <f>IF('Importer Excel'!B15&lt;&gt;"",CONCATENATE("public static final String ",SUBSTITUTE(UPPER('Importer Excel'!B15),".","_"),"=""", 'Importer Excel'!B15,""";"),"")</f>
        <v>public static final String WINDOW_IMPORT_EXCEL_ACTION_SELECT_ALL="window.import.excel.action.select.all";</v>
      </c>
    </row>
    <row r="602" spans="1:1" x14ac:dyDescent="0.25">
      <c r="A602" t="str">
        <f>IF('Importer Excel'!B16&lt;&gt;"",CONCATENATE("public static final String ",SUBSTITUTE(UPPER('Importer Excel'!B16),".","_"),"=""", 'Importer Excel'!B16,""";"),"")</f>
        <v>public static final String WINDOW_IMPORT_EXCEL_ACTION_DESELECT_ALL="window.import.excel.action.deselect.all";</v>
      </c>
    </row>
    <row r="603" spans="1:1" x14ac:dyDescent="0.25">
      <c r="A603" t="str">
        <f>IF('Importer Excel'!B17&lt;&gt;"",CONCATENATE("public static final String ",SUBSTITUTE(UPPER('Importer Excel'!B17),".","_"),"=""", 'Importer Excel'!B17,""";"),"")</f>
        <v>public static final String WINDOW_IMPORT_EXCEL_PRINCIPAL_ACTION_TITLE_PANEL="window.import.excel.principal.action.title.panel";</v>
      </c>
    </row>
    <row r="604" spans="1:1" x14ac:dyDescent="0.25">
      <c r="A604" t="str">
        <f>IF('Importer Excel'!B18&lt;&gt;"",CONCATENATE("public static final String ",SUBSTITUTE(UPPER('Importer Excel'!B18),".","_"),"=""", 'Importer Excel'!B18,""";"),"")</f>
        <v>public static final String WINDOW_IMPORT_EXCEL_PRINCIPAL_ACTION_BUTTON_LABEL="window.import.excel.principal.action.button.label";</v>
      </c>
    </row>
    <row r="605" spans="1:1" x14ac:dyDescent="0.25">
      <c r="A605" t="str">
        <f>IF('Importer Excel'!B19&lt;&gt;"",CONCATENATE("public static final String ",SUBSTITUTE(UPPER('Importer Excel'!B19),".","_"),"=""", 'Importer Excel'!B19,""";"),"")</f>
        <v>public static final String WINDOW_IMPORT_EXCEL_SHEET_NAME_PANEL_TITLE="window.import.excel.sheet.name.panel.title";</v>
      </c>
    </row>
    <row r="606" spans="1:1" x14ac:dyDescent="0.25">
      <c r="A606" t="str">
        <f>IF('Importer Excel'!B20&lt;&gt;"",CONCATENATE("public static final String ",SUBSTITUTE(UPPER('Importer Excel'!B20),".","_"),"=""", 'Importer Excel'!B20,""";"),"")</f>
        <v/>
      </c>
    </row>
    <row r="607" spans="1:1" x14ac:dyDescent="0.25">
      <c r="A607" t="str">
        <f>IF('Importer Excel'!B21&lt;&gt;"",CONCATENATE("public static final String ",SUBSTITUTE(UPPER('Importer Excel'!B21),".","_"),"=""", 'Importer Excel'!B21,""";"),"")</f>
        <v/>
      </c>
    </row>
    <row r="608" spans="1:1" x14ac:dyDescent="0.25">
      <c r="A608" t="str">
        <f>IF('Importer Excel'!B22&lt;&gt;"",CONCATENATE("public static final String ",SUBSTITUTE(UPPER('Importer Excel'!B22),".","_"),"=""", 'Importer Excel'!B22,""";"),"")</f>
        <v/>
      </c>
    </row>
    <row r="609" spans="1:1" x14ac:dyDescent="0.25">
      <c r="A609" t="str">
        <f>IF('Importer Excel'!B23&lt;&gt;"",CONCATENATE("public static final String ",SUBSTITUTE(UPPER('Importer Excel'!B23),".","_"),"=""", 'Importer Excel'!B23,""";"),"")</f>
        <v/>
      </c>
    </row>
    <row r="610" spans="1:1" x14ac:dyDescent="0.25">
      <c r="A610" t="str">
        <f>IF('Importer Excel'!B24&lt;&gt;"",CONCATENATE("public static final String ",SUBSTITUTE(UPPER('Importer Excel'!B24),".","_"),"=""", 'Importer Excel'!B24,""";"),"")</f>
        <v/>
      </c>
    </row>
    <row r="611" spans="1:1" x14ac:dyDescent="0.25">
      <c r="A611" t="str">
        <f>IF('Importer Excel'!B25&lt;&gt;"",CONCATENATE("public static final String ",SUBSTITUTE(UPPER('Importer Excel'!B25),".","_"),"=""", 'Importer Excel'!B25,""";"),"")</f>
        <v/>
      </c>
    </row>
    <row r="612" spans="1:1" x14ac:dyDescent="0.25">
      <c r="A612" t="str">
        <f>IF('Importer Excel'!B26&lt;&gt;"",CONCATENATE("public static final String ",SUBSTITUTE(UPPER('Importer Excel'!B26),".","_"),"=""", 'Importer Excel'!B26,""";"),"")</f>
        <v/>
      </c>
    </row>
    <row r="613" spans="1:1" x14ac:dyDescent="0.25">
      <c r="A613" t="str">
        <f>IF('Importer Excel'!B27&lt;&gt;"",CONCATENATE("public static final String ",SUBSTITUTE(UPPER('Importer Excel'!B27),".","_"),"=""", 'Importer Excel'!B27,""";"),"")</f>
        <v/>
      </c>
    </row>
    <row r="614" spans="1:1" x14ac:dyDescent="0.25">
      <c r="A614" t="str">
        <f>IF('Importer Excel'!B28&lt;&gt;"",CONCATENATE("public static final String ",SUBSTITUTE(UPPER('Importer Excel'!B28),".","_"),"=""", 'Importer Excel'!B28,""";"),"")</f>
        <v/>
      </c>
    </row>
    <row r="615" spans="1:1" x14ac:dyDescent="0.25">
      <c r="A615" t="str">
        <f>IF('Importer Excel'!B29&lt;&gt;"",CONCATENATE("public static final String ",SUBSTITUTE(UPPER('Importer Excel'!B29),".","_"),"=""", 'Importer Excel'!B29,""";"),"")</f>
        <v/>
      </c>
    </row>
    <row r="616" spans="1:1" x14ac:dyDescent="0.25">
      <c r="A616" t="str">
        <f>IF('Importer Excel'!B30&lt;&gt;"",CONCATENATE("public static final String ",SUBSTITUTE(UPPER('Importer Excel'!B30),".","_"),"=""", 'Importer Excel'!B30,""";"),"")</f>
        <v/>
      </c>
    </row>
    <row r="617" spans="1:1" x14ac:dyDescent="0.25">
      <c r="A617" t="str">
        <f>IF('Importer Excel'!B31&lt;&gt;"",CONCATENATE("public static final String ",SUBSTITUTE(UPPER('Importer Excel'!B31),".","_"),"=""", 'Importer Excel'!B31,""";"),"")</f>
        <v/>
      </c>
    </row>
    <row r="618" spans="1:1" x14ac:dyDescent="0.25">
      <c r="A618" t="str">
        <f>IF('Importer Excel'!B32&lt;&gt;"",CONCATENATE("public static final String ",SUBSTITUTE(UPPER('Importer Excel'!B32),".","_"),"=""", 'Importer Excel'!B32,""";"),"")</f>
        <v/>
      </c>
    </row>
    <row r="619" spans="1:1" x14ac:dyDescent="0.25">
      <c r="A619" t="str">
        <f>IF('Importer Excel'!B33&lt;&gt;"",CONCATENATE("public static final String ",SUBSTITUTE(UPPER('Importer Excel'!B33),".","_"),"=""", 'Importer Excel'!B33,""";"),"")</f>
        <v/>
      </c>
    </row>
    <row r="620" spans="1:1" x14ac:dyDescent="0.25">
      <c r="A620" t="str">
        <f>IF('Importer Excel'!B34&lt;&gt;"",CONCATENATE("public static final String ",SUBSTITUTE(UPPER('Importer Excel'!B34),".","_"),"=""", 'Importer Excel'!B34,""";"),"")</f>
        <v/>
      </c>
    </row>
    <row r="621" spans="1:1" x14ac:dyDescent="0.25">
      <c r="A621" t="str">
        <f>IF('Importer Excel'!B35&lt;&gt;"",CONCATENATE("public static final String ",SUBSTITUTE(UPPER('Importer Excel'!B35),".","_"),"=""", 'Importer Excel'!B35,""";"),"")</f>
        <v/>
      </c>
    </row>
    <row r="622" spans="1:1" x14ac:dyDescent="0.25">
      <c r="A622" t="str">
        <f>IF('Importer Excel'!B36&lt;&gt;"",CONCATENATE("public static final String ",SUBSTITUTE(UPPER('Importer Excel'!B36),".","_"),"=""", 'Importer Excel'!B36,""";"),"")</f>
        <v/>
      </c>
    </row>
    <row r="623" spans="1:1" x14ac:dyDescent="0.25">
      <c r="A623" t="str">
        <f>IF('Erreur Fonctionnelle'!B2&lt;&gt;"",CONCATENATE("public static final String ",SUBSTITUTE(UPPER('Erreur Fonctionnelle'!B2),".","_"),"=""", 'Erreur Fonctionnelle'!B2,""";"),"")</f>
        <v/>
      </c>
    </row>
    <row r="624" spans="1:1" x14ac:dyDescent="0.25">
      <c r="A624" t="str">
        <f>IF('Erreur Fonctionnelle'!B3&lt;&gt;"",CONCATENATE("public static final String ",SUBSTITUTE(UPPER('Erreur Fonctionnelle'!B3),".","_"),"=""", 'Erreur Fonctionnelle'!B3,""";"),"")</f>
        <v>public static final String WINDOW_FUNCTIONAL_ERROR_PANEL_TITLE="window.functional.error.panel.title";</v>
      </c>
    </row>
    <row r="625" spans="1:1" x14ac:dyDescent="0.25">
      <c r="A625" t="str">
        <f>IF('Erreur Fonctionnelle'!B4&lt;&gt;"",CONCATENATE("public static final String ",SUBSTITUTE(UPPER('Erreur Fonctionnelle'!B4),".","_"),"=""", 'Erreur Fonctionnelle'!B4,""";"),"")</f>
        <v>public static final String WINDOW_FUNCTIONAL_ERROR_LIST_LABEL="window.functional.error.list.label";</v>
      </c>
    </row>
    <row r="626" spans="1:1" x14ac:dyDescent="0.25">
      <c r="A626" t="str">
        <f>IF('Erreur Fonctionnelle'!B5&lt;&gt;"",CONCATENATE("public static final String ",SUBSTITUTE(UPPER('Erreur Fonctionnelle'!B5),".","_"),"=""", 'Erreur Fonctionnelle'!B5,""";"),"")</f>
        <v>public static final String WINDOW_FUNCTIONAL_ERROR_FILE_NOT_EXIST="window.functional.error.file.not.exist";</v>
      </c>
    </row>
    <row r="627" spans="1:1" x14ac:dyDescent="0.25">
      <c r="A627" t="str">
        <f>IF('Erreur Fonctionnelle'!B6&lt;&gt;"",CONCATENATE("public static final String ",SUBSTITUTE(UPPER('Erreur Fonctionnelle'!B6),".","_"),"=""", 'Erreur Fonctionnelle'!B6,""";"),"")</f>
        <v>public static final String WINDOW_FUNCTIONAL_ERROR_NONE_FIELD_SELECTED="window.functional.error.none.field.selected";</v>
      </c>
    </row>
    <row r="628" spans="1:1" x14ac:dyDescent="0.25">
      <c r="A628" t="str">
        <f>IF('Erreur Fonctionnelle'!B7&lt;&gt;"",CONCATENATE("public static final String ",SUBSTITUTE(UPPER('Erreur Fonctionnelle'!B7),".","_"),"=""", 'Erreur Fonctionnelle'!B7,""";"),"")</f>
        <v>public static final String WINDOW_FUNCTIONAL_ERROR_INVALID_CONFIGURATION="window.functional.error.invalid.configuration";</v>
      </c>
    </row>
    <row r="629" spans="1:1" x14ac:dyDescent="0.25">
      <c r="A629" t="str">
        <f>IF('Erreur Fonctionnelle'!B8&lt;&gt;"",CONCATENATE("public static final String ",SUBSTITUTE(UPPER('Erreur Fonctionnelle'!B8),".","_"),"=""", 'Erreur Fonctionnelle'!B8,""";"),"")</f>
        <v>public static final String WINDOW_FUNCTIONAL_ERROR_INVALID_FIELD_WITH_CONFIGURATION="window.functional.error.invalid.field.with.configuration";</v>
      </c>
    </row>
    <row r="630" spans="1:1" x14ac:dyDescent="0.25">
      <c r="A630" t="str">
        <f>IF('Erreur Fonctionnelle'!B9&lt;&gt;"",CONCATENATE("public static final String ",SUBSTITUTE(UPPER('Erreur Fonctionnelle'!B9),".","_"),"=""", 'Erreur Fonctionnelle'!B9,""";"),"")</f>
        <v>public static final String WINDOW_FUNCTIONAL_ERROR_INVALID_FILE_EXCEL="window.functional.error.invalid.file.excel";</v>
      </c>
    </row>
    <row r="631" spans="1:1" x14ac:dyDescent="0.25">
      <c r="A631" t="str">
        <f>IF('Erreur Fonctionnelle'!B10&lt;&gt;"",CONCATENATE("public static final String ",SUBSTITUTE(UPPER('Erreur Fonctionnelle'!B10),".","_"),"=""", 'Erreur Fonctionnelle'!B10,""";"),"")</f>
        <v>public static final String WINDOW_FUNCTIONAL_ERROR_INVALID_SPECIFIC_CONFIGURATION="window.functional.error.invalid.specific.configuration";</v>
      </c>
    </row>
    <row r="632" spans="1:1" x14ac:dyDescent="0.25">
      <c r="A632" t="str">
        <f>IF('Erreur Fonctionnelle'!B11&lt;&gt;"",CONCATENATE("public static final String ",SUBSTITUTE(UPPER('Erreur Fonctionnelle'!B11),".","_"),"=""", 'Erreur Fonctionnelle'!B11,""";"),"")</f>
        <v>public static final String WINDOW_FUNCTIONAL_ERROR_INVALID_FILE_EXCEL_SPECIFIC_CONFIGURATION="window.functional.error.invalid.file.excel.specific.configuration";</v>
      </c>
    </row>
    <row r="633" spans="1:1" x14ac:dyDescent="0.25">
      <c r="A633" t="str">
        <f>IF('Erreur Fonctionnelle'!B12&lt;&gt;"",CONCATENATE("public static final String ",SUBSTITUTE(UPPER('Erreur Fonctionnelle'!B12),".","_"),"=""", 'Erreur Fonctionnelle'!B12,""";"),"")</f>
        <v>public static final String WINDOW_FUNCTIONAL_ERROR_INVALID_ANALYSIS_FOLDER="window.functional.error.invalid.analysis.folder";</v>
      </c>
    </row>
    <row r="634" spans="1:1" x14ac:dyDescent="0.25">
      <c r="A634" t="str">
        <f>IF('Erreur Fonctionnelle'!B13&lt;&gt;"",CONCATENATE("public static final String ",SUBSTITUTE(UPPER('Erreur Fonctionnelle'!B13),".","_"),"=""", 'Erreur Fonctionnelle'!B13,""";"),"")</f>
        <v>public static final String WINDOW_FUNCTIONAL_ERROR_VALUE_EXIST="window.functional.error.value.exist";</v>
      </c>
    </row>
    <row r="635" spans="1:1" x14ac:dyDescent="0.25">
      <c r="A635" t="str">
        <f>IF('Erreur Fonctionnelle'!B14&lt;&gt;"",CONCATENATE("public static final String ",SUBSTITUTE(UPPER('Erreur Fonctionnelle'!B14),".","_"),"=""", 'Erreur Fonctionnelle'!B14,""";"),"")</f>
        <v/>
      </c>
    </row>
    <row r="636" spans="1:1" x14ac:dyDescent="0.25">
      <c r="A636" t="str">
        <f>IF('Erreur Fonctionnelle'!B15&lt;&gt;"",CONCATENATE("public static final String ",SUBSTITUTE(UPPER('Erreur Fonctionnelle'!B15),".","_"),"=""", 'Erreur Fonctionnelle'!B15,""";"),"")</f>
        <v/>
      </c>
    </row>
    <row r="637" spans="1:1" x14ac:dyDescent="0.25">
      <c r="A637" t="str">
        <f>IF('Erreur Fonctionnelle'!B16&lt;&gt;"",CONCATENATE("public static final String ",SUBSTITUTE(UPPER('Erreur Fonctionnelle'!B16),".","_"),"=""", 'Erreur Fonctionnelle'!B16,""";"),"")</f>
        <v/>
      </c>
    </row>
    <row r="638" spans="1:1" x14ac:dyDescent="0.25">
      <c r="A638" t="str">
        <f>IF('Erreur Fonctionnelle'!B17&lt;&gt;"",CONCATENATE("public static final String ",SUBSTITUTE(UPPER('Erreur Fonctionnelle'!B17),".","_"),"=""", 'Erreur Fonctionnelle'!B17,""";"),"")</f>
        <v/>
      </c>
    </row>
    <row r="639" spans="1:1" x14ac:dyDescent="0.25">
      <c r="A639" t="str">
        <f>IF('Erreur Fonctionnelle'!B18&lt;&gt;"",CONCATENATE("public static final String ",SUBSTITUTE(UPPER('Erreur Fonctionnelle'!B18),".","_"),"=""", 'Erreur Fonctionnelle'!B18,""";"),"")</f>
        <v/>
      </c>
    </row>
    <row r="640" spans="1:1" x14ac:dyDescent="0.25">
      <c r="A640" t="str">
        <f>IF('Erreur Fonctionnelle'!B19&lt;&gt;"",CONCATENATE("public static final String ",SUBSTITUTE(UPPER('Erreur Fonctionnelle'!B19),".","_"),"=""", 'Erreur Fonctionnelle'!B19,""";"),"")</f>
        <v/>
      </c>
    </row>
    <row r="641" spans="1:1" x14ac:dyDescent="0.25">
      <c r="A641" t="str">
        <f>IF('Erreur Fonctionnelle'!B20&lt;&gt;"",CONCATENATE("public static final String ",SUBSTITUTE(UPPER('Erreur Fonctionnelle'!B20),".","_"),"=""", 'Erreur Fonctionnelle'!B20,""";"),"")</f>
        <v/>
      </c>
    </row>
    <row r="642" spans="1:1" x14ac:dyDescent="0.25">
      <c r="A642" t="str">
        <f>IF('Erreur Fonctionnelle'!B21&lt;&gt;"",CONCATENATE("public static final String ",SUBSTITUTE(UPPER('Erreur Fonctionnelle'!B21),".","_"),"=""", 'Erreur Fonctionnelle'!B21,""";"),"")</f>
        <v/>
      </c>
    </row>
    <row r="643" spans="1:1" x14ac:dyDescent="0.25">
      <c r="A643" t="str">
        <f>IF('Erreur Fonctionnelle'!B22&lt;&gt;"",CONCATENATE("public static final String ",SUBSTITUTE(UPPER('Erreur Fonctionnelle'!B22),".","_"),"=""", 'Erreur Fonctionnelle'!B22,""";"),"")</f>
        <v/>
      </c>
    </row>
    <row r="644" spans="1:1" x14ac:dyDescent="0.25">
      <c r="A644" t="str">
        <f>IF('Erreur Fonctionnelle'!B23&lt;&gt;"",CONCATENATE("public static final String ",SUBSTITUTE(UPPER('Erreur Fonctionnelle'!B23),".","_"),"=""", 'Erreur Fonctionnelle'!B23,""";"),"")</f>
        <v/>
      </c>
    </row>
    <row r="645" spans="1:1" x14ac:dyDescent="0.25">
      <c r="A645" t="str">
        <f>IF('Erreur Fonctionnelle'!B24&lt;&gt;"",CONCATENATE("public static final String ",SUBSTITUTE(UPPER('Erreur Fonctionnelle'!B24),".","_"),"=""", 'Erreur Fonctionnelle'!B24,""";"),"")</f>
        <v/>
      </c>
    </row>
    <row r="646" spans="1:1" x14ac:dyDescent="0.25">
      <c r="A646" t="str">
        <f>IF('Erreur Fonctionnelle'!B25&lt;&gt;"",CONCATENATE("public static final String ",SUBSTITUTE(UPPER('Erreur Fonctionnelle'!B25),".","_"),"=""", 'Erreur Fonctionnelle'!B25,""";"),"")</f>
        <v/>
      </c>
    </row>
    <row r="647" spans="1:1" x14ac:dyDescent="0.25">
      <c r="A647" t="str">
        <f>IF('Erreur Fonctionnelle'!B26&lt;&gt;"",CONCATENATE("public static final String ",SUBSTITUTE(UPPER('Erreur Fonctionnelle'!B26),".","_"),"=""", 'Erreur Fonctionnelle'!B26,""";"),"")</f>
        <v/>
      </c>
    </row>
    <row r="648" spans="1:1" x14ac:dyDescent="0.25">
      <c r="A648" t="str">
        <f>IF('Erreur Fonctionnelle'!B27&lt;&gt;"",CONCATENATE("public static final String ",SUBSTITUTE(UPPER('Erreur Fonctionnelle'!B27),".","_"),"=""", 'Erreur Fonctionnelle'!B27,""";"),"")</f>
        <v/>
      </c>
    </row>
    <row r="649" spans="1:1" x14ac:dyDescent="0.25">
      <c r="A649" t="str">
        <f>IF('Erreur Fonctionnelle'!B28&lt;&gt;"",CONCATENATE("public static final String ",SUBSTITUTE(UPPER('Erreur Fonctionnelle'!B28),".","_"),"=""", 'Erreur Fonctionnelle'!B28,""";"),"")</f>
        <v/>
      </c>
    </row>
    <row r="650" spans="1:1" x14ac:dyDescent="0.25">
      <c r="A650" t="str">
        <f>IF('Erreur Fonctionnelle'!B29&lt;&gt;"",CONCATENATE("public static final String ",SUBSTITUTE(UPPER('Erreur Fonctionnelle'!B29),".","_"),"=""", 'Erreur Fonctionnelle'!B29,""";"),"")</f>
        <v/>
      </c>
    </row>
    <row r="651" spans="1:1" x14ac:dyDescent="0.25">
      <c r="A651" t="str">
        <f>IF('Erreur Fonctionnelle'!B30&lt;&gt;"",CONCATENATE("public static final String ",SUBSTITUTE(UPPER('Erreur Fonctionnelle'!B30),".","_"),"=""", 'Erreur Fonctionnelle'!B30,""";"),"")</f>
        <v/>
      </c>
    </row>
    <row r="652" spans="1:1" x14ac:dyDescent="0.25">
      <c r="A652" t="str">
        <f>IF('Erreur Fonctionnelle'!B31&lt;&gt;"",CONCATENATE("public static final String ",SUBSTITUTE(UPPER('Erreur Fonctionnelle'!B31),".","_"),"=""", 'Erreur Fonctionnelle'!B31,""";"),"")</f>
        <v/>
      </c>
    </row>
    <row r="653" spans="1:1" x14ac:dyDescent="0.25">
      <c r="A653" t="str">
        <f>IF('Erreur Fonctionnelle'!B32&lt;&gt;"",CONCATENATE("public static final String ",SUBSTITUTE(UPPER('Erreur Fonctionnelle'!B32),".","_"),"=""", 'Erreur Fonctionnelle'!B32,""";"),"")</f>
        <v/>
      </c>
    </row>
    <row r="654" spans="1:1" x14ac:dyDescent="0.25">
      <c r="A654" t="str">
        <f>IF('Erreur Fonctionnelle'!B33&lt;&gt;"",CONCATENATE("public static final String ",SUBSTITUTE(UPPER('Erreur Fonctionnelle'!B33),".","_"),"=""", 'Erreur Fonctionnelle'!B33,""";"),"")</f>
        <v/>
      </c>
    </row>
    <row r="655" spans="1:1" x14ac:dyDescent="0.25">
      <c r="A655" t="str">
        <f>IF('Erreur Fonctionnelle'!B34&lt;&gt;"",CONCATENATE("public static final String ",SUBSTITUTE(UPPER('Erreur Fonctionnelle'!B34),".","_"),"=""", 'Erreur Fonctionnelle'!B34,""";"),"")</f>
        <v/>
      </c>
    </row>
    <row r="656" spans="1:1" x14ac:dyDescent="0.25">
      <c r="A656" t="str">
        <f>IF('Erreur Fonctionnelle'!B35&lt;&gt;"",CONCATENATE("public static final String ",SUBSTITUTE(UPPER('Erreur Fonctionnelle'!B35),".","_"),"=""", 'Erreur Fonctionnelle'!B35,""";"),"")</f>
        <v/>
      </c>
    </row>
    <row r="657" spans="1:1" x14ac:dyDescent="0.25">
      <c r="A657" t="str">
        <f>IF('Erreur Fonctionnelle'!B36&lt;&gt;"",CONCATENATE("public static final String ",SUBSTITUTE(UPPER('Erreur Fonctionnelle'!B36),".","_"),"=""", 'Erreur Fonctionnelle'!B36,""";"),"")</f>
        <v/>
      </c>
    </row>
    <row r="658" spans="1:1" x14ac:dyDescent="0.25">
      <c r="A658" t="str">
        <f>IF('Erreur Fonctionnelle'!B37&lt;&gt;"",CONCATENATE("public static final String ",SUBSTITUTE(UPPER('Erreur Fonctionnelle'!B37),".","_"),"=""", 'Erreur Fonctionnelle'!B37,""";"),"")</f>
        <v/>
      </c>
    </row>
    <row r="659" spans="1:1" x14ac:dyDescent="0.25">
      <c r="A659" t="str">
        <f>IF('Erreur Fonctionnelle'!B38&lt;&gt;"",CONCATENATE("public static final String ",SUBSTITUTE(UPPER('Erreur Fonctionnelle'!B38),".","_"),"=""", 'Erreur Fonctionnelle'!B38,""";"),"")</f>
        <v/>
      </c>
    </row>
    <row r="660" spans="1:1" x14ac:dyDescent="0.25">
      <c r="A660" t="str">
        <f>IF('Erreur Fonctionnelle'!B39&lt;&gt;"",CONCATENATE("public static final String ",SUBSTITUTE(UPPER('Erreur Fonctionnelle'!B39),".","_"),"=""", 'Erreur Fonctionnelle'!B39,""";"),"")</f>
        <v/>
      </c>
    </row>
    <row r="661" spans="1:1" x14ac:dyDescent="0.25">
      <c r="A661" t="str">
        <f>IF('Erreur Fonctionnelle'!B40&lt;&gt;"",CONCATENATE("public static final String ",SUBSTITUTE(UPPER('Erreur Fonctionnelle'!B40),".","_"),"=""", 'Erreur Fonctionnelle'!B40,""";"),"")</f>
        <v/>
      </c>
    </row>
    <row r="662" spans="1:1" x14ac:dyDescent="0.25">
      <c r="A662" t="str">
        <f>IF('Erreur Fonctionnelle'!B41&lt;&gt;"",CONCATENATE("public static final String ",SUBSTITUTE(UPPER('Erreur Fonctionnelle'!B41),".","_"),"=""", 'Erreur Fonctionnelle'!B41,""";"),"")</f>
        <v/>
      </c>
    </row>
    <row r="663" spans="1:1" x14ac:dyDescent="0.25">
      <c r="A663" t="str">
        <f>IF('Erreur Fonctionnelle'!B42&lt;&gt;"",CONCATENATE("public static final String ",SUBSTITUTE(UPPER('Erreur Fonctionnelle'!B42),".","_"),"=""", 'Erreur Fonctionnelle'!B42,""";"),"")</f>
        <v/>
      </c>
    </row>
    <row r="664" spans="1:1" x14ac:dyDescent="0.25">
      <c r="A664" t="str">
        <f>IF('Erreur Fonctionnelle'!B43&lt;&gt;"",CONCATENATE("public static final String ",SUBSTITUTE(UPPER('Erreur Fonctionnelle'!B43),".","_"),"=""", 'Erreur Fonctionnelle'!B43,""";"),"")</f>
        <v/>
      </c>
    </row>
    <row r="665" spans="1:1" x14ac:dyDescent="0.25">
      <c r="A665" t="str">
        <f>IF('Erreur Fonctionnelle'!B44&lt;&gt;"",CONCATENATE("public static final String ",SUBSTITUTE(UPPER('Erreur Fonctionnelle'!B44),".","_"),"=""", 'Erreur Fonctionnelle'!B44,""";"),"")</f>
        <v/>
      </c>
    </row>
    <row r="666" spans="1:1" x14ac:dyDescent="0.25">
      <c r="A666" t="str">
        <f>IF(ListeProfil!B2&lt;&gt;"",CONCATENATE("public static final String ",SUBSTITUTE(UPPER(ListeProfil!B2),".","_"),"=""", ListeProfil!B2,""";"),"")</f>
        <v/>
      </c>
    </row>
    <row r="667" spans="1:1" x14ac:dyDescent="0.25">
      <c r="A667" t="str">
        <f>IF(ListeProfil!B3&lt;&gt;"",CONCATENATE("public static final String ",SUBSTITUTE(UPPER(ListeProfil!B3),".","_"),"=""", ListeProfil!B3,""";"),"")</f>
        <v>public static final String WINDOW_EDIT_PROFILE_LABEL="window.edit.profile.label";</v>
      </c>
    </row>
    <row r="668" spans="1:1" x14ac:dyDescent="0.25">
      <c r="A668" t="str">
        <f>IF(ListeProfil!B4&lt;&gt;"",CONCATENATE("public static final String ",SUBSTITUTE(UPPER(ListeProfil!B4),".","_"),"=""", ListeProfil!B4,""";"),"")</f>
        <v>public static final String WINDOW_EDIT_PROFILE_NEW_BUTTON_LABEL="window.edit.profile.new.button.label";</v>
      </c>
    </row>
    <row r="669" spans="1:1" x14ac:dyDescent="0.25">
      <c r="A669" t="str">
        <f>IF(ListeProfil!B5&lt;&gt;"",CONCATENATE("public static final String ",SUBSTITUTE(UPPER(ListeProfil!B5),".","_"),"=""", ListeProfil!B5,""";"),"")</f>
        <v>public static final String WINDOW_EDIT_PROFILE_REMOVE_BUTTON_LABEL="window.edit.profile.remove.button.label";</v>
      </c>
    </row>
    <row r="670" spans="1:1" x14ac:dyDescent="0.25">
      <c r="A670" t="str">
        <f>IF(ListeProfil!B6&lt;&gt;"",CONCATENATE("public static final String ",SUBSTITUTE(UPPER(ListeProfil!B6),".","_"),"=""", ListeProfil!B6,""";"),"")</f>
        <v>public static final String WINDOW_EDIT_PROFILE_SAVE_BUTTON_LABEL="window.edit.profile.save.button.label";</v>
      </c>
    </row>
    <row r="671" spans="1:1" x14ac:dyDescent="0.25">
      <c r="A671" t="str">
        <f>IF(ListeProfil!B7&lt;&gt;"",CONCATENATE("public static final String ",SUBSTITUTE(UPPER(ListeProfil!B7),".","_"),"=""", ListeProfil!B7,""";"),"")</f>
        <v>public static final String WINDOW_EDIT_PROFILE_REMOVE_BUTTON_CONFIRMATION_MESSAGE="window.edit.profile.remove.button.confirmation.message";</v>
      </c>
    </row>
    <row r="672" spans="1:1" x14ac:dyDescent="0.25">
      <c r="A672" t="str">
        <f>IF(ListeProfil!B8&lt;&gt;"",CONCATENATE("public static final String ",SUBSTITUTE(UPPER(ListeProfil!B8),".","_"),"=""", ListeProfil!B8,""";"),"")</f>
        <v>public static final String WINDOW_EDIT_PROFILE_NEW_BUTTON_COPY_OR_NEW_MESSAGE="window.edit.profile.new.button.copy.or.new.message";</v>
      </c>
    </row>
    <row r="673" spans="1:1" x14ac:dyDescent="0.25">
      <c r="A673" t="str">
        <f>IF(ListeProfil!B9&lt;&gt;"",CONCATENATE("public static final String ",SUBSTITUTE(UPPER(ListeProfil!B9),".","_"),"=""", ListeProfil!B9,""";"),"")</f>
        <v>public static final String WINDOW_EDIT_PROFILE_NEW_BUTTON_NEW_NAME_MESSAGE="window.edit.profile.new.button.new.name.message";</v>
      </c>
    </row>
    <row r="674" spans="1:1" x14ac:dyDescent="0.25">
      <c r="A674" t="str">
        <f>IF(ListeProfil!B10&lt;&gt;"",CONCATENATE("public static final String ",SUBSTITUTE(UPPER(ListeProfil!B10),".","_"),"=""", ListeProfil!B10,""";"),"")</f>
        <v>public static final String WINDOW_EDIT_PROFILE_SAVE_ALL_PROFILES_AND_QUIT="window.edit.profile.save.all.profiles.and.quit";</v>
      </c>
    </row>
    <row r="675" spans="1:1" x14ac:dyDescent="0.25">
      <c r="A675" t="str">
        <f>IF(ListeProfil!B11&lt;&gt;"",CONCATENATE("public static final String ",SUBSTITUTE(UPPER(ListeProfil!B11),".","_"),"=""", ListeProfil!B11,""";"),"")</f>
        <v/>
      </c>
    </row>
    <row r="676" spans="1:1" x14ac:dyDescent="0.25">
      <c r="A676" t="str">
        <f>IF(ListeProfil!B12&lt;&gt;"",CONCATENATE("public static final String ",SUBSTITUTE(UPPER(ListeProfil!B12),".","_"),"=""", ListeProfil!B12,""";"),"")</f>
        <v/>
      </c>
    </row>
    <row r="677" spans="1:1" x14ac:dyDescent="0.25">
      <c r="A677" t="str">
        <f>IF(ListeProfil!B13&lt;&gt;"",CONCATENATE("public static final String ",SUBSTITUTE(UPPER(ListeProfil!B13),".","_"),"=""", ListeProfil!B13,""";"),"")</f>
        <v/>
      </c>
    </row>
    <row r="678" spans="1:1" x14ac:dyDescent="0.25">
      <c r="A678" t="str">
        <f>IF(ListeProfil!B14&lt;&gt;"",CONCATENATE("public static final String ",SUBSTITUTE(UPPER(ListeProfil!B14),".","_"),"=""", ListeProfil!B14,""";"),"")</f>
        <v/>
      </c>
    </row>
    <row r="679" spans="1:1" x14ac:dyDescent="0.25">
      <c r="A679" t="str">
        <f>IF(ListeProfil!B15&lt;&gt;"",CONCATENATE("public static final String ",SUBSTITUTE(UPPER(ListeProfil!B15),".","_"),"=""", ListeProfil!B15,""";"),"")</f>
        <v/>
      </c>
    </row>
    <row r="680" spans="1:1" x14ac:dyDescent="0.25">
      <c r="A680" t="str">
        <f>IF(ListeProfil!B16&lt;&gt;"",CONCATENATE("public static final String ",SUBSTITUTE(UPPER(ListeProfil!B16),".","_"),"=""", ListeProfil!B16,""";"),"")</f>
        <v/>
      </c>
    </row>
    <row r="681" spans="1:1" x14ac:dyDescent="0.25">
      <c r="A681" t="str">
        <f>IF(ListeProfil!B17&lt;&gt;"",CONCATENATE("public static final String ",SUBSTITUTE(UPPER(ListeProfil!B17),".","_"),"=""", ListeProfil!B17,""";"),"")</f>
        <v/>
      </c>
    </row>
    <row r="682" spans="1:1" x14ac:dyDescent="0.25">
      <c r="A682" t="str">
        <f>IF(StopWords!B2&lt;&gt;"",CONCATENATE("public static final String ",SUBSTITUTE(UPPER(StopWords!B2),".","_"),"=""", StopWords!B2,""";"),"")</f>
        <v/>
      </c>
    </row>
    <row r="683" spans="1:1" x14ac:dyDescent="0.25">
      <c r="A683" t="str">
        <f>IF(StopWords!B3&lt;&gt;"",CONCATENATE("public static final String ",SUBSTITUTE(UPPER(StopWords!B3),".","_"),"=""", StopWords!B3,""";"),"")</f>
        <v>public static final String WINDOW_MANAGE_STOPWORDS_PANEL_TITLE="window.manage.stopwords.panel.title";</v>
      </c>
    </row>
    <row r="684" spans="1:1" x14ac:dyDescent="0.25">
      <c r="A684" t="str">
        <f>IF(StopWords!B4&lt;&gt;"",CONCATENATE("public static final String ",SUBSTITUTE(UPPER(StopWords!B4),".","_"),"=""", StopWords!B4,""";"),"")</f>
        <v>public static final String WINDOW_MANAGE_STOPWORDS_INFORMATION_MESSAGE="window.manage.stopwords.information.message";</v>
      </c>
    </row>
    <row r="685" spans="1:1" x14ac:dyDescent="0.25">
      <c r="A685" t="str">
        <f>IF(StopWords!B5&lt;&gt;"",CONCATENATE("public static final String ",SUBSTITUTE(UPPER(StopWords!B5),".","_"),"=""", StopWords!B5,""";"),"")</f>
        <v>public static final String WINDOW_MANAGE_STOPWORDS_TABLE_HEADER_LABEL="window.manage.stopwords.table.header.label";</v>
      </c>
    </row>
    <row r="686" spans="1:1" x14ac:dyDescent="0.25">
      <c r="A686" t="str">
        <f>IF(StopWords!B6&lt;&gt;"",CONCATENATE("public static final String ",SUBSTITUTE(UPPER(StopWords!B6),".","_"),"=""", StopWords!B6,""";"),"")</f>
        <v>public static final String WINDOW_MANAGE_STOPWORDS_ADD_INFORMATION_MESSAGE="window.manage.stopwords.add.information.message";</v>
      </c>
    </row>
    <row r="687" spans="1:1" x14ac:dyDescent="0.25">
      <c r="A687" t="str">
        <f>IF(StopWords!B7&lt;&gt;"",CONCATENATE("public static final String ",SUBSTITUTE(UPPER(StopWords!B7),".","_"),"=""", StopWords!B7,""";"),"")</f>
        <v>public static final String WINDOW_MANAGE_STOPWORDS_ADD_TEXT_LABEL="window.manage.stopwords.add.text.label";</v>
      </c>
    </row>
    <row r="688" spans="1:1" x14ac:dyDescent="0.25">
      <c r="A688" t="str">
        <f>IF(StopWords!B8&lt;&gt;"",CONCATENATE("public static final String ",SUBSTITUTE(UPPER(StopWords!B8),".","_"),"=""", StopWords!B8,""";"),"")</f>
        <v>public static final String WINDOW_MANAGE_STOPWORDS_TABLE_PANEL_TITLE="window.manage.stopwords.table.panel.title";</v>
      </c>
    </row>
    <row r="689" spans="1:1" x14ac:dyDescent="0.25">
      <c r="A689" t="str">
        <f>IF(StopWords!B9&lt;&gt;"",CONCATENATE("public static final String ",SUBSTITUTE(UPPER(StopWords!B9),".","_"),"=""", StopWords!B9,""";"),"")</f>
        <v>public static final String WINDOW_MANAGE_STOPWORDS_ADD_BUTTON_LABEL="window.manage.stopwords.add.button.label";</v>
      </c>
    </row>
    <row r="690" spans="1:1" x14ac:dyDescent="0.25">
      <c r="A690" t="str">
        <f>IF(StopWords!B10&lt;&gt;"",CONCATENATE("public static final String ",SUBSTITUTE(UPPER(StopWords!B10),".","_"),"=""", StopWords!B10,""";"),"")</f>
        <v>public static final String WINDOW_MANAGE_STOPWORDS_REMOVE_BUTTON_LABEL="window.manage.stopwords.remove.button.label";</v>
      </c>
    </row>
    <row r="691" spans="1:1" x14ac:dyDescent="0.25">
      <c r="A691" t="str">
        <f>IF(StopWords!B11&lt;&gt;"",CONCATENATE("public static final String ",SUBSTITUTE(UPPER(StopWords!B11),".","_"),"=""", StopWords!B11,""";"),"")</f>
        <v>public static final String WINDOW_MANAGE_STOPWORDS_FILTER_LABEL="window.manage.stopwords.filter.label";</v>
      </c>
    </row>
    <row r="692" spans="1:1" x14ac:dyDescent="0.25">
      <c r="A692" t="str">
        <f>IF(StopWords!B12&lt;&gt;"",CONCATENATE("public static final String ",SUBSTITUTE(UPPER(StopWords!B12),".","_"),"=""", StopWords!B12,""";"),"")</f>
        <v>public static final String WINDOW_MANAGE_STOPWORDS_INFORMATION_LABEL="window.manage.stopwords.information.label";</v>
      </c>
    </row>
    <row r="693" spans="1:1" x14ac:dyDescent="0.25">
      <c r="A693" t="str">
        <f>IF(StopWords!B13&lt;&gt;"",CONCATENATE("public static final String ",SUBSTITUTE(UPPER(StopWords!B13),".","_"),"=""", StopWords!B13,""";"),"")</f>
        <v/>
      </c>
    </row>
    <row r="694" spans="1:1" x14ac:dyDescent="0.25">
      <c r="A694" t="str">
        <f>IF(StopWords!B14&lt;&gt;"",CONCATENATE("public static final String ",SUBSTITUTE(UPPER(StopWords!B14),".","_"),"=""", StopWords!B14,""";"),"")</f>
        <v/>
      </c>
    </row>
    <row r="695" spans="1:1" x14ac:dyDescent="0.25">
      <c r="A695" t="str">
        <f>IF(StopWords!B15&lt;&gt;"",CONCATENATE("public static final String ",SUBSTITUTE(UPPER(StopWords!B15),".","_"),"=""", StopWords!B15,""";"),"")</f>
        <v/>
      </c>
    </row>
    <row r="696" spans="1:1" x14ac:dyDescent="0.25">
      <c r="A696" t="str">
        <f>IF(Radicaux!B2&lt;&gt;"",CONCATENATE("public static final String ",SUBSTITUTE(UPPER(Radicaux!B2),".","_"),"=""", Radicaux!B2,""";"),"")</f>
        <v/>
      </c>
    </row>
    <row r="697" spans="1:1" x14ac:dyDescent="0.25">
      <c r="A697" t="str">
        <f>IF(Radicaux!B3&lt;&gt;"",CONCATENATE("public static final String ",SUBSTITUTE(UPPER(Radicaux!B3),".","_"),"=""", Radicaux!B3,""";"),"")</f>
        <v>public static final String WINDOW_MANAGE_RADICALS_PANEL_TITLE="window.manage.radicals.panel.title";</v>
      </c>
    </row>
    <row r="698" spans="1:1" x14ac:dyDescent="0.25">
      <c r="A698" t="str">
        <f>IF(Radicaux!B4&lt;&gt;"",CONCATENATE("public static final String ",SUBSTITUTE(UPPER(Radicaux!B4),".","_"),"=""", Radicaux!B4,""";"),"")</f>
        <v>public static final String WINDOW_MANAGE_RADICALS_INFORMATION_MESSAGE="window.manage.radicals.information.message";</v>
      </c>
    </row>
    <row r="699" spans="1:1" x14ac:dyDescent="0.25">
      <c r="A699" t="str">
        <f>IF(Radicaux!B5&lt;&gt;"",CONCATENATE("public static final String ",SUBSTITUTE(UPPER(Radicaux!B5),".","_"),"=""", Radicaux!B5,""";"),"")</f>
        <v>public static final String WINDOW_MANAGE_RADICALS_TABLE_HEADER_LABEL="window.manage.radicals.table.header.label";</v>
      </c>
    </row>
    <row r="700" spans="1:1" x14ac:dyDescent="0.25">
      <c r="A700" t="str">
        <f>IF(Radicaux!B6&lt;&gt;"",CONCATENATE("public static final String ",SUBSTITUTE(UPPER(Radicaux!B6),".","_"),"=""", Radicaux!B6,""";"),"")</f>
        <v>public static final String WINDOW_MANAGE_RADICALS_ADD_INFORMATION_MESSAGE="window.manage.radicals.add.information.message";</v>
      </c>
    </row>
    <row r="701" spans="1:1" x14ac:dyDescent="0.25">
      <c r="A701" t="str">
        <f>IF(Radicaux!B7&lt;&gt;"",CONCATENATE("public static final String ",SUBSTITUTE(UPPER(Radicaux!B7),".","_"),"=""", Radicaux!B7,""";"),"")</f>
        <v>public static final String WINDOW_MANAGE_RADICALS_ADD_TEXT_LABEL="window.manage.radicals.add.text.label";</v>
      </c>
    </row>
    <row r="702" spans="1:1" x14ac:dyDescent="0.25">
      <c r="A702" t="str">
        <f>IF(Radicaux!B8&lt;&gt;"",CONCATENATE("public static final String ",SUBSTITUTE(UPPER(Radicaux!B8),".","_"),"=""", Radicaux!B8,""";"),"")</f>
        <v>public static final String WINDOW_MANAGE_RADICALS_TABLE_PANEL_TITLE="window.manage.radicals.table.panel.title";</v>
      </c>
    </row>
    <row r="703" spans="1:1" x14ac:dyDescent="0.25">
      <c r="A703" t="str">
        <f>IF(Radicaux!B9&lt;&gt;"",CONCATENATE("public static final String ",SUBSTITUTE(UPPER(Radicaux!B9),".","_"),"=""", Radicaux!B9,""";"),"")</f>
        <v>public static final String WINDOW_MANAGE_RADICALS_VARIATION_ADD_INFORMATION_MESSAGE="window.manage.radicals.variation.add.information.message";</v>
      </c>
    </row>
    <row r="704" spans="1:1" x14ac:dyDescent="0.25">
      <c r="A704" t="str">
        <f>IF(Radicaux!B10&lt;&gt;"",CONCATENATE("public static final String ",SUBSTITUTE(UPPER(Radicaux!B10),".","_"),"=""", Radicaux!B10,""";"),"")</f>
        <v>public static final String WINDOW_MANAGE_RADICALS_VARIATION_ADD_TEXT_LABEL="window.manage.radicals.variation.add.text.label";</v>
      </c>
    </row>
    <row r="705" spans="1:1" x14ac:dyDescent="0.25">
      <c r="A705" t="str">
        <f>IF(Radicaux!B11&lt;&gt;"",CONCATENATE("public static final String ",SUBSTITUTE(UPPER(Radicaux!B11),".","_"),"=""", Radicaux!B11,""";"),"")</f>
        <v>public static final String WINDOW_MANAGE_RADICALS_ADD_BUTTON_LABEL="window.manage.radicals.add.button.label";</v>
      </c>
    </row>
    <row r="706" spans="1:1" x14ac:dyDescent="0.25">
      <c r="A706" t="str">
        <f>IF(Radicaux!B12&lt;&gt;"",CONCATENATE("public static final String ",SUBSTITUTE(UPPER(Radicaux!B12),".","_"),"=""", Radicaux!B12,""";"),"")</f>
        <v>public static final String WINDOW_MANAGE_RADICALS_REMOVE_BUTTON_LABEL="window.manage.radicals.remove.button.label";</v>
      </c>
    </row>
    <row r="707" spans="1:1" x14ac:dyDescent="0.25">
      <c r="A707" t="str">
        <f>IF(Radicaux!B13&lt;&gt;"",CONCATENATE("public static final String ",SUBSTITUTE(UPPER(Radicaux!B13),".","_"),"=""", Radicaux!B13,""";"),"")</f>
        <v>public static final String WINDOW_MANAGE_RADICALS_VARIATION_ADD_BUTTON_LABEL="window.manage.radicals.variation.add.button.label";</v>
      </c>
    </row>
    <row r="708" spans="1:1" x14ac:dyDescent="0.25">
      <c r="A708" t="str">
        <f>IF(Radicaux!B14&lt;&gt;"",CONCATENATE("public static final String ",SUBSTITUTE(UPPER(Radicaux!B14),".","_"),"=""", Radicaux!B14,""";"),"")</f>
        <v>public static final String WINDOW_MANAGE_RADICALS_VARIATION_REMOVE_BUTTON_LABEL="window.manage.radicals.variation.remove.button.label";</v>
      </c>
    </row>
    <row r="709" spans="1:1" x14ac:dyDescent="0.25">
      <c r="A709" t="str">
        <f>IF(Radicaux!B15&lt;&gt;"",CONCATENATE("public static final String ",SUBSTITUTE(UPPER(Radicaux!B15),".","_"),"=""", Radicaux!B15,""";"),"")</f>
        <v>public static final String WINDOW_MANAGE_RADICALS_FILTER_LABEL="window.manage.radicals.filter.label";</v>
      </c>
    </row>
    <row r="710" spans="1:1" x14ac:dyDescent="0.25">
      <c r="A710" t="str">
        <f>IF(Radicaux!B16&lt;&gt;"",CONCATENATE("public static final String ",SUBSTITUTE(UPPER(Radicaux!B16),".","_"),"=""", Radicaux!B16,""";"),"")</f>
        <v>public static final String WINDOW_MANAGE_RADICALS_VARIATION_FILTER_LABEL="window.manage.radicals.variation.filter.label";</v>
      </c>
    </row>
    <row r="711" spans="1:1" x14ac:dyDescent="0.25">
      <c r="A711" t="str">
        <f>IF(Radicaux!B17&lt;&gt;"",CONCATENATE("public static final String ",SUBSTITUTE(UPPER(Radicaux!B17),".","_"),"=""", Radicaux!B17,""";"),"")</f>
        <v>public static final String WINDOW_MANAGE_RADICALS_INFORMATION_LABEL="window.manage.radicals.information.label";</v>
      </c>
    </row>
    <row r="712" spans="1:1" x14ac:dyDescent="0.25">
      <c r="A712" t="str">
        <f>IF(Radicaux!B18&lt;&gt;"",CONCATENATE("public static final String ",SUBSTITUTE(UPPER(Radicaux!B18),".","_"),"=""", Radicaux!B18,""";"),"")</f>
        <v>public static final String WINDOW_MANAGE_RADICALS_VARIATION_TABLE_HEADER_LABEL="window.manage.radicals.variation.table.header.label";</v>
      </c>
    </row>
    <row r="713" spans="1:1" x14ac:dyDescent="0.25">
      <c r="A713" t="str">
        <f>IF(Radicaux!B19&lt;&gt;"",CONCATENATE("public static final String ",SUBSTITUTE(UPPER(Radicaux!B19),".","_"),"=""", Radicaux!B19,""";"),"")</f>
        <v/>
      </c>
    </row>
    <row r="714" spans="1:1" x14ac:dyDescent="0.25">
      <c r="A714" t="str">
        <f>IF(Radicaux!B20&lt;&gt;"",CONCATENATE("public static final String ",SUBSTITUTE(UPPER(Radicaux!B20),".","_"),"=""", Radicaux!B20,""";"),"")</f>
        <v/>
      </c>
    </row>
    <row r="715" spans="1:1" x14ac:dyDescent="0.25">
      <c r="A715" t="str">
        <f>IF('Radicaux par classe'!B3&lt;&gt;"",CONCATENATE("public static final String ",SUBSTITUTE(UPPER('Radicaux par classe'!B3),".","_"),"=""", 'Radicaux par classe'!B3,""";"),"")</f>
        <v>public static final String WINDOW_MANAGE_RADICALS_BY_CLASS_PANEL_TITLE="window.manage.radicals.by.class.panel.title";</v>
      </c>
    </row>
    <row r="716" spans="1:1" x14ac:dyDescent="0.25">
      <c r="A716" t="str">
        <f>IF('Radicaux par classe'!B4&lt;&gt;"",CONCATENATE("public static final String ",SUBSTITUTE(UPPER('Radicaux par classe'!B4),".","_"),"=""", 'Radicaux par classe'!B4,""";"),"")</f>
        <v>public static final String WINDOW_MANAGE_RADICALS_BY_CLASS_INFORMATION_MESSAGE="window.manage.radicals.by.class.information.message";</v>
      </c>
    </row>
    <row r="717" spans="1:1" x14ac:dyDescent="0.25">
      <c r="A717" t="str">
        <f>IF('Radicaux par classe'!B5&lt;&gt;"",CONCATENATE("public static final String ",SUBSTITUTE(UPPER('Radicaux par classe'!B5),".","_"),"=""", 'Radicaux par classe'!B5,""";"),"")</f>
        <v>public static final String WINDOW_MANAGE_RADICALS_BY_CLASS_TABLE_HEADER_LABEL="window.manage.radicals.by.class.table.header.label";</v>
      </c>
    </row>
    <row r="718" spans="1:1" x14ac:dyDescent="0.25">
      <c r="A718" t="str">
        <f>IF('Radicaux par classe'!B6&lt;&gt;"",CONCATENATE("public static final String ",SUBSTITUTE(UPPER('Radicaux par classe'!B6),".","_"),"=""", 'Radicaux par classe'!B6,""";"),"")</f>
        <v>public static final String WINDOW_MANAGE_RADICALS_BY_CLASS_ADD_INFORMATION_MESSAGE="window.manage.radicals.by.class.add.information.message";</v>
      </c>
    </row>
    <row r="719" spans="1:1" x14ac:dyDescent="0.25">
      <c r="A719" t="str">
        <f>IF('Radicaux par classe'!B7&lt;&gt;"",CONCATENATE("public static final String ",SUBSTITUTE(UPPER('Radicaux par classe'!B7),".","_"),"=""", 'Radicaux par classe'!B7,""";"),"")</f>
        <v>public static final String WINDOW_MANAGE_RADICALS_BY_CLASS_ADD_TEXT_LABEL="window.manage.radicals.by.class.add.text.label";</v>
      </c>
    </row>
    <row r="720" spans="1:1" x14ac:dyDescent="0.25">
      <c r="A720" t="str">
        <f>IF('Radicaux par classe'!B8&lt;&gt;"",CONCATENATE("public static final String ",SUBSTITUTE(UPPER('Radicaux par classe'!B8),".","_"),"=""", 'Radicaux par classe'!B8,""";"),"")</f>
        <v>public static final String WINDOW_MANAGE_RADICALS_BY_CLASS_TABLE_PANEL_TITLE="window.manage.radicals.by.class.table.panel.title";</v>
      </c>
    </row>
    <row r="721" spans="1:1" x14ac:dyDescent="0.25">
      <c r="A721" t="str">
        <f>IF('Radicaux par classe'!B9&lt;&gt;"",CONCATENATE("public static final String ",SUBSTITUTE(UPPER('Radicaux par classe'!B9),".","_"),"=""", 'Radicaux par classe'!B9,""";"),"")</f>
        <v>public static final String WINDOW_MANAGE_RADICALS_BY_CLASS_VARIATION_ADD_INFORMATION_MESSAGE="window.manage.radicals.by.class.variation.add.information.message";</v>
      </c>
    </row>
    <row r="722" spans="1:1" x14ac:dyDescent="0.25">
      <c r="A722" t="str">
        <f>IF('Radicaux par classe'!B10&lt;&gt;"",CONCATENATE("public static final String ",SUBSTITUTE(UPPER('Radicaux par classe'!B10),".","_"),"=""", 'Radicaux par classe'!B10,""";"),"")</f>
        <v>public static final String WINDOW_MANAGE_RADICALS_BY_CLASS_VARIATION_ADD_TEXT_LABEL="window.manage.radicals.by.class.variation.add.text.label";</v>
      </c>
    </row>
    <row r="723" spans="1:1" x14ac:dyDescent="0.25">
      <c r="A723" t="str">
        <f>IF('Radicaux par classe'!B11&lt;&gt;"",CONCATENATE("public static final String ",SUBSTITUTE(UPPER('Radicaux par classe'!B11),".","_"),"=""", 'Radicaux par classe'!B11,""";"),"")</f>
        <v>public static final String WINDOW_MANAGE_RADICALS_BY_CLASS_CATEGORY_ADD_INFORMATION_MESSAGE="window.manage.radicals.by.class.category.add.information.message";</v>
      </c>
    </row>
    <row r="724" spans="1:1" x14ac:dyDescent="0.25">
      <c r="A724" t="str">
        <f>IF('Radicaux par classe'!B12&lt;&gt;"",CONCATENATE("public static final String ",SUBSTITUTE(UPPER('Radicaux par classe'!B12),".","_"),"=""", 'Radicaux par classe'!B12,""";"),"")</f>
        <v>public static final String WINDOW_MANAGE_RADICALS_BY_CLASS_CATEGORY_ADD_TEXT_LABEL="window.manage.radicals.by.class.category.add.text.label";</v>
      </c>
    </row>
    <row r="725" spans="1:1" x14ac:dyDescent="0.25">
      <c r="A725" t="str">
        <f>IF('Radicaux par classe'!B13&lt;&gt;"",CONCATENATE("public static final String ",SUBSTITUTE(UPPER('Radicaux par classe'!B13),".","_"),"=""", 'Radicaux par classe'!B13,""";"),"")</f>
        <v>public static final String WINDOW_MANAGE_RADICALS_BY_CLASS_ADD_BUTTON_LABEL="window.manage.radicals.by.class.add.button.label";</v>
      </c>
    </row>
    <row r="726" spans="1:1" x14ac:dyDescent="0.25">
      <c r="A726" t="str">
        <f>IF('Radicaux par classe'!B14&lt;&gt;"",CONCATENATE("public static final String ",SUBSTITUTE(UPPER('Radicaux par classe'!B14),".","_"),"=""", 'Radicaux par classe'!B14,""";"),"")</f>
        <v>public static final String WINDOW_MANAGE_RADICALS_BY_CLASS_REMOVE_BUTTON_LABEL="window.manage.radicals.by.class.remove.button.label";</v>
      </c>
    </row>
    <row r="727" spans="1:1" x14ac:dyDescent="0.25">
      <c r="A727" t="str">
        <f>IF('Radicaux par classe'!B15&lt;&gt;"",CONCATENATE("public static final String ",SUBSTITUTE(UPPER('Radicaux par classe'!B15),".","_"),"=""", 'Radicaux par classe'!B15,""";"),"")</f>
        <v>public static final String WINDOW_MANAGE_RADICALS_BY_CLASS_VARIATION_ADD_BUTTON_LABEL="window.manage.radicals.by.class.variation.add.button.label";</v>
      </c>
    </row>
    <row r="728" spans="1:1" x14ac:dyDescent="0.25">
      <c r="A728" t="str">
        <f>IF('Radicaux par classe'!B16&lt;&gt;"",CONCATENATE("public static final String ",SUBSTITUTE(UPPER('Radicaux par classe'!B16),".","_"),"=""", 'Radicaux par classe'!B16,""";"),"")</f>
        <v>public static final String WINDOW_MANAGE_RADICALS_BY_CLASS_VARIATION_REMOVE_BUTTON_LABEL="window.manage.radicals.by.class.variation.remove.button.label";</v>
      </c>
    </row>
    <row r="729" spans="1:1" x14ac:dyDescent="0.25">
      <c r="A729" t="str">
        <f>IF('Radicaux par classe'!B17&lt;&gt;"",CONCATENATE("public static final String ",SUBSTITUTE(UPPER('Radicaux par classe'!B17),".","_"),"=""", 'Radicaux par classe'!B17,""";"),"")</f>
        <v>public static final String WINDOW_MANAGE_RADICALS_BY_CLASS_CATEGORY_ADD_BUTTON_LABEL="window.manage.radicals.by.class.category.add.button.label";</v>
      </c>
    </row>
    <row r="730" spans="1:1" x14ac:dyDescent="0.25">
      <c r="A730" t="str">
        <f>IF('Radicaux par classe'!B18&lt;&gt;"",CONCATENATE("public static final String ",SUBSTITUTE(UPPER('Radicaux par classe'!B18),".","_"),"=""", 'Radicaux par classe'!B18,""";"),"")</f>
        <v>public static final String WINDOW_MANAGE_RADICALS_BY_CLASS_CATEGORY_REMOVE_BUTTON_LABEL="window.manage.radicals.by.class.category.remove.button.label";</v>
      </c>
    </row>
    <row r="731" spans="1:1" x14ac:dyDescent="0.25">
      <c r="A731" t="str">
        <f>IF('Radicaux par classe'!B19&lt;&gt;"",CONCATENATE("public static final String ",SUBSTITUTE(UPPER('Radicaux par classe'!B19),".","_"),"=""", 'Radicaux par classe'!B19,""";"),"")</f>
        <v>public static final String WINDOW_MANAGE_RADICALS_BY_CLASS_FILTER_LABEL="window.manage.radicals.by.class.filter.label";</v>
      </c>
    </row>
    <row r="732" spans="1:1" x14ac:dyDescent="0.25">
      <c r="A732" t="str">
        <f>IF('Radicaux par classe'!B20&lt;&gt;"",CONCATENATE("public static final String ",SUBSTITUTE(UPPER('Radicaux par classe'!B20),".","_"),"=""", 'Radicaux par classe'!B20,""";"),"")</f>
        <v>public static final String WINDOW_MANAGE_RADICALS_BY_CLASS_VARIATION_FILTER_LABEL="window.manage.radicals.by.class.variation.filter.label";</v>
      </c>
    </row>
    <row r="733" spans="1:1" x14ac:dyDescent="0.25">
      <c r="A733" t="str">
        <f>IF('Radicaux par classe'!B21&lt;&gt;"",CONCATENATE("public static final String ",SUBSTITUTE(UPPER('Radicaux par classe'!B21),".","_"),"=""", 'Radicaux par classe'!B21,""";"),"")</f>
        <v>public static final String WINDOW_MANAGE_RADICALS_BY_CLASS_CATEGORY_FILTER_LABEL="window.manage.radicals.by.class.category.filter.label";</v>
      </c>
    </row>
    <row r="734" spans="1:1" x14ac:dyDescent="0.25">
      <c r="A734" t="str">
        <f>IF('Radicaux par classe'!B22&lt;&gt;"",CONCATENATE("public static final String ",SUBSTITUTE(UPPER('Radicaux par classe'!B22),".","_"),"=""", 'Radicaux par classe'!B22,""";"),"")</f>
        <v>public static final String WINDOW_MANAGE_RADICALS_BY_CLASS_INFORMATION_LABEL="window.manage.radicals.by.class.information.label";</v>
      </c>
    </row>
    <row r="735" spans="1:1" x14ac:dyDescent="0.25">
      <c r="A735" t="str">
        <f>IF('Radicaux par classe'!B23&lt;&gt;"",CONCATENATE("public static final String ",SUBSTITUTE(UPPER('Radicaux par classe'!B23),".","_"),"=""", 'Radicaux par classe'!B23,""";"),"")</f>
        <v>public static final String WINDOW_MANAGE_RADICALS_BY_CLASS_VARIATION_TABLE_HEADER_LABEL="window.manage.radicals.by.class.variation.table.header.label";</v>
      </c>
    </row>
    <row r="736" spans="1:1" x14ac:dyDescent="0.25">
      <c r="A736" t="str">
        <f>IF('Radicaux par classe'!B24&lt;&gt;"",CONCATENATE("public static final String ",SUBSTITUTE(UPPER('Radicaux par classe'!B24),".","_"),"=""", 'Radicaux par classe'!B24,""";"),"")</f>
        <v>public static final String WINDOW_MANAGE_RADICALS_BY_CLASS_CATEGORY_TABLE_HEADER_LABEL="window.manage.radicals.by.class.category.table.header.label";</v>
      </c>
    </row>
    <row r="737" spans="1:1" x14ac:dyDescent="0.25">
      <c r="A737" t="str">
        <f>IF('Radicaux par classe'!B25&lt;&gt;"",CONCATENATE("public static final String ",SUBSTITUTE(UPPER('Radicaux par classe'!B25),".","_"),"=""", 'Radicaux par classe'!B25,""";"),"")</f>
        <v/>
      </c>
    </row>
    <row r="738" spans="1:1" x14ac:dyDescent="0.25">
      <c r="A738" t="str">
        <f>IF('Resultat Analyse'!B2&lt;&gt;"",CONCATENATE("public static final String ",SUBSTITUTE(UPPER('Resultat Analyse'!B2),".","_"),"=""", 'Resultat Analyse'!B2,""";"),"")</f>
        <v/>
      </c>
    </row>
    <row r="739" spans="1:1" x14ac:dyDescent="0.25">
      <c r="A739" t="str">
        <f>IF('Resultat Analyse'!B3&lt;&gt;"",CONCATENATE("public static final String ",SUBSTITUTE(UPPER('Resultat Analyse'!B3),".","_"),"=""", 'Resultat Analyse'!B3,""";"),"")</f>
        <v>public static final String WINDOW_RESULT_TOKEN_ANALYSIS_PANEL_TITLE="window.result.token.analysis.panel.title";</v>
      </c>
    </row>
    <row r="740" spans="1:1" x14ac:dyDescent="0.25">
      <c r="A740" t="str">
        <f>IF('Resultat Analyse'!B4&lt;&gt;"",CONCATENATE("public static final String ",SUBSTITUTE(UPPER('Resultat Analyse'!B4),".","_"),"=""", 'Resultat Analyse'!B4,""";"),"")</f>
        <v>public static final String WINDOW_RESULT_TOKEN_ANALYSIS_TABLE_PANEL_TITLE="window.result.token.analysis.table.panel.title";</v>
      </c>
    </row>
    <row r="741" spans="1:1" x14ac:dyDescent="0.25">
      <c r="A741" t="str">
        <f>IF('Resultat Analyse'!B5&lt;&gt;"",CONCATENATE("public static final String ",SUBSTITUTE(UPPER('Resultat Analyse'!B5),".","_"),"=""", 'Resultat Analyse'!B5,""";"),"")</f>
        <v>public static final String WINDOW_RESULT_TOKEN_ANALYSIS_TABLE_HEADER_COLUMN_1_LABEL="window.result.token.analysis.table.header.column.1.label";</v>
      </c>
    </row>
    <row r="742" spans="1:1" x14ac:dyDescent="0.25">
      <c r="A742" t="str">
        <f>IF('Resultat Analyse'!B6&lt;&gt;"",CONCATENATE("public static final String ",SUBSTITUTE(UPPER('Resultat Analyse'!B6),".","_"),"=""", 'Resultat Analyse'!B6,""";"),"")</f>
        <v>public static final String WINDOW_RESULT_TOKEN_ANALYSIS_TABLE_HEADER_COLUMN_2_LABEL="window.result.token.analysis.table.header.column.2.label";</v>
      </c>
    </row>
    <row r="743" spans="1:1" x14ac:dyDescent="0.25">
      <c r="A743" t="str">
        <f>IF('Resultat Analyse'!B7&lt;&gt;"",CONCATENATE("public static final String ",SUBSTITUTE(UPPER('Resultat Analyse'!B7),".","_"),"=""", 'Resultat Analyse'!B7,""";"),"")</f>
        <v>public static final String WINDOW_RESULT_TOKEN_TOTAL_TOKENS_LABEL="window.result.token.total.tokens.label";</v>
      </c>
    </row>
    <row r="744" spans="1:1" x14ac:dyDescent="0.25">
      <c r="A744" t="str">
        <f>IF('Resultat Analyse'!B8&lt;&gt;"",CONCATENATE("public static final String ",SUBSTITUTE(UPPER('Resultat Analyse'!B8),".","_"),"=""", 'Resultat Analyse'!B8,""";"),"")</f>
        <v>public static final String WINDOW_RESULT_TOKEN_TOTAL_WORDS_LABEL="window.result.token.total.words.label";</v>
      </c>
    </row>
    <row r="745" spans="1:1" x14ac:dyDescent="0.25">
      <c r="A745" t="str">
        <f>IF('Resultat Analyse'!B9&lt;&gt;"",CONCATENATE("public static final String ",SUBSTITUTE(UPPER('Resultat Analyse'!B9),".","_"),"=""", 'Resultat Analyse'!B9,""";"),"")</f>
        <v>public static final String WINDOW_RESULT_TOKEN_TOTAL_PANEL_TITLE="window.result.token.total.panel.title";</v>
      </c>
    </row>
    <row r="746" spans="1:1" x14ac:dyDescent="0.25">
      <c r="A746" t="str">
        <f>IF('Resultat Analyse'!B10&lt;&gt;"",CONCATENATE("public static final String ",SUBSTITUTE(UPPER('Resultat Analyse'!B10),".","_"),"=""", 'Resultat Analyse'!B10,""";"),"")</f>
        <v>public static final String WINDOW_RESULT_TOKEN_ACTION_PANEL_TITLE="window.result.token.action.panel.title";</v>
      </c>
    </row>
    <row r="747" spans="1:1" x14ac:dyDescent="0.25">
      <c r="A747" t="str">
        <f>IF('Resultat Analyse'!B11&lt;&gt;"",CONCATENATE("public static final String ",SUBSTITUTE(UPPER('Resultat Analyse'!B11),".","_"),"=""", 'Resultat Analyse'!B11,""";"),"")</f>
        <v>public static final String WINDOW_RESULT_TOKEN_ACTION_SHOW_DETAIL_BUTTON_LABEL="window.result.token.action.show.detail.button.label";</v>
      </c>
    </row>
    <row r="748" spans="1:1" x14ac:dyDescent="0.25">
      <c r="A748" t="str">
        <f>IF('Resultat Analyse'!B12&lt;&gt;"",CONCATENATE("public static final String ",SUBSTITUTE(UPPER('Resultat Analyse'!B12),".","_"),"=""", 'Resultat Analyse'!B12,""";"),"")</f>
        <v>public static final String WINDOW_RESULT_TOKEN_ACTION_SHOW_DETAIL_FOR_WORD_BUTTON_LABEL="window.result.token.action.show.detail.for.word.button.label";</v>
      </c>
    </row>
    <row r="749" spans="1:1" x14ac:dyDescent="0.25">
      <c r="A749" t="str">
        <f>IF('Resultat Analyse'!B13&lt;&gt;"",CONCATENATE("public static final String ",SUBSTITUTE(UPPER('Resultat Analyse'!B13),".","_"),"=""", 'Resultat Analyse'!B13,""";"),"")</f>
        <v/>
      </c>
    </row>
    <row r="750" spans="1:1" x14ac:dyDescent="0.25">
      <c r="A750" t="str">
        <f>IF('Resultat Analyse'!B14&lt;&gt;"",CONCATENATE("public static final String ",SUBSTITUTE(UPPER('Resultat Analyse'!B14),".","_"),"=""", 'Resultat Analyse'!B14,""";"),"")</f>
        <v/>
      </c>
    </row>
    <row r="751" spans="1:1" x14ac:dyDescent="0.25">
      <c r="A751" t="str">
        <f>IF('Resultat Analyse'!B15&lt;&gt;"",CONCATENATE("public static final String ",SUBSTITUTE(UPPER('Resultat Analyse'!B15),".","_"),"=""", 'Resultat Analyse'!B15,""";"),"")</f>
        <v/>
      </c>
    </row>
    <row r="752" spans="1:1" x14ac:dyDescent="0.25">
      <c r="A752" t="str">
        <f>IF('Resultat Analyse'!B16&lt;&gt;"",CONCATENATE("public static final String ",SUBSTITUTE(UPPER('Resultat Analyse'!B16),".","_"),"=""", 'Resultat Analyse'!B16,""";"),"")</f>
        <v/>
      </c>
    </row>
    <row r="753" spans="1:1" x14ac:dyDescent="0.25">
      <c r="A753" t="str">
        <f>IF('Resultat Analyse'!B17&lt;&gt;"",CONCATENATE("public static final String ",SUBSTITUTE(UPPER('Resultat Analyse'!B17),".","_"),"=""", 'Resultat Analyse'!B17,""";"),"")</f>
        <v/>
      </c>
    </row>
    <row r="754" spans="1:1" x14ac:dyDescent="0.25">
      <c r="A754" t="str">
        <f>IF('Resultat Analyse'!B18&lt;&gt;"",CONCATENATE("public static final String ",SUBSTITUTE(UPPER('Resultat Analyse'!B18),".","_"),"=""", 'Resultat Analyse'!B18,""";"),"")</f>
        <v/>
      </c>
    </row>
    <row r="755" spans="1:1" x14ac:dyDescent="0.25">
      <c r="A755" t="str">
        <f>IF('Resultat Analyse'!B19&lt;&gt;"",CONCATENATE("public static final String ",SUBSTITUTE(UPPER('Resultat Analyse'!B19),".","_"),"=""", 'Resultat Analyse'!B19,""";"),"")</f>
        <v/>
      </c>
    </row>
    <row r="756" spans="1:1" x14ac:dyDescent="0.25">
      <c r="A756" t="str">
        <f>IF('Resultat Analyse'!B20&lt;&gt;"",CONCATENATE("public static final String ",SUBSTITUTE(UPPER('Resultat Analyse'!B20),".","_"),"=""", 'Resultat Analyse'!B20,""";"),"")</f>
        <v/>
      </c>
    </row>
    <row r="757" spans="1:1" x14ac:dyDescent="0.25">
      <c r="A757" t="str">
        <f>IF('Resultat Analyse'!B21&lt;&gt;"",CONCATENATE("public static final String ",SUBSTITUTE(UPPER('Resultat Analyse'!B21),".","_"),"=""", 'Resultat Analyse'!B21,""";"),"")</f>
        <v/>
      </c>
    </row>
    <row r="758" spans="1:1" x14ac:dyDescent="0.25">
      <c r="A758" t="str">
        <f>IF('Resultat Analyse'!B22&lt;&gt;"",CONCATENATE("public static final String ",SUBSTITUTE(UPPER('Resultat Analyse'!B22),".","_"),"=""", 'Resultat Analyse'!B22,""";"),"")</f>
        <v/>
      </c>
    </row>
    <row r="759" spans="1:1" x14ac:dyDescent="0.25">
      <c r="A759" t="str">
        <f>IF('Resultat Analyse'!B23&lt;&gt;"",CONCATENATE("public static final String ",SUBSTITUTE(UPPER('Resultat Analyse'!B23),".","_"),"=""", 'Resultat Analyse'!B23,""";"),"")</f>
        <v/>
      </c>
    </row>
    <row r="760" spans="1:1" x14ac:dyDescent="0.25">
      <c r="A760" t="str">
        <f>IF('Resultat Analyse'!B24&lt;&gt;"",CONCATENATE("public static final String ",SUBSTITUTE(UPPER('Resultat Analyse'!B24),".","_"),"=""", 'Resultat Analyse'!B24,""";"),"")</f>
        <v/>
      </c>
    </row>
    <row r="761" spans="1:1" x14ac:dyDescent="0.25">
      <c r="A761" t="str">
        <f>IF('Resultat Analyse'!B25&lt;&gt;"",CONCATENATE("public static final String ",SUBSTITUTE(UPPER('Resultat Analyse'!B25),".","_"),"=""", 'Resultat Analyse'!B25,""";"),"")</f>
        <v/>
      </c>
    </row>
    <row r="762" spans="1:1" x14ac:dyDescent="0.25">
      <c r="A762" t="str">
        <f>IF('Resultat Analyse'!B26&lt;&gt;"",CONCATENATE("public static final String ",SUBSTITUTE(UPPER('Resultat Analyse'!B26),".","_"),"=""", 'Resultat Analyse'!B26,""";"),"")</f>
        <v/>
      </c>
    </row>
    <row r="763" spans="1:1" x14ac:dyDescent="0.25">
      <c r="A763" t="str">
        <f>IF('Resultat Analyse'!B27&lt;&gt;"",CONCATENATE("public static final String ",SUBSTITUTE(UPPER('Resultat Analyse'!B27),".","_"),"=""", 'Resultat Analyse'!B27,""";"),"")</f>
        <v/>
      </c>
    </row>
    <row r="764" spans="1:1" x14ac:dyDescent="0.25">
      <c r="A764" t="str">
        <f>IF('Resultat Analyse'!B28&lt;&gt;"",CONCATENATE("public static final String ",SUBSTITUTE(UPPER('Resultat Analyse'!B28),".","_"),"=""", 'Resultat Analyse'!B28,""";"),"")</f>
        <v/>
      </c>
    </row>
    <row r="765" spans="1:1" x14ac:dyDescent="0.25">
      <c r="A765" t="str">
        <f>IF('Resultat Analyse'!B29&lt;&gt;"",CONCATENATE("public static final String ",SUBSTITUTE(UPPER('Resultat Analyse'!B29),".","_"),"=""", 'Resultat Analyse'!B29,""";"),"")</f>
        <v/>
      </c>
    </row>
    <row r="766" spans="1:1" x14ac:dyDescent="0.25">
      <c r="A766" t="str">
        <f>IF('Resultat Analyse'!B30&lt;&gt;"",CONCATENATE("public static final String ",SUBSTITUTE(UPPER('Resultat Analyse'!B30),".","_"),"=""", 'Resultat Analyse'!B30,""";"),"")</f>
        <v/>
      </c>
    </row>
    <row r="767" spans="1:1" x14ac:dyDescent="0.25">
      <c r="A767" t="str">
        <f>IF('Resultat Analyse'!B31&lt;&gt;"",CONCATENATE("public static final String ",SUBSTITUTE(UPPER('Resultat Analyse'!B31),".","_"),"=""", 'Resultat Analyse'!B31,""";"),"")</f>
        <v/>
      </c>
    </row>
    <row r="768" spans="1:1" x14ac:dyDescent="0.25">
      <c r="A768" t="str">
        <f>IF('Resultat Analyse'!B32&lt;&gt;"",CONCATENATE("public static final String ",SUBSTITUTE(UPPER('Resultat Analyse'!B32),".","_"),"=""", 'Resultat Analyse'!B32,""";"),"")</f>
        <v/>
      </c>
    </row>
    <row r="769" spans="1:1" x14ac:dyDescent="0.25">
      <c r="A769" t="str">
        <f>IF('Resultat Analyse'!B33&lt;&gt;"",CONCATENATE("public static final String ",SUBSTITUTE(UPPER('Resultat Analyse'!B33),".","_"),"=""", 'Resultat Analyse'!B33,""";"),"")</f>
        <v/>
      </c>
    </row>
    <row r="770" spans="1:1" x14ac:dyDescent="0.25">
      <c r="A770" t="str">
        <f>IF('Resultat Analyse'!B34&lt;&gt;"",CONCATENATE("public static final String ",SUBSTITUTE(UPPER('Resultat Analyse'!B34),".","_"),"=""", 'Resultat Analyse'!B34,""";"),"")</f>
        <v/>
      </c>
    </row>
    <row r="771" spans="1:1" x14ac:dyDescent="0.25">
      <c r="A771" t="str">
        <f>IF('Resultat Analyse'!B35&lt;&gt;"",CONCATENATE("public static final String ",SUBSTITUTE(UPPER('Resultat Analyse'!B35),".","_"),"=""", 'Resultat Analyse'!B35,""";"),"")</f>
        <v/>
      </c>
    </row>
    <row r="772" spans="1:1" x14ac:dyDescent="0.25">
      <c r="A772" t="str">
        <f>IF('Resultat Analyse'!B36&lt;&gt;"",CONCATENATE("public static final String ",SUBSTITUTE(UPPER('Resultat Analyse'!B36),".","_"),"=""", 'Resultat Analyse'!B36,""";"),"")</f>
        <v/>
      </c>
    </row>
    <row r="773" spans="1:1" x14ac:dyDescent="0.25">
      <c r="A773" t="str">
        <f>IF('Resultat Analyse'!B37&lt;&gt;"",CONCATENATE("public static final String ",SUBSTITUTE(UPPER('Resultat Analyse'!B37),".","_"),"=""", 'Resultat Analyse'!B37,""";"),"")</f>
        <v/>
      </c>
    </row>
    <row r="774" spans="1:1" x14ac:dyDescent="0.25">
      <c r="A774" t="str">
        <f>IF('Resultat Analyse'!B38&lt;&gt;"",CONCATENATE("public static final String ",SUBSTITUTE(UPPER('Resultat Analyse'!B38),".","_"),"=""", 'Resultat Analyse'!B38,""";"),"")</f>
        <v/>
      </c>
    </row>
    <row r="775" spans="1:1" x14ac:dyDescent="0.25">
      <c r="A775" t="str">
        <f>IF('Resultat Analyse'!B39&lt;&gt;"",CONCATENATE("public static final String ",SUBSTITUTE(UPPER('Resultat Analyse'!B39),".","_"),"=""", 'Resultat Analyse'!B39,""";"),"")</f>
        <v/>
      </c>
    </row>
    <row r="776" spans="1:1" x14ac:dyDescent="0.25">
      <c r="A776" t="str">
        <f>IF('Resultat Analyse'!B40&lt;&gt;"",CONCATENATE("public static final String ",SUBSTITUTE(UPPER('Resultat Analyse'!B40),".","_"),"=""", 'Resultat Analyse'!B40,""";"),"")</f>
        <v/>
      </c>
    </row>
    <row r="777" spans="1:1" x14ac:dyDescent="0.25">
      <c r="A777" t="str">
        <f>IF('Resultat Analyse'!B41&lt;&gt;"",CONCATENATE("public static final String ",SUBSTITUTE(UPPER('Resultat Analyse'!B41),".","_"),"=""", 'Resultat Analyse'!B41,""";"),"")</f>
        <v/>
      </c>
    </row>
    <row r="778" spans="1:1" x14ac:dyDescent="0.25">
      <c r="A778" t="str">
        <f>IF('Resultat Analyse'!B42&lt;&gt;"",CONCATENATE("public static final String ",SUBSTITUTE(UPPER('Resultat Analyse'!B42),".","_"),"=""", 'Resultat Analyse'!B42,""";"),"")</f>
        <v/>
      </c>
    </row>
    <row r="779" spans="1:1" x14ac:dyDescent="0.25">
      <c r="A779" t="str">
        <f>IF('Resultat Analyse'!B43&lt;&gt;"",CONCATENATE("public static final String ",SUBSTITUTE(UPPER('Resultat Analyse'!B43),".","_"),"=""", 'Resultat Analyse'!B43,""";"),"")</f>
        <v/>
      </c>
    </row>
    <row r="780" spans="1:1" x14ac:dyDescent="0.25">
      <c r="A780" t="str">
        <f>IF('Resultat Analyse'!B44&lt;&gt;"",CONCATENATE("public static final String ",SUBSTITUTE(UPPER('Resultat Analyse'!B44),".","_"),"=""", 'Resultat Analyse'!B44,""";"),"")</f>
        <v/>
      </c>
    </row>
    <row r="781" spans="1:1" x14ac:dyDescent="0.25">
      <c r="A781" t="str">
        <f>IF('Resultat Analyse'!B45&lt;&gt;"",CONCATENATE("public static final String ",SUBSTITUTE(UPPER('Resultat Analyse'!B45),".","_"),"=""", 'Resultat Analyse'!B45,""";"),"")</f>
        <v/>
      </c>
    </row>
    <row r="782" spans="1:1" x14ac:dyDescent="0.25">
      <c r="A782" t="str">
        <f>IF('Resultat Analyse'!B46&lt;&gt;"",CONCATENATE("public static final String ",SUBSTITUTE(UPPER('Resultat Analyse'!B46),".","_"),"=""", 'Resultat Analyse'!B46,""";"),"")</f>
        <v/>
      </c>
    </row>
    <row r="783" spans="1:1" x14ac:dyDescent="0.25">
      <c r="A783" t="str">
        <f>IF('Detail Resultat Analyse Token'!B2&lt;&gt;"",CONCATENATE("public static final String ",SUBSTITUTE(UPPER('Detail Resultat Analyse Token'!B2),".","_"),"=""", 'Detail Resultat Analyse Token'!B2,""";"),"")</f>
        <v/>
      </c>
    </row>
    <row r="784" spans="1:1" x14ac:dyDescent="0.25">
      <c r="A784" t="str">
        <f>IF('Detail Resultat Analyse Token'!B3&lt;&gt;"",CONCATENATE("public static final String ",SUBSTITUTE(UPPER('Detail Resultat Analyse Token'!B3),".","_"),"=""", 'Detail Resultat Analyse Token'!B3,""";"),"")</f>
        <v>public static final String WINDOW_RESULT_DETAIL_TOKEN_ANALYSIS_PANEL_TITLE="window.result.detail.token.analysis.panel.title";</v>
      </c>
    </row>
    <row r="785" spans="1:1" x14ac:dyDescent="0.25">
      <c r="A785" t="str">
        <f>IF('Detail Resultat Analyse Token'!B4&lt;&gt;"",CONCATENATE("public static final String ",SUBSTITUTE(UPPER('Detail Resultat Analyse Token'!B4),".","_"),"=""", 'Detail Resultat Analyse Token'!B4,""";"),"")</f>
        <v>public static final String WINDOW_RESULT_DETAIL_TOKEN_ANALYSIS_CHOOSE_FIELD_PANEL_TITLE="window.result.detail.token.analysis.choose.field.panel.title";</v>
      </c>
    </row>
    <row r="786" spans="1:1" x14ac:dyDescent="0.25">
      <c r="A786" t="str">
        <f>IF('Detail Resultat Analyse Token'!B5&lt;&gt;"",CONCATENATE("public static final String ",SUBSTITUTE(UPPER('Detail Resultat Analyse Token'!B5),".","_"),"=""", 'Detail Resultat Analyse Token'!B5,""";"),"")</f>
        <v>public static final String WINDOW_RESULT_DETAIL_TOKEN_ANALYSIS_DISPLAY_FIELD_PANEL_TITLE="window.result.detail.token.analysis.display.field.panel.title";</v>
      </c>
    </row>
    <row r="787" spans="1:1" x14ac:dyDescent="0.25">
      <c r="A787" t="str">
        <f>IF('Detail Resultat Analyse Token'!B6&lt;&gt;"",CONCATENATE("public static final String ",SUBSTITUTE(UPPER('Detail Resultat Analyse Token'!B6),".","_"),"=""", 'Detail Resultat Analyse Token'!B6,""";"),"")</f>
        <v>public static final String WINDOW_RESULT_DETAIL_TOKEN_ANALYSIS_ACTION_VIEW_META_BUTTON_LABEL="window.result.detail.token.analysis.action.view.meta.button.label";</v>
      </c>
    </row>
    <row r="788" spans="1:1" x14ac:dyDescent="0.25">
      <c r="A788" t="str">
        <f>IF('Detail Resultat Analyse Token'!B7&lt;&gt;"",CONCATENATE("public static final String ",SUBSTITUTE(UPPER('Detail Resultat Analyse Token'!B7),".","_"),"=""", 'Detail Resultat Analyse Token'!B7,""";"),"")</f>
        <v>public static final String WINDOW_RESULT_DETAIL_TOKEN_ANALYSIS_ACTION_VIEW_DATA_BUTTON_LABEL="window.result.detail.token.analysis.action.view.data.button.label";</v>
      </c>
    </row>
    <row r="789" spans="1:1" x14ac:dyDescent="0.25">
      <c r="A789" t="str">
        <f>IF('Detail Resultat Analyse Token'!B8&lt;&gt;"",CONCATENATE("public static final String ",SUBSTITUTE(UPPER('Detail Resultat Analyse Token'!B8),".","_"),"=""", 'Detail Resultat Analyse Token'!B8,""";"),"")</f>
        <v>public static final String WINDOW_RESULT_DETAIL_TOKEN_ANALYSIS_NAVIGATION_LABEL="window.result.detail.token.analysis.navigation.label";</v>
      </c>
    </row>
    <row r="790" spans="1:1" x14ac:dyDescent="0.25">
      <c r="A790" t="str">
        <f>IF('Detail Resultat Analyse Token'!B9&lt;&gt;"",CONCATENATE("public static final String ",SUBSTITUTE(UPPER('Detail Resultat Analyse Token'!B9),".","_"),"=""", 'Detail Resultat Analyse Token'!B9,""";"),"")</f>
        <v>public static final String WINDOW_RESULT_DETAIL_TOKEN_ANALYSIS_PROPER_NOUN_BUTTON_LABEL="window.result.detail.token.analysis.proper.noun.button.label";</v>
      </c>
    </row>
    <row r="791" spans="1:1" x14ac:dyDescent="0.25">
      <c r="A791" t="str">
        <f>IF('Detail Resultat Analyse Token'!B10&lt;&gt;"",CONCATENATE("public static final String ",SUBSTITUTE(UPPER('Detail Resultat Analyse Token'!B10),".","_"),"=""", 'Detail Resultat Analyse Token'!B10,""";"),"")</f>
        <v/>
      </c>
    </row>
    <row r="792" spans="1:1" x14ac:dyDescent="0.25">
      <c r="A792" t="str">
        <f>IF('Detail Resultat Analyse Token'!B11&lt;&gt;"",CONCATENATE("public static final String ",SUBSTITUTE(UPPER('Detail Resultat Analyse Token'!B11),".","_"),"=""", 'Detail Resultat Analyse Token'!B11,""";"),"")</f>
        <v/>
      </c>
    </row>
    <row r="793" spans="1:1" x14ac:dyDescent="0.25">
      <c r="A793" t="str">
        <f>IF('Detail Resultat Analyse Token'!B12&lt;&gt;"",CONCATENATE("public static final String ",SUBSTITUTE(UPPER('Detail Resultat Analyse Token'!B12),".","_"),"=""", 'Detail Resultat Analyse Token'!B12,""";"),"")</f>
        <v/>
      </c>
    </row>
    <row r="794" spans="1:1" x14ac:dyDescent="0.25">
      <c r="A794" t="str">
        <f>IF('Detail Resultat Analyse Token'!B13&lt;&gt;"",CONCATENATE("public static final String ",SUBSTITUTE(UPPER('Detail Resultat Analyse Token'!B13),".","_"),"=""", 'Detail Resultat Analyse Token'!B13,""";"),"")</f>
        <v/>
      </c>
    </row>
    <row r="795" spans="1:1" x14ac:dyDescent="0.25">
      <c r="A795" t="str">
        <f>IF('Detail Resultat Analyse Token'!B14&lt;&gt;"",CONCATENATE("public static final String ",SUBSTITUTE(UPPER('Detail Resultat Analyse Token'!B14),".","_"),"=""", 'Detail Resultat Analyse Token'!B14,""";"),"")</f>
        <v/>
      </c>
    </row>
    <row r="796" spans="1:1" x14ac:dyDescent="0.25">
      <c r="A796" t="str">
        <f>IF('Detail Resultat Analyse Token'!B15&lt;&gt;"",CONCATENATE("public static final String ",SUBSTITUTE(UPPER('Detail Resultat Analyse Token'!B15),".","_"),"=""", 'Detail Resultat Analyse Token'!B15,""";"),"")</f>
        <v/>
      </c>
    </row>
    <row r="797" spans="1:1" x14ac:dyDescent="0.25">
      <c r="A797" t="str">
        <f>IF('Detail Resultat Analyse Token'!B16&lt;&gt;"",CONCATENATE("public static final String ",SUBSTITUTE(UPPER('Detail Resultat Analyse Token'!B16),".","_"),"=""", 'Detail Resultat Analyse Token'!B16,""";"),"")</f>
        <v/>
      </c>
    </row>
    <row r="798" spans="1:1" x14ac:dyDescent="0.25">
      <c r="A798" t="str">
        <f>IF('Detail Resultat Analyse Token'!B17&lt;&gt;"",CONCATENATE("public static final String ",SUBSTITUTE(UPPER('Detail Resultat Analyse Token'!B17),".","_"),"=""", 'Detail Resultat Analyse Token'!B17,""";"),"")</f>
        <v/>
      </c>
    </row>
    <row r="799" spans="1:1" x14ac:dyDescent="0.25">
      <c r="A799" t="str">
        <f>IF('Detail Resultat Analyse Token'!B18&lt;&gt;"",CONCATENATE("public static final String ",SUBSTITUTE(UPPER('Detail Resultat Analyse Token'!B18),".","_"),"=""", 'Detail Resultat Analyse Token'!B18,""";"),"")</f>
        <v/>
      </c>
    </row>
    <row r="800" spans="1:1" x14ac:dyDescent="0.25">
      <c r="A800" t="str">
        <f>IF('Detail Resultat Analyse Token'!B19&lt;&gt;"",CONCATENATE("public static final String ",SUBSTITUTE(UPPER('Detail Resultat Analyse Token'!B19),".","_"),"=""", 'Detail Resultat Analyse Token'!B19,""";"),"")</f>
        <v/>
      </c>
    </row>
    <row r="801" spans="1:1" x14ac:dyDescent="0.25">
      <c r="A801" t="str">
        <f>IF('Detail Resultat Analyse Token'!B20&lt;&gt;"",CONCATENATE("public static final String ",SUBSTITUTE(UPPER('Detail Resultat Analyse Token'!B20),".","_"),"=""", 'Detail Resultat Analyse Token'!B20,""";"),"")</f>
        <v/>
      </c>
    </row>
    <row r="802" spans="1:1" x14ac:dyDescent="0.25">
      <c r="A802" t="str">
        <f>IF('Detail Resultat Analyse Token'!B21&lt;&gt;"",CONCATENATE("public static final String ",SUBSTITUTE(UPPER('Detail Resultat Analyse Token'!B21),".","_"),"=""", 'Detail Resultat Analyse Token'!B21,""";"),"")</f>
        <v/>
      </c>
    </row>
    <row r="803" spans="1:1" x14ac:dyDescent="0.25">
      <c r="A803" t="str">
        <f>IF('Detail Resultat Analyse Token'!B22&lt;&gt;"",CONCATENATE("public static final String ",SUBSTITUTE(UPPER('Detail Resultat Analyse Token'!B22),".","_"),"=""", 'Detail Resultat Analyse Token'!B22,""";"),"")</f>
        <v/>
      </c>
    </row>
    <row r="804" spans="1:1" x14ac:dyDescent="0.25">
      <c r="A804" t="str">
        <f>IF('Detail Resultat Analyse Token'!B23&lt;&gt;"",CONCATENATE("public static final String ",SUBSTITUTE(UPPER('Detail Resultat Analyse Token'!B23),".","_"),"=""", 'Detail Resultat Analyse Token'!B23,""";"),"")</f>
        <v/>
      </c>
    </row>
    <row r="805" spans="1:1" x14ac:dyDescent="0.25">
      <c r="A805" t="str">
        <f>IF('Detail Resultat Analyse Token'!B24&lt;&gt;"",CONCATENATE("public static final String ",SUBSTITUTE(UPPER('Detail Resultat Analyse Token'!B24),".","_"),"=""", 'Detail Resultat Analyse Token'!B24,""";"),"")</f>
        <v/>
      </c>
    </row>
    <row r="806" spans="1:1" x14ac:dyDescent="0.25">
      <c r="A806" t="str">
        <f>IF('Detail Resultat Analyse Token'!B25&lt;&gt;"",CONCATENATE("public static final String ",SUBSTITUTE(UPPER('Detail Resultat Analyse Token'!B25),".","_"),"=""", 'Detail Resultat Analyse Token'!B25,""";"),"")</f>
        <v/>
      </c>
    </row>
    <row r="807" spans="1:1" x14ac:dyDescent="0.25">
      <c r="A807" t="str">
        <f>IF('Detail Resultat Analyse Token'!B26&lt;&gt;"",CONCATENATE("public static final String ",SUBSTITUTE(UPPER('Detail Resultat Analyse Token'!B26),".","_"),"=""", 'Detail Resultat Analyse Token'!B26,""";"),"")</f>
        <v/>
      </c>
    </row>
    <row r="808" spans="1:1" x14ac:dyDescent="0.25">
      <c r="A808" t="str">
        <f>IF('Detail Resultat Analyse Token'!B27&lt;&gt;"",CONCATENATE("public static final String ",SUBSTITUTE(UPPER('Detail Resultat Analyse Token'!B27),".","_"),"=""", 'Detail Resultat Analyse Token'!B27,""";"),"")</f>
        <v/>
      </c>
    </row>
    <row r="809" spans="1:1" x14ac:dyDescent="0.25">
      <c r="A809" t="str">
        <f>IF('Detail Resultat Analyse Token'!B28&lt;&gt;"",CONCATENATE("public static final String ",SUBSTITUTE(UPPER('Detail Resultat Analyse Token'!B28),".","_"),"=""", 'Detail Resultat Analyse Token'!B28,""";"),"")</f>
        <v/>
      </c>
    </row>
    <row r="810" spans="1:1" x14ac:dyDescent="0.25">
      <c r="A810" t="str">
        <f>IF('Detail Resultat Analyse Token'!B29&lt;&gt;"",CONCATENATE("public static final String ",SUBSTITUTE(UPPER('Detail Resultat Analyse Token'!B29),".","_"),"=""", 'Detail Resultat Analyse Token'!B29,""";"),"")</f>
        <v/>
      </c>
    </row>
    <row r="811" spans="1:1" x14ac:dyDescent="0.25">
      <c r="A811" t="str">
        <f>IF('Detail Resultat Analyse Token'!B30&lt;&gt;"",CONCATENATE("public static final String ",SUBSTITUTE(UPPER('Detail Resultat Analyse Token'!B30),".","_"),"=""", 'Detail Resultat Analyse Token'!B30,""";"),"")</f>
        <v/>
      </c>
    </row>
    <row r="812" spans="1:1" x14ac:dyDescent="0.25">
      <c r="A812" t="str">
        <f>IF('Detail Resultat Analyse Token'!B31&lt;&gt;"",CONCATENATE("public static final String ",SUBSTITUTE(UPPER('Detail Resultat Analyse Token'!B31),".","_"),"=""", 'Detail Resultat Analyse Token'!B31,""";"),"")</f>
        <v/>
      </c>
    </row>
    <row r="813" spans="1:1" x14ac:dyDescent="0.25">
      <c r="A813" t="str">
        <f>IF('Detail Resultat Analyse Token'!B32&lt;&gt;"",CONCATENATE("public static final String ",SUBSTITUTE(UPPER('Detail Resultat Analyse Token'!B32),".","_"),"=""", 'Detail Resultat Analyse Token'!B32,""";"),"")</f>
        <v/>
      </c>
    </row>
    <row r="814" spans="1:1" x14ac:dyDescent="0.25">
      <c r="A814" t="str">
        <f>IF('Detail Resultat Analyse Token'!B33&lt;&gt;"",CONCATENATE("public static final String ",SUBSTITUTE(UPPER('Detail Resultat Analyse Token'!B33),".","_"),"=""", 'Detail Resultat Analyse Token'!B33,""";"),"")</f>
        <v/>
      </c>
    </row>
    <row r="815" spans="1:1" x14ac:dyDescent="0.25">
      <c r="A815" t="str">
        <f>IF('Detail Resultat Analyse Token'!B34&lt;&gt;"",CONCATENATE("public static final String ",SUBSTITUTE(UPPER('Detail Resultat Analyse Token'!B34),".","_"),"=""", 'Detail Resultat Analyse Token'!B34,""";"),"")</f>
        <v/>
      </c>
    </row>
    <row r="816" spans="1:1" x14ac:dyDescent="0.25">
      <c r="A816" t="str">
        <f>IF('Detail Resultat Analyse Token'!B35&lt;&gt;"",CONCATENATE("public static final String ",SUBSTITUTE(UPPER('Detail Resultat Analyse Token'!B35),".","_"),"=""", 'Detail Resultat Analyse Token'!B35,""";"),"")</f>
        <v/>
      </c>
    </row>
    <row r="817" spans="1:1" x14ac:dyDescent="0.25">
      <c r="A817" t="str">
        <f>IF('Detail Resultat Analyse Token'!B36&lt;&gt;"",CONCATENATE("public static final String ",SUBSTITUTE(UPPER('Detail Resultat Analyse Token'!B36),".","_"),"=""", 'Detail Resultat Analyse Token'!B36,""";"),"")</f>
        <v/>
      </c>
    </row>
    <row r="818" spans="1:1" x14ac:dyDescent="0.25">
      <c r="A818" t="str">
        <f>IF('Detail Resultat Analyse Token'!B37&lt;&gt;"",CONCATENATE("public static final String ",SUBSTITUTE(UPPER('Detail Resultat Analyse Token'!B37),".","_"),"=""", 'Detail Resultat Analyse Token'!B37,""";"),"")</f>
        <v/>
      </c>
    </row>
    <row r="819" spans="1:1" x14ac:dyDescent="0.25">
      <c r="A819" t="str">
        <f>IF('Detail Resultat Analyse Token'!B38&lt;&gt;"",CONCATENATE("public static final String ",SUBSTITUTE(UPPER('Detail Resultat Analyse Token'!B38),".","_"),"=""", 'Detail Resultat Analyse Token'!B38,""";"),"")</f>
        <v/>
      </c>
    </row>
    <row r="820" spans="1:1" x14ac:dyDescent="0.25">
      <c r="A820" t="str">
        <f>IF('Detail Resultat Analyse Token'!B39&lt;&gt;"",CONCATENATE("public static final String ",SUBSTITUTE(UPPER('Detail Resultat Analyse Token'!B39),".","_"),"=""", 'Detail Resultat Analyse Token'!B39,""";"),"")</f>
        <v/>
      </c>
    </row>
    <row r="821" spans="1:1" x14ac:dyDescent="0.25">
      <c r="A821" t="str">
        <f>IF('Detail Resultat Analyse Token'!B40&lt;&gt;"",CONCATENATE("public static final String ",SUBSTITUTE(UPPER('Detail Resultat Analyse Token'!B40),".","_"),"=""", 'Detail Resultat Analyse Token'!B40,""";"),"")</f>
        <v/>
      </c>
    </row>
    <row r="822" spans="1:1" x14ac:dyDescent="0.25">
      <c r="A822" t="str">
        <f>IF('Detail Resultat Analyse Token'!B41&lt;&gt;"",CONCATENATE("public static final String ",SUBSTITUTE(UPPER('Detail Resultat Analyse Token'!B41),".","_"),"=""", 'Detail Resultat Analyse Token'!B41,""";"),"")</f>
        <v/>
      </c>
    </row>
    <row r="823" spans="1:1" x14ac:dyDescent="0.25">
      <c r="A823" t="str">
        <f>IF('Detail Resultat Analyse Token'!B42&lt;&gt;"",CONCATENATE("public static final String ",SUBSTITUTE(UPPER('Detail Resultat Analyse Token'!B42),".","_"),"=""", 'Detail Resultat Analyse Token'!B42,""";"),"")</f>
        <v/>
      </c>
    </row>
    <row r="824" spans="1:1" x14ac:dyDescent="0.25">
      <c r="A824" t="str">
        <f>IF('Detail Resultat Analyse Token'!B43&lt;&gt;"",CONCATENATE("public static final String ",SUBSTITUTE(UPPER('Detail Resultat Analyse Token'!B43),".","_"),"=""", 'Detail Resultat Analyse Token'!B43,""";"),"")</f>
        <v/>
      </c>
    </row>
    <row r="825" spans="1:1" x14ac:dyDescent="0.25">
      <c r="A825" t="str">
        <f>IF('Detail Resultat Analyse Token'!B44&lt;&gt;"",CONCATENATE("public static final String ",SUBSTITUTE(UPPER('Detail Resultat Analyse Token'!B44),".","_"),"=""", 'Detail Resultat Analyse Token'!B44,""";"),"")</f>
        <v/>
      </c>
    </row>
    <row r="826" spans="1:1" x14ac:dyDescent="0.25">
      <c r="A826" t="str">
        <f>IF('Detail Resultat Analyse Token'!B45&lt;&gt;"",CONCATENATE("public static final String ",SUBSTITUTE(UPPER('Detail Resultat Analyse Token'!B45),".","_"),"=""", 'Detail Resultat Analyse Token'!B45,""";"),"")</f>
        <v/>
      </c>
    </row>
    <row r="827" spans="1:1" x14ac:dyDescent="0.25">
      <c r="A827" t="str">
        <f>IF('Detail Resultat Analyse Token'!B46&lt;&gt;"",CONCATENATE("public static final String ",SUBSTITUTE(UPPER('Detail Resultat Analyse Token'!B46),".","_"),"=""", 'Detail Resultat Analyse Token'!B46,""";"),"")</f>
        <v/>
      </c>
    </row>
    <row r="828" spans="1:1" x14ac:dyDescent="0.25">
      <c r="A828" t="str">
        <f>IF('Detail Resultat Analyse Token'!B47&lt;&gt;"",CONCATENATE("public static final String ",SUBSTITUTE(UPPER('Detail Resultat Analyse Token'!B47),".","_"),"=""", 'Detail Resultat Analyse Token'!B47,""";"),"")</f>
        <v/>
      </c>
    </row>
    <row r="829" spans="1:1" x14ac:dyDescent="0.25">
      <c r="A829" t="str">
        <f>IF('Detail Resultat Analyse Token'!B48&lt;&gt;"",CONCATENATE("public static final String ",SUBSTITUTE(UPPER('Detail Resultat Analyse Token'!B48),".","_"),"=""", 'Detail Resultat Analyse Token'!B48,""";"),"")</f>
        <v/>
      </c>
    </row>
    <row r="830" spans="1:1" x14ac:dyDescent="0.25">
      <c r="A830" t="str">
        <f>IF('Detail Resultat Analyse Token'!B49&lt;&gt;"",CONCATENATE("public static final String ",SUBSTITUTE(UPPER('Detail Resultat Analyse Token'!B49),".","_"),"=""", 'Detail Resultat Analyse Token'!B49,""";"),"")</f>
        <v/>
      </c>
    </row>
    <row r="831" spans="1:1" x14ac:dyDescent="0.25">
      <c r="A831" t="str">
        <f>IF('Detail Resultat Analyse Token'!B50&lt;&gt;"",CONCATENATE("public static final String ",SUBSTITUTE(UPPER('Detail Resultat Analyse Token'!B50),".","_"),"=""", 'Detail Resultat Analyse Token'!B50,""";"),"")</f>
        <v/>
      </c>
    </row>
    <row r="832" spans="1:1" x14ac:dyDescent="0.25">
      <c r="A832" t="str">
        <f>IF('Detail Resultat Analyse Token'!B51&lt;&gt;"",CONCATENATE("public static final String ",SUBSTITUTE(UPPER('Detail Resultat Analyse Token'!B51),".","_"),"=""", 'Detail Resultat Analyse Token'!B51,""";"),"")</f>
        <v/>
      </c>
    </row>
    <row r="833" spans="1:1" x14ac:dyDescent="0.25">
      <c r="A833" t="str">
        <f>IF('Detail Resultat Analyse Token'!B52&lt;&gt;"",CONCATENATE("public static final String ",SUBSTITUTE(UPPER('Detail Resultat Analyse Token'!B52),".","_"),"=""", 'Detail Resultat Analyse Token'!B52,""";"),"")</f>
        <v/>
      </c>
    </row>
    <row r="834" spans="1:1" x14ac:dyDescent="0.25">
      <c r="A834" t="str">
        <f>IF('Detail Resultat Analyse Token'!B53&lt;&gt;"",CONCATENATE("public static final String ",SUBSTITUTE(UPPER('Detail Resultat Analyse Token'!B53),".","_"),"=""", 'Detail Resultat Analyse Token'!B53,""";"),"")</f>
        <v/>
      </c>
    </row>
    <row r="835" spans="1:1" x14ac:dyDescent="0.25">
      <c r="A835" t="str">
        <f>IF('Detail Resultat Analyse Token'!B54&lt;&gt;"",CONCATENATE("public static final String ",SUBSTITUTE(UPPER('Detail Resultat Analyse Token'!B54),".","_"),"=""", 'Detail Resultat Analyse Token'!B54,""";"),"")</f>
        <v/>
      </c>
    </row>
    <row r="836" spans="1:1" x14ac:dyDescent="0.25">
      <c r="A836" t="str">
        <f>IF('Detail Resultat Analyse Token'!B55&lt;&gt;"",CONCATENATE("public static final String ",SUBSTITUTE(UPPER('Detail Resultat Analyse Token'!B55),".","_"),"=""", 'Detail Resultat Analyse Token'!B55,""";"),"")</f>
        <v/>
      </c>
    </row>
    <row r="837" spans="1:1" x14ac:dyDescent="0.25">
      <c r="A837" t="str">
        <f>IF('Detail Resultat Analyse Token'!B56&lt;&gt;"",CONCATENATE("public static final String ",SUBSTITUTE(UPPER('Detail Resultat Analyse Token'!B56),".","_"),"=""", 'Detail Resultat Analyse Token'!B56,""";"),"")</f>
        <v/>
      </c>
    </row>
    <row r="838" spans="1:1" x14ac:dyDescent="0.25">
      <c r="A838" t="str">
        <f>IF('Detail Resultat Analyse Token'!B57&lt;&gt;"",CONCATENATE("public static final String ",SUBSTITUTE(UPPER('Detail Resultat Analyse Token'!B57),".","_"),"=""", 'Detail Resultat Analyse Token'!B57,""";"),"")</f>
        <v/>
      </c>
    </row>
    <row r="839" spans="1:1" x14ac:dyDescent="0.25">
      <c r="A839" t="str">
        <f>IF('Detail Resultat Analyse Token'!B58&lt;&gt;"",CONCATENATE("public static final String ",SUBSTITUTE(UPPER('Detail Resultat Analyse Token'!B58),".","_"),"=""", 'Detail Resultat Analyse Token'!B58,""";"),"")</f>
        <v/>
      </c>
    </row>
    <row r="840" spans="1:1" x14ac:dyDescent="0.25">
      <c r="A840" t="str">
        <f>IF('Detail Resultat Analyse Token'!B59&lt;&gt;"",CONCATENATE("public static final String ",SUBSTITUTE(UPPER('Detail Resultat Analyse Token'!B59),".","_"),"=""", 'Detail Resultat Analyse Token'!B59,""";"),"")</f>
        <v/>
      </c>
    </row>
    <row r="841" spans="1:1" x14ac:dyDescent="0.25">
      <c r="A841" t="str">
        <f>IF('Detail Resultat Analyse Token'!B60&lt;&gt;"",CONCATENATE("public static final String ",SUBSTITUTE(UPPER('Detail Resultat Analyse Token'!B60),".","_"),"=""", 'Detail Resultat Analyse Token'!B60,""";"),"")</f>
        <v/>
      </c>
    </row>
    <row r="842" spans="1:1" x14ac:dyDescent="0.25">
      <c r="A842" t="str">
        <f>IF('Detail Resultat Analyse Token'!B61&lt;&gt;"",CONCATENATE("public static final String ",SUBSTITUTE(UPPER('Detail Resultat Analyse Token'!B61),".","_"),"=""", 'Detail Resultat Analyse Token'!B61,""";"),"")</f>
        <v/>
      </c>
    </row>
    <row r="843" spans="1:1" x14ac:dyDescent="0.25">
      <c r="A843" t="str">
        <f>IF('Detail Resultat Analyse Token'!B62&lt;&gt;"",CONCATENATE("public static final String ",SUBSTITUTE(UPPER('Detail Resultat Analyse Token'!B62),".","_"),"=""", 'Detail Resultat Analyse Token'!B62,""";"),"")</f>
        <v/>
      </c>
    </row>
    <row r="844" spans="1:1" x14ac:dyDescent="0.25">
      <c r="A844" t="str">
        <f>IF('Detail Resultat Analyse Token'!B63&lt;&gt;"",CONCATENATE("public static final String ",SUBSTITUTE(UPPER('Detail Resultat Analyse Token'!B63),".","_"),"=""", 'Detail Resultat Analyse Token'!B63,""";"),"")</f>
        <v/>
      </c>
    </row>
    <row r="845" spans="1:1" x14ac:dyDescent="0.25">
      <c r="A845" t="str">
        <f>IF('Detail Resultat Analyse Token'!B64&lt;&gt;"",CONCATENATE("public static final String ",SUBSTITUTE(UPPER('Detail Resultat Analyse Token'!B64),".","_"),"=""", 'Detail Resultat Analyse Token'!B64,""";"),"")</f>
        <v/>
      </c>
    </row>
    <row r="846" spans="1:1" x14ac:dyDescent="0.25">
      <c r="A846" t="str">
        <f>IF('Detail Resultat Analyse Token'!B65&lt;&gt;"",CONCATENATE("public static final String ",SUBSTITUTE(UPPER('Detail Resultat Analyse Token'!B65),".","_"),"=""", 'Detail Resultat Analyse Token'!B65,""";"),"")</f>
        <v/>
      </c>
    </row>
    <row r="847" spans="1:1" x14ac:dyDescent="0.25">
      <c r="A847" t="str">
        <f>IF('Detail Resultat Analyse Token'!B66&lt;&gt;"",CONCATENATE("public static final String ",SUBSTITUTE(UPPER('Detail Resultat Analyse Token'!B66),".","_"),"=""", 'Detail Resultat Analyse Token'!B66,""";"),"")</f>
        <v/>
      </c>
    </row>
    <row r="848" spans="1:1" x14ac:dyDescent="0.25">
      <c r="A848" t="str">
        <f>IF('Detail Resultat Analyse Token'!B67&lt;&gt;"",CONCATENATE("public static final String ",SUBSTITUTE(UPPER('Detail Resultat Analyse Token'!B67),".","_"),"=""", 'Detail Resultat Analyse Token'!B67,""";"),"")</f>
        <v/>
      </c>
    </row>
    <row r="849" spans="1:1" x14ac:dyDescent="0.25">
      <c r="A849" t="str">
        <f>IF('Resultat Analyse'!B113&lt;&gt;"",CONCATENATE("public static final String ",SUBSTITUTE(UPPER('Resultat Analyse'!B113),".","_"),"=""", 'Resultat Analyse'!B113,""";"),"")</f>
        <v/>
      </c>
    </row>
    <row r="850" spans="1:1" x14ac:dyDescent="0.25">
      <c r="A850" t="str">
        <f>IF('Resultat Analyse'!B114&lt;&gt;"",CONCATENATE("public static final String ",SUBSTITUTE(UPPER('Resultat Analyse'!B114),".","_"),"=""", 'Resultat Analyse'!B114,""";"),"")</f>
        <v/>
      </c>
    </row>
    <row r="851" spans="1:1" x14ac:dyDescent="0.25">
      <c r="A851" t="str">
        <f>IF('Resultat Analyse'!B115&lt;&gt;"",CONCATENATE("public static final String ",SUBSTITUTE(UPPER('Resultat Analyse'!B115),".","_"),"=""", 'Resultat Analyse'!B115,""";"),"")</f>
        <v/>
      </c>
    </row>
    <row r="852" spans="1:1" x14ac:dyDescent="0.25">
      <c r="A852" t="str">
        <f>IF('Resultat Analyse'!B116&lt;&gt;"",CONCATENATE("public static final String ",SUBSTITUTE(UPPER('Resultat Analyse'!B116),".","_"),"=""", 'Resultat Analyse'!B116,""";"),"")</f>
        <v/>
      </c>
    </row>
    <row r="853" spans="1:1" x14ac:dyDescent="0.25">
      <c r="A853" t="str">
        <f>IF('Resultat Analyse'!B117&lt;&gt;"",CONCATENATE("public static final String ",SUBSTITUTE(UPPER('Resultat Analyse'!B117),".","_"),"=""", 'Resultat Analyse'!B117,""";"),"")</f>
        <v/>
      </c>
    </row>
    <row r="854" spans="1:1" x14ac:dyDescent="0.25">
      <c r="A854" t="str">
        <f>IF('Resultat Analyse'!B118&lt;&gt;"",CONCATENATE("public static final String ",SUBSTITUTE(UPPER('Resultat Analyse'!B118),".","_"),"=""", 'Resultat Analyse'!B118,""";"),"")</f>
        <v/>
      </c>
    </row>
    <row r="855" spans="1:1" x14ac:dyDescent="0.25">
      <c r="A855" t="str">
        <f>IF('Resultat Analyse'!B119&lt;&gt;"",CONCATENATE("public static final String ",SUBSTITUTE(UPPER('Resultat Analyse'!B119),".","_"),"=""", 'Resultat Analyse'!B119,""";"),"")</f>
        <v/>
      </c>
    </row>
    <row r="856" spans="1:1" x14ac:dyDescent="0.25">
      <c r="A856" t="str">
        <f>IF('Resultat Analyse'!B120&lt;&gt;"",CONCATENATE("public static final String ",SUBSTITUTE(UPPER('Resultat Analyse'!B120),".","_"),"=""", 'Resultat Analyse'!B120,""";"),"")</f>
        <v/>
      </c>
    </row>
    <row r="857" spans="1:1" x14ac:dyDescent="0.25">
      <c r="A857" t="str">
        <f>IF('Resultat Analyse'!B121&lt;&gt;"",CONCATENATE("public static final String ",SUBSTITUTE(UPPER('Resultat Analyse'!B121),".","_"),"=""", 'Resultat Analyse'!B121,""";"),"")</f>
        <v/>
      </c>
    </row>
    <row r="858" spans="1:1" x14ac:dyDescent="0.25">
      <c r="A858" t="str">
        <f>IF('Resultat Analyse'!B122&lt;&gt;"",CONCATENATE("public static final String ",SUBSTITUTE(UPPER('Resultat Analyse'!B122),".","_"),"=""", 'Resultat Analyse'!B122,""";"),"")</f>
        <v/>
      </c>
    </row>
    <row r="859" spans="1:1" x14ac:dyDescent="0.25">
      <c r="A859" t="str">
        <f>IF('Nom propres'!B2&lt;&gt;"",CONCATENATE("public static final String ",SUBSTITUTE(UPPER('Nom propres'!B2),".","_"),"=""", 'Nom propres'!B2,""";"),"")</f>
        <v/>
      </c>
    </row>
    <row r="860" spans="1:1" x14ac:dyDescent="0.25">
      <c r="A860" t="str">
        <f>IF('Nom propres'!B3&lt;&gt;"",CONCATENATE("public static final String ",SUBSTITUTE(UPPER('Nom propres'!B3),".","_"),"=""", 'Nom propres'!B3,""";"),"")</f>
        <v>public static final String WINDOW_MANAGE_PROPER_NOUN_PANEL_TITLE="window.manage.proper.noun.panel.title";</v>
      </c>
    </row>
    <row r="861" spans="1:1" x14ac:dyDescent="0.25">
      <c r="A861" t="str">
        <f>IF('Nom propres'!B4&lt;&gt;"",CONCATENATE("public static final String ",SUBSTITUTE(UPPER('Nom propres'!B4),".","_"),"=""", 'Nom propres'!B4,""";"),"")</f>
        <v>public static final String WINDOW_MANAGE_PROPER_NOUN_INFORMATION_MESSAGE="window.manage.proper.noun.information.message";</v>
      </c>
    </row>
    <row r="862" spans="1:1" x14ac:dyDescent="0.25">
      <c r="A862" t="str">
        <f>IF('Nom propres'!B5&lt;&gt;"",CONCATENATE("public static final String ",SUBSTITUTE(UPPER('Nom propres'!B5),".","_"),"=""", 'Nom propres'!B5,""";"),"")</f>
        <v>public static final String WINDOW_MANAGE_PROPER_NOUN_TABLE_HEADER_LABEL="window.manage.proper.noun.table.header.label";</v>
      </c>
    </row>
    <row r="863" spans="1:1" x14ac:dyDescent="0.25">
      <c r="A863" t="str">
        <f>IF('Nom propres'!B6&lt;&gt;"",CONCATENATE("public static final String ",SUBSTITUTE(UPPER('Nom propres'!B6),".","_"),"=""", 'Nom propres'!B6,""";"),"")</f>
        <v>public static final String WINDOW_MANAGE_PROPER_NOUN_ADD_INFORMATION_MESSAGE="window.manage.proper.noun.add.information.message";</v>
      </c>
    </row>
    <row r="864" spans="1:1" x14ac:dyDescent="0.25">
      <c r="A864" t="str">
        <f>IF('Nom propres'!B7&lt;&gt;"",CONCATENATE("public static final String ",SUBSTITUTE(UPPER('Nom propres'!B7),".","_"),"=""", 'Nom propres'!B7,""";"),"")</f>
        <v>public static final String WINDOW_MANAGE_PROPER_NOUN_ADD_TEXT_LABEL="window.manage.proper.noun.add.text.label";</v>
      </c>
    </row>
    <row r="865" spans="1:1" x14ac:dyDescent="0.25">
      <c r="A865" t="str">
        <f>IF('Nom propres'!B8&lt;&gt;"",CONCATENATE("public static final String ",SUBSTITUTE(UPPER('Nom propres'!B8),".","_"),"=""", 'Nom propres'!B8,""";"),"")</f>
        <v>public static final String WINDOW_MANAGE_PROPER_NOUN_TABLE_PANEL_TITLE="window.manage.proper.noun.table.panel.title";</v>
      </c>
    </row>
    <row r="866" spans="1:1" x14ac:dyDescent="0.25">
      <c r="A866" t="str">
        <f>IF('Nom propres'!B9&lt;&gt;"",CONCATENATE("public static final String ",SUBSTITUTE(UPPER('Nom propres'!B9),".","_"),"=""", 'Nom propres'!B9,""";"),"")</f>
        <v>public static final String WINDOW_MANAGE_PROPER_NOUN_ADD_BUTTON_LABEL="window.manage.proper.noun.add.button.label";</v>
      </c>
    </row>
    <row r="867" spans="1:1" x14ac:dyDescent="0.25">
      <c r="A867" t="str">
        <f>IF('Nom propres'!B10&lt;&gt;"",CONCATENATE("public static final String ",SUBSTITUTE(UPPER('Nom propres'!B10),".","_"),"=""", 'Nom propres'!B10,""";"),"")</f>
        <v>public static final String WINDOW_MANAGE_PROPER_NOUN_REMOVE_BUTTON_LABEL="window.manage.proper.noun.remove.button.label";</v>
      </c>
    </row>
    <row r="868" spans="1:1" x14ac:dyDescent="0.25">
      <c r="A868" t="str">
        <f>IF('Nom propres'!B11&lt;&gt;"",CONCATENATE("public static final String ",SUBSTITUTE(UPPER('Nom propres'!B11),".","_"),"=""", 'Nom propres'!B11,""";"),"")</f>
        <v>public static final String WINDOW_MANAGE_PROPER_NOUN_FILTER_LABEL="window.manage.proper.noun.filter.label";</v>
      </c>
    </row>
    <row r="869" spans="1:1" x14ac:dyDescent="0.25">
      <c r="A869" t="str">
        <f>IF('Nom propres'!B12&lt;&gt;"",CONCATENATE("public static final String ",SUBSTITUTE(UPPER('Nom propres'!B12),".","_"),"=""", 'Nom propres'!B12,""";"),"")</f>
        <v>public static final String WINDOW_MANAGE_PROPER_NOUN_INFORMATION_LABEL="window.manage.proper.noun.information.label";</v>
      </c>
    </row>
    <row r="870" spans="1:1" x14ac:dyDescent="0.25">
      <c r="A870" t="str">
        <f>IF('Nom propres'!B13&lt;&gt;"",CONCATENATE("public static final String ",SUBSTITUTE(UPPER('Nom propres'!B13),".","_"),"=""", 'Nom propres'!B13,""";"),"")</f>
        <v/>
      </c>
    </row>
    <row r="871" spans="1:1" x14ac:dyDescent="0.25">
      <c r="A871" t="str">
        <f>IF('Nom propres'!B14&lt;&gt;"",CONCATENATE("public static final String ",SUBSTITUTE(UPPER('Nom propres'!B14),".","_"),"=""", 'Nom propres'!B14,""";"),"")</f>
        <v/>
      </c>
    </row>
    <row r="872" spans="1:1" x14ac:dyDescent="0.25">
      <c r="A872" t="str">
        <f>IF('Nom propres'!B15&lt;&gt;"",CONCATENATE("public static final String ",SUBSTITUTE(UPPER('Nom propres'!B15),".","_"),"=""", 'Nom propres'!B15,""";"),"")</f>
        <v/>
      </c>
    </row>
    <row r="873" spans="1:1" x14ac:dyDescent="0.25">
      <c r="A873" t="str">
        <f>IF('Nom propres'!B16&lt;&gt;"",CONCATENATE("public static final String ",SUBSTITUTE(UPPER('Nom propres'!B16),".","_"),"=""", 'Nom propres'!B16,""";"),"")</f>
        <v/>
      </c>
    </row>
    <row r="874" spans="1:1" x14ac:dyDescent="0.25">
      <c r="A874" t="str">
        <f>IF('Nom propres'!B17&lt;&gt;"",CONCATENATE("public static final String ",SUBSTITUTE(UPPER('Nom propres'!B17),".","_"),"=""", 'Nom propres'!B17,""";"),"")</f>
        <v/>
      </c>
    </row>
    <row r="875" spans="1:1" x14ac:dyDescent="0.25">
      <c r="A875" t="str">
        <f>IF('Nom propres'!B18&lt;&gt;"",CONCATENATE("public static final String ",SUBSTITUTE(UPPER('Nom propres'!B18),".","_"),"=""", 'Nom propres'!B18,""";"),"")</f>
        <v/>
      </c>
    </row>
    <row r="876" spans="1:1" x14ac:dyDescent="0.25">
      <c r="A876" t="str">
        <f>IF('Nom propres'!B19&lt;&gt;"",CONCATENATE("public static final String ",SUBSTITUTE(UPPER('Nom propres'!B19),".","_"),"=""", 'Nom propres'!B19,""";"),"")</f>
        <v/>
      </c>
    </row>
    <row r="877" spans="1:1" x14ac:dyDescent="0.25">
      <c r="A877" t="str">
        <f>IF('Nom propres'!B20&lt;&gt;"",CONCATENATE("public static final String ",SUBSTITUTE(UPPER('Nom propres'!B20),".","_"),"=""", 'Nom propres'!B20,""";"),"")</f>
        <v/>
      </c>
    </row>
    <row r="878" spans="1:1" x14ac:dyDescent="0.25">
      <c r="A878" t="str">
        <f>IF('Nom propres'!B21&lt;&gt;"",CONCATENATE("public static final String ",SUBSTITUTE(UPPER('Nom propres'!B21),".","_"),"=""", 'Nom propres'!B21,""";"),"")</f>
        <v/>
      </c>
    </row>
    <row r="879" spans="1:1" x14ac:dyDescent="0.25">
      <c r="A879" t="str">
        <f>IF('Analyse ajout nom propres'!B2&lt;&gt;"",CONCATENATE("public static final String ",SUBSTITUTE(UPPER('Analyse ajout nom propres'!B2),".","_"),"=""", 'Analyse ajout nom propres'!B2,""";"),"")</f>
        <v/>
      </c>
    </row>
    <row r="880" spans="1:1" x14ac:dyDescent="0.25">
      <c r="A880" t="str">
        <f>IF('Analyse ajout nom propres'!B3&lt;&gt;"",CONCATENATE("public static final String ",SUBSTITUTE(UPPER('Analyse ajout nom propres'!B3),".","_"),"=""", 'Analyse ajout nom propres'!B3,""";"),"")</f>
        <v>public static final String WINDOW_ANALYSIS_PROPER_NOUN_ADD_PANEL_TITLE="window.analysis.proper.noun.add.panel.title";</v>
      </c>
    </row>
    <row r="881" spans="1:1" x14ac:dyDescent="0.25">
      <c r="A881" t="str">
        <f>IF('Analyse ajout nom propres'!B4&lt;&gt;"",CONCATENATE("public static final String ",SUBSTITUTE(UPPER('Analyse ajout nom propres'!B4),".","_"),"=""", 'Analyse ajout nom propres'!B4,""";"),"")</f>
        <v>public static final String WINDOW_ANALYSIS_PROPER_NOUN_ADD_INFORMATION_MESSAGE="window.analysis.proper.noun.add.information.message";</v>
      </c>
    </row>
    <row r="882" spans="1:1" x14ac:dyDescent="0.25">
      <c r="A882" t="str">
        <f>IF('Analyse ajout nom propres'!B5&lt;&gt;"",CONCATENATE("public static final String ",SUBSTITUTE(UPPER('Analyse ajout nom propres'!B5),".","_"),"=""", 'Analyse ajout nom propres'!B5,""";"),"")</f>
        <v>public static final String WINDOW_ANALYSIS_PROPER_NOUN_ADD_PROFIL_PANEL="window.analysis.proper.noun.add.profil.panel";</v>
      </c>
    </row>
    <row r="883" spans="1:1" x14ac:dyDescent="0.25">
      <c r="A883" t="str">
        <f>IF('Analyse ajout nom propres'!B6&lt;&gt;"",CONCATENATE("public static final String ",SUBSTITUTE(UPPER('Analyse ajout nom propres'!B6),".","_"),"=""", 'Analyse ajout nom propres'!B6,""";"),"")</f>
        <v>public static final String WINDOW_ANALYSIS_PROPER_NOUN_ADD_PROFIL_LABEL="window.analysis.proper.noun.add.profil.label";</v>
      </c>
    </row>
    <row r="884" spans="1:1" x14ac:dyDescent="0.25">
      <c r="A884" t="str">
        <f>IF('Analyse ajout nom propres'!B7&lt;&gt;"",CONCATENATE("public static final String ",SUBSTITUTE(UPPER('Analyse ajout nom propres'!B7),".","_"),"=""", 'Analyse ajout nom propres'!B7,""";"),"")</f>
        <v>public static final String WINDOW_ANALYSIS_PROPER_NOUN_ADD_PROPER_NOUN_TABLE_PANEL_TITLE="window.analysis.proper.noun.add.proper.noun.table.panel.title";</v>
      </c>
    </row>
    <row r="885" spans="1:1" x14ac:dyDescent="0.25">
      <c r="A885" t="str">
        <f>IF('Analyse ajout nom propres'!B8&lt;&gt;"",CONCATENATE("public static final String ",SUBSTITUTE(UPPER('Analyse ajout nom propres'!B8),".","_"),"=""", 'Analyse ajout nom propres'!B8,""";"),"")</f>
        <v>public static final String WINDOW_ANALYSIS_PROPER_NOUN_ADD_PROPER_NOUN_TABLE_FILTER_LABEL="window.analysis.proper.noun.add.proper.noun.table.filter.label";</v>
      </c>
    </row>
    <row r="886" spans="1:1" x14ac:dyDescent="0.25">
      <c r="A886" t="str">
        <f>IF('Analyse ajout nom propres'!B9&lt;&gt;"",CONCATENATE("public static final String ",SUBSTITUTE(UPPER('Analyse ajout nom propres'!B9),".","_"),"=""", 'Analyse ajout nom propres'!B9,""";"),"")</f>
        <v>public static final String WINDOW_ANALYSIS_PROPER_NOUN_ADD_PROPER_NOUN_TABLE_HEADER_LABEL="window.analysis.proper.noun.add.proper.noun.table.header.label";</v>
      </c>
    </row>
    <row r="887" spans="1:1" x14ac:dyDescent="0.25">
      <c r="A887" t="str">
        <f>IF('Analyse ajout nom propres'!B10&lt;&gt;"",CONCATENATE("public static final String ",SUBSTITUTE(UPPER('Analyse ajout nom propres'!B10),".","_"),"=""", 'Analyse ajout nom propres'!B10,""";"),"")</f>
        <v>public static final String WINDOW_ANALYSIS_PROPER_NOUN_ADD_WORD_TABLE_PANEL_TITLE="window.analysis.proper.noun.add.word.table.panel.title";</v>
      </c>
    </row>
    <row r="888" spans="1:1" x14ac:dyDescent="0.25">
      <c r="A888" t="str">
        <f>IF('Analyse ajout nom propres'!B11&lt;&gt;"",CONCATENATE("public static final String ",SUBSTITUTE(UPPER('Analyse ajout nom propres'!B11),".","_"),"=""", 'Analyse ajout nom propres'!B11,""";"),"")</f>
        <v>public static final String WINDOW_ANALYSIS_PROPER_NOUN_ADD_WORD_TABLE_FILTER_LABEL="window.analysis.proper.noun.add.word.table.filter.label";</v>
      </c>
    </row>
    <row r="889" spans="1:1" x14ac:dyDescent="0.25">
      <c r="A889" t="str">
        <f>IF('Analyse ajout nom propres'!B12&lt;&gt;"",CONCATENATE("public static final String ",SUBSTITUTE(UPPER('Analyse ajout nom propres'!B12),".","_"),"=""", 'Analyse ajout nom propres'!B12,""";"),"")</f>
        <v>public static final String WINDOW_ANALYSIS_PROPER_NOUN_ADD_WORD_TABLE_HEADER_LABEL="window.analysis.proper.noun.add.word.table.header.label";</v>
      </c>
    </row>
    <row r="890" spans="1:1" x14ac:dyDescent="0.25">
      <c r="A890" t="str">
        <f>IF('Analyse ajout nom propres'!B13&lt;&gt;"",CONCATENATE("public static final String ",SUBSTITUTE(UPPER('Analyse ajout nom propres'!B13),".","_"),"=""", 'Analyse ajout nom propres'!B13,""";"),"")</f>
        <v>public static final String WINDOW_ANALYSIS_PROPER_NOUN_ADD_SAVE_LIST_BUTTON_LABEL="window.analysis.proper.noun.add.save.list.button.label";</v>
      </c>
    </row>
    <row r="891" spans="1:1" x14ac:dyDescent="0.25">
      <c r="A891" t="str">
        <f>IF('Analyse ajout nom propres'!B14&lt;&gt;"",CONCATENATE("public static final String ",SUBSTITUTE(UPPER('Analyse ajout nom propres'!B14),".","_"),"=""", 'Analyse ajout nom propres'!B14,""";"),"")</f>
        <v>public static final String WINDOW_ANALYSIS_PROPER_NOUN_ADD_RELAUNCH_ANALYZE_BUTTON_LABEL="window.analysis.proper.noun.add.relaunch.analyze.button.label";</v>
      </c>
    </row>
    <row r="892" spans="1:1" x14ac:dyDescent="0.25">
      <c r="A892" t="str">
        <f>IF('Analyse ajout nom propres'!B15&lt;&gt;"",CONCATENATE("public static final String ",SUBSTITUTE(UPPER('Analyse ajout nom propres'!B15),".","_"),"=""", 'Analyse ajout nom propres'!B15,""";"),"")</f>
        <v/>
      </c>
    </row>
    <row r="893" spans="1:1" x14ac:dyDescent="0.25">
      <c r="A893" t="str">
        <f>IF('Analyse ajout nom propres'!B16&lt;&gt;"",CONCATENATE("public static final String ",SUBSTITUTE(UPPER('Analyse ajout nom propres'!B16),".","_"),"=""", 'Analyse ajout nom propres'!B16,""";"),"")</f>
        <v/>
      </c>
    </row>
    <row r="894" spans="1:1" x14ac:dyDescent="0.25">
      <c r="A894" t="str">
        <f>IF('Analyse ajout nom propres'!B17&lt;&gt;"",CONCATENATE("public static final String ",SUBSTITUTE(UPPER('Analyse ajout nom propres'!B17),".","_"),"=""", 'Analyse ajout nom propres'!B17,""";"),"")</f>
        <v/>
      </c>
    </row>
    <row r="895" spans="1:1" x14ac:dyDescent="0.25">
      <c r="A895" t="str">
        <f>IF('Analyse ajout nom propres'!B18&lt;&gt;"",CONCATENATE("public static final String ",SUBSTITUTE(UPPER('Analyse ajout nom propres'!B18),".","_"),"=""", 'Analyse ajout nom propres'!B18,""";"),"")</f>
        <v/>
      </c>
    </row>
    <row r="896" spans="1:1" x14ac:dyDescent="0.25">
      <c r="A896" t="str">
        <f>IF('Analyse ajout nom propres'!B19&lt;&gt;"",CONCATENATE("public static final String ",SUBSTITUTE(UPPER('Analyse ajout nom propres'!B19),".","_"),"=""", 'Analyse ajout nom propres'!B19,""";"),"")</f>
        <v/>
      </c>
    </row>
    <row r="897" spans="1:1" x14ac:dyDescent="0.25">
      <c r="A897" t="str">
        <f>IF('Analyse ajout nom propres'!B20&lt;&gt;"",CONCATENATE("public static final String ",SUBSTITUTE(UPPER('Analyse ajout nom propres'!B20),".","_"),"=""", 'Analyse ajout nom propres'!B20,""";"),"")</f>
        <v/>
      </c>
    </row>
    <row r="898" spans="1:1" x14ac:dyDescent="0.25">
      <c r="A898" t="str">
        <f>IF('Analyse ajout nom propres'!B21&lt;&gt;"",CONCATENATE("public static final String ",SUBSTITUTE(UPPER('Analyse ajout nom propres'!B21),".","_"),"=""", 'Analyse ajout nom propres'!B21,""";"),"")</f>
        <v/>
      </c>
    </row>
    <row r="899" spans="1:1" x14ac:dyDescent="0.25">
      <c r="A899" t="str">
        <f>IF('Analyse ajout nom propres'!B22&lt;&gt;"",CONCATENATE("public static final String ",SUBSTITUTE(UPPER('Analyse ajout nom propres'!B22),".","_"),"=""", 'Analyse ajout nom propres'!B22,""";"),"")</f>
        <v/>
      </c>
    </row>
    <row r="900" spans="1:1" x14ac:dyDescent="0.25">
      <c r="A900" t="str">
        <f>IF('Analyse ajout nom propres'!B23&lt;&gt;"",CONCATENATE("public static final String ",SUBSTITUTE(UPPER('Analyse ajout nom propres'!B23),".","_"),"=""", 'Analyse ajout nom propres'!B23,""";"),"")</f>
        <v/>
      </c>
    </row>
    <row r="901" spans="1:1" x14ac:dyDescent="0.25">
      <c r="A901" t="str">
        <f>IF('Analyse ajout nom propres'!B24&lt;&gt;"",CONCATENATE("public static final String ",SUBSTITUTE(UPPER('Analyse ajout nom propres'!B24),".","_"),"=""", 'Analyse ajout nom propres'!B24,""";"),"")</f>
        <v/>
      </c>
    </row>
    <row r="902" spans="1:1" x14ac:dyDescent="0.25">
      <c r="A902" t="str">
        <f>IF('Analyse ajout nom propres'!B25&lt;&gt;"",CONCATENATE("public static final String ",SUBSTITUTE(UPPER('Analyse ajout nom propres'!B25),".","_"),"=""", 'Analyse ajout nom propres'!B25,""";"),"")</f>
        <v/>
      </c>
    </row>
    <row r="903" spans="1:1" x14ac:dyDescent="0.25">
      <c r="A903" t="str">
        <f>IF('Analyse ajout nom propres'!B26&lt;&gt;"",CONCATENATE("public static final String ",SUBSTITUTE(UPPER('Analyse ajout nom propres'!B26),".","_"),"=""", 'Analyse ajout nom propres'!B26,""";"),"")</f>
        <v/>
      </c>
    </row>
    <row r="904" spans="1:1" x14ac:dyDescent="0.25">
      <c r="A904" t="str">
        <f>IF('Analyse ajout nom propres'!B27&lt;&gt;"",CONCATENATE("public static final String ",SUBSTITUTE(UPPER('Analyse ajout nom propres'!B27),".","_"),"=""", 'Analyse ajout nom propres'!B27,""";"),"")</f>
        <v/>
      </c>
    </row>
    <row r="905" spans="1:1" x14ac:dyDescent="0.25">
      <c r="A905" t="str">
        <f>IF('Analyse ajout nom propres'!B28&lt;&gt;"",CONCATENATE("public static final String ",SUBSTITUTE(UPPER('Analyse ajout nom propres'!B28),".","_"),"=""", 'Analyse ajout nom propres'!B28,""";"),"")</f>
        <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8A0CBF-D1EA-4398-BF25-4CB619502DB4}">
  <dimension ref="A1:D39"/>
  <sheetViews>
    <sheetView topLeftCell="B7" workbookViewId="0">
      <selection activeCell="D24" sqref="D24"/>
    </sheetView>
  </sheetViews>
  <sheetFormatPr baseColWidth="10" defaultRowHeight="15" x14ac:dyDescent="0.25"/>
  <cols>
    <col min="2" max="4" width="50.7109375" customWidth="1"/>
  </cols>
  <sheetData>
    <row r="1" spans="1:4" ht="15.75" thickBot="1" x14ac:dyDescent="0.3">
      <c r="A1" s="7" t="s">
        <v>60</v>
      </c>
      <c r="B1" s="7" t="s">
        <v>57</v>
      </c>
      <c r="C1" s="7" t="s">
        <v>58</v>
      </c>
      <c r="D1" s="7" t="s">
        <v>59</v>
      </c>
    </row>
    <row r="2" spans="1:4" ht="15" customHeight="1" x14ac:dyDescent="0.25">
      <c r="A2" s="3"/>
      <c r="B2" s="3"/>
      <c r="C2" s="3" t="s">
        <v>136</v>
      </c>
      <c r="D2" s="3" t="s">
        <v>73</v>
      </c>
    </row>
    <row r="3" spans="1:4" ht="15" customHeight="1" x14ac:dyDescent="0.25">
      <c r="A3" s="4">
        <v>1</v>
      </c>
      <c r="B3" s="4" t="s">
        <v>369</v>
      </c>
      <c r="C3" t="s">
        <v>96</v>
      </c>
      <c r="D3" t="s">
        <v>102</v>
      </c>
    </row>
    <row r="4" spans="1:4" ht="15" customHeight="1" x14ac:dyDescent="0.25">
      <c r="A4" s="4"/>
    </row>
    <row r="5" spans="1:4" ht="15" customHeight="1" x14ac:dyDescent="0.25">
      <c r="A5" s="4"/>
      <c r="C5" t="s">
        <v>137</v>
      </c>
      <c r="D5" t="s">
        <v>377</v>
      </c>
    </row>
    <row r="6" spans="1:4" ht="15" customHeight="1" x14ac:dyDescent="0.25">
      <c r="A6" s="4">
        <v>2</v>
      </c>
      <c r="B6" t="s">
        <v>370</v>
      </c>
      <c r="C6" t="s">
        <v>371</v>
      </c>
      <c r="D6" t="s">
        <v>440</v>
      </c>
    </row>
    <row r="7" spans="1:4" ht="15" customHeight="1" x14ac:dyDescent="0.25">
      <c r="A7" s="4"/>
    </row>
    <row r="8" spans="1:4" ht="15" customHeight="1" x14ac:dyDescent="0.25">
      <c r="A8" s="4"/>
      <c r="C8" t="s">
        <v>138</v>
      </c>
      <c r="D8" t="s">
        <v>378</v>
      </c>
    </row>
    <row r="9" spans="1:4" ht="15" customHeight="1" x14ac:dyDescent="0.25">
      <c r="A9" s="4">
        <v>3</v>
      </c>
      <c r="B9" t="s">
        <v>135</v>
      </c>
      <c r="C9" s="1" t="s">
        <v>122</v>
      </c>
      <c r="D9" t="s">
        <v>154</v>
      </c>
    </row>
    <row r="10" spans="1:4" ht="15" customHeight="1" x14ac:dyDescent="0.25">
      <c r="A10" s="4">
        <v>4</v>
      </c>
      <c r="B10" t="s">
        <v>139</v>
      </c>
      <c r="C10" t="s">
        <v>108</v>
      </c>
      <c r="D10" t="s">
        <v>113</v>
      </c>
    </row>
    <row r="11" spans="1:4" ht="15" customHeight="1" x14ac:dyDescent="0.25">
      <c r="A11" s="4">
        <v>5</v>
      </c>
      <c r="B11" t="s">
        <v>140</v>
      </c>
      <c r="C11" t="s">
        <v>527</v>
      </c>
      <c r="D11" t="s">
        <v>528</v>
      </c>
    </row>
    <row r="12" spans="1:4" ht="15" customHeight="1" x14ac:dyDescent="0.25">
      <c r="A12" s="4">
        <v>6</v>
      </c>
      <c r="B12" t="s">
        <v>141</v>
      </c>
      <c r="C12" t="s">
        <v>436</v>
      </c>
      <c r="D12" t="s">
        <v>437</v>
      </c>
    </row>
    <row r="13" spans="1:4" ht="15" customHeight="1" x14ac:dyDescent="0.25">
      <c r="A13" s="4">
        <v>7</v>
      </c>
      <c r="B13" t="s">
        <v>142</v>
      </c>
      <c r="C13" t="s">
        <v>143</v>
      </c>
      <c r="D13" t="s">
        <v>155</v>
      </c>
    </row>
    <row r="14" spans="1:4" ht="15" customHeight="1" x14ac:dyDescent="0.25">
      <c r="A14" s="4">
        <v>8</v>
      </c>
      <c r="B14" t="s">
        <v>144</v>
      </c>
      <c r="C14" t="s">
        <v>145</v>
      </c>
      <c r="D14" t="s">
        <v>156</v>
      </c>
    </row>
    <row r="15" spans="1:4" ht="15" customHeight="1" x14ac:dyDescent="0.25">
      <c r="A15" s="4">
        <v>9</v>
      </c>
      <c r="B15" t="s">
        <v>146</v>
      </c>
      <c r="C15" t="s">
        <v>147</v>
      </c>
      <c r="D15" t="s">
        <v>157</v>
      </c>
    </row>
    <row r="16" spans="1:4" ht="15" customHeight="1" x14ac:dyDescent="0.25">
      <c r="A16" s="4">
        <v>10</v>
      </c>
      <c r="B16" t="s">
        <v>148</v>
      </c>
      <c r="C16" t="s">
        <v>149</v>
      </c>
      <c r="D16" t="s">
        <v>158</v>
      </c>
    </row>
    <row r="17" spans="1:4" ht="15" customHeight="1" x14ac:dyDescent="0.25">
      <c r="A17" s="4">
        <v>11</v>
      </c>
      <c r="B17" t="s">
        <v>150</v>
      </c>
      <c r="C17" t="s">
        <v>151</v>
      </c>
      <c r="D17" t="s">
        <v>159</v>
      </c>
    </row>
    <row r="18" spans="1:4" ht="15" customHeight="1" x14ac:dyDescent="0.25">
      <c r="A18" s="4">
        <v>12</v>
      </c>
      <c r="B18" t="s">
        <v>152</v>
      </c>
      <c r="C18" t="s">
        <v>153</v>
      </c>
      <c r="D18" t="s">
        <v>160</v>
      </c>
    </row>
    <row r="19" spans="1:4" ht="15" customHeight="1" x14ac:dyDescent="0.25">
      <c r="A19" s="4">
        <v>13</v>
      </c>
      <c r="B19" t="s">
        <v>161</v>
      </c>
      <c r="C19" t="s">
        <v>162</v>
      </c>
      <c r="D19" t="s">
        <v>163</v>
      </c>
    </row>
    <row r="20" spans="1:4" ht="15" customHeight="1" x14ac:dyDescent="0.25">
      <c r="A20" s="4"/>
    </row>
    <row r="21" spans="1:4" ht="15" customHeight="1" x14ac:dyDescent="0.25">
      <c r="C21" t="s">
        <v>164</v>
      </c>
      <c r="D21" t="s">
        <v>379</v>
      </c>
    </row>
    <row r="22" spans="1:4" x14ac:dyDescent="0.25">
      <c r="A22">
        <v>14</v>
      </c>
      <c r="B22" t="s">
        <v>165</v>
      </c>
      <c r="C22" t="s">
        <v>171</v>
      </c>
      <c r="D22" t="s">
        <v>169</v>
      </c>
    </row>
    <row r="23" spans="1:4" ht="216.75" customHeight="1" x14ac:dyDescent="0.25">
      <c r="A23">
        <v>15</v>
      </c>
      <c r="B23" t="s">
        <v>166</v>
      </c>
      <c r="C23" s="1" t="str">
        <f>CONCATENATE("&lt;html&gt;&lt;p&gt;Ajouter :&lt;br/&gt;Pour ajouter des nouvelles données, c'est à dire une nouvelle file, il faut remplir toutes les cases vides et cliquer sur"," Ajouter. Cela va permettre d'effectuer un ajout de nouvelles informations au texte en cours.&lt;br/&gt;Éditer :","&lt;br/&gt;Sélectionne exactement l'information de la colonne dans la file qui correspond, de cette manière on modifie l'information ","de cette case dans la ligne sélectionnée, sans créer une nouvelle file et donc sans doublons.&lt;br/&gt;","Supprimer :&lt;br/&gt;fonctionne en sélectionnant la file entière et donc, on doit faire attention car l'on efface une file complète d'informations (la ligne entière), et pas seulement une case spécifique .&lt;/p&gt;&lt;/html&gt;")</f>
        <v>&lt;html&gt;&lt;p&gt;Ajouter :&lt;br/&gt;Pour ajouter des nouvelles données, c'est à dire une nouvelle file, il faut remplir toutes les cases vides et cliquer sur Ajouter. Cela va permettre d'effectuer un ajout de nouvelles informations au texte en cours.&lt;br/&gt;Éditer :&lt;br/&gt;Sélectionne exactement l'information de la colonne dans la file qui correspond, de cette manière on modifie l'information de cette case dans la ligne sélectionnée, sans créer une nouvelle file et donc sans doublons.&lt;br/&gt;Supprimer :&lt;br/&gt;fonctionne en sélectionnant la file entière et donc, on doit faire attention car l'on efface une file complète d'informations (la ligne entière), et pas seulement une case spécifique .&lt;/p&gt;&lt;/html&gt;</v>
      </c>
      <c r="D23" s="1" t="str">
        <f>CONCATENATE("&lt;html&gt;&lt;p&gt;Añadir:&lt;br/&gt;Para agregar nuevos datos, es decir una nueva fila, debe completar todas las casillas vacías y hacer clic en Agregar. Esto permitirá agregar información nueva al texto actual.&lt;br/&gt;","Editar:&lt;br/&gt;Seleccione ","exactamente la casilla de la columna que quiere cambiar en la fila correspondiente, de esta manera modificaremos la información de esta casilla en la línea seleccionada, sin crear una nueva fila y, por lo tanto, sin duplicados.&lt;br/&gt;","Eliminar:&lt;br/&gt;funciona seleccionando toda la fila  y por lo tanto, debemos tener cuidado porque elimina una línea completa de información (toda la fila), y no solo una casilla específica.&lt;/p&gt;&lt;/html&gt;")</f>
        <v>&lt;html&gt;&lt;p&gt;Añadir:&lt;br/&gt;Para agregar nuevos datos, es decir una nueva fila, debe completar todas las casillas vacías y hacer clic en Agregar. Esto permitirá agregar información nueva al texto actual.&lt;br/&gt;Editar:&lt;br/&gt;Seleccione exactamente la casilla de la columna que quiere cambiar en la fila correspondiente, de esta manera modificaremos la información de esta casilla en la línea seleccionada, sin crear una nueva fila y, por lo tanto, sin duplicados.&lt;br/&gt;Eliminar:&lt;br/&gt;funciona seleccionando toda la fila  y por lo tanto, debemos tener cuidado porque elimina una línea completa de información (toda la fila), y no solo una casilla específica.&lt;/p&gt;&lt;/html&gt;</v>
      </c>
    </row>
    <row r="24" spans="1:4" ht="15" customHeight="1" x14ac:dyDescent="0.25">
      <c r="A24">
        <v>16</v>
      </c>
      <c r="B24" t="s">
        <v>167</v>
      </c>
      <c r="C24" t="s">
        <v>170</v>
      </c>
      <c r="D24" t="s">
        <v>172</v>
      </c>
    </row>
    <row r="25" spans="1:4" ht="75" x14ac:dyDescent="0.25">
      <c r="A25">
        <v>17</v>
      </c>
      <c r="B25" t="s">
        <v>168</v>
      </c>
      <c r="C25" s="1" t="str">
        <f>"&lt;html&gt;&lt;p&gt;&lt;b&gt;&lt;u&gt;ATTENTION : &lt;/u&gt;&lt;/b&gt;&lt;br/&gt;&lt;br/&gt;Des erreurs structurels ont été detectés.&lt;br/&gt;Completer les tableaux ci-dessous pour les rectifier.&lt;br/&gt;Une fois les erreurs corrigés ce message disparaitra.&lt;/p&gt;&lt;/html&gt;"</f>
        <v>&lt;html&gt;&lt;p&gt;&lt;b&gt;&lt;u&gt;ATTENTION : &lt;/u&gt;&lt;/b&gt;&lt;br/&gt;&lt;br/&gt;Des erreurs structurels ont été detectés.&lt;br/&gt;Completer les tableaux ci-dessous pour les rectifier.&lt;br/&gt;Une fois les erreurs corrigés ce message disparaitra.&lt;/p&gt;&lt;/html&gt;</v>
      </c>
      <c r="D25" s="1" t="str">
        <f>"&lt;html&gt;&lt;p&gt;&lt;b&gt;&lt;u&gt;PRECAUCIÓN:&lt;/u&gt;&lt;/b&gt;&lt;br/&gt;&lt;br/&gt;Se detectaron errores estructurales.&lt;br/&gt;Complete las siguientes tablas para corregirlos.&lt;br/&gt;Una vez que se hayan corregido los errores este mensaje desaparecerá.&lt;/p&gt;&lt;/html&gt;"</f>
        <v>&lt;html&gt;&lt;p&gt;&lt;b&gt;&lt;u&gt;PRECAUCIÓN:&lt;/u&gt;&lt;/b&gt;&lt;br/&gt;&lt;br/&gt;Se detectaron errores estructurales.&lt;br/&gt;Complete las siguientes tablas para corregirlos.&lt;br/&gt;Una vez que se hayan corregido los errores este mensaje desaparecerá.&lt;/p&gt;&lt;/html&gt;</v>
      </c>
    </row>
    <row r="34" spans="2:2" x14ac:dyDescent="0.25">
      <c r="B34" s="8"/>
    </row>
    <row r="35" spans="2:2" x14ac:dyDescent="0.25">
      <c r="B35" s="8"/>
    </row>
    <row r="36" spans="2:2" x14ac:dyDescent="0.25">
      <c r="B36" s="8"/>
    </row>
    <row r="37" spans="2:2" x14ac:dyDescent="0.25">
      <c r="B37" s="8"/>
    </row>
    <row r="38" spans="2:2" x14ac:dyDescent="0.25">
      <c r="B38" s="8"/>
    </row>
    <row r="39" spans="2:2" x14ac:dyDescent="0.25">
      <c r="B39" s="8"/>
    </row>
  </sheetData>
  <pageMargins left="0.7" right="0.7" top="0.75" bottom="0.75" header="0.3" footer="0.3"/>
  <pageSetup paperSize="9" orientation="portrait" r:id="rId1"/>
  <drawing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F50E13-E608-4097-A6DA-288DD69EAB08}">
  <dimension ref="A1:D21"/>
  <sheetViews>
    <sheetView topLeftCell="A8" workbookViewId="0">
      <selection activeCell="D21" sqref="D21"/>
    </sheetView>
  </sheetViews>
  <sheetFormatPr baseColWidth="10" defaultRowHeight="15" x14ac:dyDescent="0.25"/>
  <cols>
    <col min="2" max="4" width="50.7109375" customWidth="1"/>
  </cols>
  <sheetData>
    <row r="1" spans="1:4" ht="15.75" thickBot="1" x14ac:dyDescent="0.3">
      <c r="A1" s="7" t="s">
        <v>60</v>
      </c>
      <c r="B1" s="7" t="s">
        <v>57</v>
      </c>
      <c r="C1" s="7" t="s">
        <v>58</v>
      </c>
      <c r="D1" s="7" t="s">
        <v>59</v>
      </c>
    </row>
    <row r="2" spans="1:4" x14ac:dyDescent="0.25">
      <c r="A2" s="3"/>
      <c r="B2" s="3"/>
      <c r="C2" s="3" t="s">
        <v>173</v>
      </c>
      <c r="D2" s="3" t="s">
        <v>380</v>
      </c>
    </row>
    <row r="3" spans="1:4" x14ac:dyDescent="0.25">
      <c r="A3" s="4">
        <v>1</v>
      </c>
      <c r="B3" s="11" t="s">
        <v>174</v>
      </c>
      <c r="C3" s="11" t="s">
        <v>472</v>
      </c>
      <c r="D3" s="11" t="s">
        <v>175</v>
      </c>
    </row>
    <row r="4" spans="1:4" x14ac:dyDescent="0.25">
      <c r="A4" s="3">
        <v>2</v>
      </c>
      <c r="B4" s="12" t="s">
        <v>176</v>
      </c>
      <c r="C4" s="12" t="s">
        <v>190</v>
      </c>
      <c r="D4" s="12" t="s">
        <v>177</v>
      </c>
    </row>
    <row r="5" spans="1:4" x14ac:dyDescent="0.25">
      <c r="A5" s="4">
        <v>3</v>
      </c>
      <c r="B5" s="11" t="s">
        <v>178</v>
      </c>
      <c r="C5" s="11" t="s">
        <v>473</v>
      </c>
      <c r="D5" s="11" t="s">
        <v>474</v>
      </c>
    </row>
    <row r="6" spans="1:4" x14ac:dyDescent="0.25">
      <c r="A6" s="3">
        <v>4</v>
      </c>
      <c r="B6" s="12" t="s">
        <v>179</v>
      </c>
      <c r="C6" s="12" t="s">
        <v>191</v>
      </c>
      <c r="D6" s="12" t="s">
        <v>180</v>
      </c>
    </row>
    <row r="7" spans="1:4" x14ac:dyDescent="0.25">
      <c r="A7" s="4">
        <v>5</v>
      </c>
      <c r="B7" s="11" t="s">
        <v>181</v>
      </c>
      <c r="C7" s="11" t="s">
        <v>192</v>
      </c>
      <c r="D7" s="11" t="s">
        <v>182</v>
      </c>
    </row>
    <row r="8" spans="1:4" x14ac:dyDescent="0.25">
      <c r="A8" s="10">
        <v>6</v>
      </c>
      <c r="B8" s="10" t="s">
        <v>183</v>
      </c>
      <c r="C8" s="10" t="s">
        <v>452</v>
      </c>
      <c r="D8" s="10" t="s">
        <v>453</v>
      </c>
    </row>
    <row r="9" spans="1:4" x14ac:dyDescent="0.25">
      <c r="A9" s="4">
        <v>7</v>
      </c>
      <c r="B9" s="11" t="s">
        <v>184</v>
      </c>
      <c r="C9" s="13" t="s">
        <v>476</v>
      </c>
      <c r="D9" s="13" t="s">
        <v>477</v>
      </c>
    </row>
    <row r="10" spans="1:4" x14ac:dyDescent="0.25">
      <c r="A10" s="3">
        <v>8</v>
      </c>
      <c r="B10" s="12" t="s">
        <v>185</v>
      </c>
      <c r="C10" s="12" t="s">
        <v>478</v>
      </c>
      <c r="D10" s="12" t="s">
        <v>479</v>
      </c>
    </row>
    <row r="11" spans="1:4" x14ac:dyDescent="0.25">
      <c r="A11" s="4">
        <v>9</v>
      </c>
      <c r="B11" s="11" t="s">
        <v>186</v>
      </c>
      <c r="C11" s="11" t="s">
        <v>193</v>
      </c>
      <c r="D11" s="11" t="s">
        <v>187</v>
      </c>
    </row>
    <row r="12" spans="1:4" x14ac:dyDescent="0.25">
      <c r="A12" s="3">
        <v>10</v>
      </c>
      <c r="B12" s="12" t="s">
        <v>188</v>
      </c>
      <c r="C12" s="12" t="s">
        <v>475</v>
      </c>
      <c r="D12" s="12" t="s">
        <v>477</v>
      </c>
    </row>
    <row r="13" spans="1:4" x14ac:dyDescent="0.25">
      <c r="A13" s="4">
        <v>11</v>
      </c>
      <c r="B13" s="11" t="s">
        <v>189</v>
      </c>
      <c r="C13" s="11" t="s">
        <v>481</v>
      </c>
      <c r="D13" s="11" t="s">
        <v>480</v>
      </c>
    </row>
    <row r="14" spans="1:4" x14ac:dyDescent="0.25">
      <c r="A14" s="3">
        <v>12</v>
      </c>
      <c r="B14" s="12" t="s">
        <v>550</v>
      </c>
      <c r="C14" s="11" t="s">
        <v>86</v>
      </c>
      <c r="D14" s="11" t="s">
        <v>80</v>
      </c>
    </row>
    <row r="15" spans="1:4" x14ac:dyDescent="0.25">
      <c r="A15" s="4">
        <v>13</v>
      </c>
      <c r="B15" s="11" t="s">
        <v>551</v>
      </c>
      <c r="C15" s="11" t="s">
        <v>555</v>
      </c>
      <c r="D15" s="11" t="s">
        <v>557</v>
      </c>
    </row>
    <row r="16" spans="1:4" ht="30" x14ac:dyDescent="0.25">
      <c r="A16" s="3">
        <v>14</v>
      </c>
      <c r="B16" s="12" t="s">
        <v>552</v>
      </c>
      <c r="C16" s="14" t="s">
        <v>565</v>
      </c>
      <c r="D16" s="14" t="s">
        <v>556</v>
      </c>
    </row>
    <row r="17" spans="1:4" x14ac:dyDescent="0.25">
      <c r="A17" s="4">
        <v>15</v>
      </c>
      <c r="B17" s="11" t="s">
        <v>553</v>
      </c>
      <c r="C17" s="11" t="s">
        <v>558</v>
      </c>
      <c r="D17" s="11" t="s">
        <v>561</v>
      </c>
    </row>
    <row r="18" spans="1:4" ht="45" x14ac:dyDescent="0.25">
      <c r="A18" s="3">
        <v>16</v>
      </c>
      <c r="B18" s="11" t="s">
        <v>554</v>
      </c>
      <c r="C18" s="15" t="s">
        <v>559</v>
      </c>
      <c r="D18" s="15" t="s">
        <v>560</v>
      </c>
    </row>
    <row r="19" spans="1:4" ht="30" x14ac:dyDescent="0.25">
      <c r="A19" s="4">
        <v>17</v>
      </c>
      <c r="B19" s="11" t="s">
        <v>562</v>
      </c>
      <c r="C19" s="13" t="s">
        <v>563</v>
      </c>
      <c r="D19" s="13" t="s">
        <v>564</v>
      </c>
    </row>
    <row r="20" spans="1:4" x14ac:dyDescent="0.25">
      <c r="A20" s="3">
        <v>18</v>
      </c>
      <c r="B20" s="11" t="s">
        <v>574</v>
      </c>
      <c r="C20" s="15" t="s">
        <v>575</v>
      </c>
      <c r="D20" s="15" t="s">
        <v>578</v>
      </c>
    </row>
    <row r="21" spans="1:4" x14ac:dyDescent="0.25">
      <c r="A21" s="4">
        <v>19</v>
      </c>
      <c r="B21" s="11" t="s">
        <v>576</v>
      </c>
      <c r="C21" s="13" t="s">
        <v>577</v>
      </c>
      <c r="D21" s="13" t="s">
        <v>579</v>
      </c>
    </row>
  </sheetData>
  <pageMargins left="0.7" right="0.7" top="0.75" bottom="0.75" header="0.3" footer="0.3"/>
  <pageSetup paperSize="9" orientation="portrait" horizontalDpi="0" verticalDpi="0" r:id="rId1"/>
  <drawing r:id="rId2"/>
  <tableParts count="1">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00D763-DEC8-4DA1-9ED1-D0E981FE10B6}">
  <dimension ref="A1:D3"/>
  <sheetViews>
    <sheetView workbookViewId="0">
      <selection activeCell="D3" sqref="D3"/>
    </sheetView>
  </sheetViews>
  <sheetFormatPr baseColWidth="10" defaultRowHeight="15" x14ac:dyDescent="0.25"/>
  <cols>
    <col min="2" max="2" width="55.42578125" customWidth="1"/>
    <col min="3" max="3" width="60" customWidth="1"/>
    <col min="4" max="4" width="58.140625" customWidth="1"/>
  </cols>
  <sheetData>
    <row r="1" spans="1:4" ht="15.75" thickBot="1" x14ac:dyDescent="0.3">
      <c r="A1" s="7" t="s">
        <v>60</v>
      </c>
      <c r="B1" s="7" t="s">
        <v>57</v>
      </c>
      <c r="C1" s="7" t="s">
        <v>58</v>
      </c>
      <c r="D1" s="7" t="s">
        <v>59</v>
      </c>
    </row>
    <row r="2" spans="1:4" x14ac:dyDescent="0.25">
      <c r="A2" s="3"/>
      <c r="B2" s="3"/>
      <c r="C2" s="3" t="s">
        <v>194</v>
      </c>
      <c r="D2" s="3" t="s">
        <v>381</v>
      </c>
    </row>
    <row r="3" spans="1:4" x14ac:dyDescent="0.25">
      <c r="A3" s="4">
        <v>1</v>
      </c>
      <c r="B3" s="4" t="s">
        <v>195</v>
      </c>
      <c r="C3" s="4" t="s">
        <v>476</v>
      </c>
      <c r="D3" s="4" t="s">
        <v>477</v>
      </c>
    </row>
  </sheetData>
  <pageMargins left="0.7" right="0.7" top="0.75" bottom="0.75" header="0.3" footer="0.3"/>
  <drawing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E3671C-F9C3-4933-9668-FC7AFD7E2739}">
  <dimension ref="A1:D13"/>
  <sheetViews>
    <sheetView workbookViewId="0">
      <selection activeCell="D7" sqref="D7"/>
    </sheetView>
  </sheetViews>
  <sheetFormatPr baseColWidth="10" defaultRowHeight="15" x14ac:dyDescent="0.25"/>
  <cols>
    <col min="2" max="2" width="60.42578125" customWidth="1"/>
    <col min="3" max="3" width="45.42578125" customWidth="1"/>
    <col min="4" max="4" width="50.7109375" customWidth="1"/>
  </cols>
  <sheetData>
    <row r="1" spans="1:4" ht="15.75" thickBot="1" x14ac:dyDescent="0.3">
      <c r="A1" s="7" t="s">
        <v>60</v>
      </c>
      <c r="B1" s="7" t="s">
        <v>57</v>
      </c>
      <c r="C1" s="7" t="s">
        <v>58</v>
      </c>
      <c r="D1" s="7" t="s">
        <v>59</v>
      </c>
    </row>
    <row r="2" spans="1:4" x14ac:dyDescent="0.25">
      <c r="A2" s="3"/>
      <c r="B2" s="3"/>
      <c r="C2" s="3" t="s">
        <v>214</v>
      </c>
      <c r="D2" s="3" t="s">
        <v>382</v>
      </c>
    </row>
    <row r="3" spans="1:4" x14ac:dyDescent="0.25">
      <c r="A3" s="4">
        <v>1</v>
      </c>
      <c r="B3" s="4" t="s">
        <v>196</v>
      </c>
      <c r="C3" s="4" t="s">
        <v>368</v>
      </c>
      <c r="D3" t="s">
        <v>209</v>
      </c>
    </row>
    <row r="4" spans="1:4" x14ac:dyDescent="0.25">
      <c r="A4" s="3">
        <v>2</v>
      </c>
      <c r="B4" s="3" t="s">
        <v>197</v>
      </c>
      <c r="C4" s="3" t="s">
        <v>108</v>
      </c>
      <c r="D4" t="s">
        <v>113</v>
      </c>
    </row>
    <row r="5" spans="1:4" x14ac:dyDescent="0.25">
      <c r="A5" s="4">
        <v>3</v>
      </c>
      <c r="B5" s="4" t="s">
        <v>198</v>
      </c>
      <c r="C5" s="4" t="s">
        <v>526</v>
      </c>
      <c r="D5" t="s">
        <v>210</v>
      </c>
    </row>
    <row r="6" spans="1:4" x14ac:dyDescent="0.25">
      <c r="A6" s="3">
        <v>4</v>
      </c>
      <c r="B6" s="3" t="s">
        <v>199</v>
      </c>
      <c r="C6" s="3" t="s">
        <v>200</v>
      </c>
      <c r="D6" t="s">
        <v>211</v>
      </c>
    </row>
    <row r="7" spans="1:4" x14ac:dyDescent="0.25">
      <c r="A7" s="4">
        <v>5</v>
      </c>
      <c r="B7" s="4" t="s">
        <v>201</v>
      </c>
      <c r="C7" s="4" t="s">
        <v>86</v>
      </c>
      <c r="D7" t="s">
        <v>80</v>
      </c>
    </row>
    <row r="8" spans="1:4" x14ac:dyDescent="0.25">
      <c r="A8" s="3">
        <v>6</v>
      </c>
      <c r="B8" s="3" t="s">
        <v>202</v>
      </c>
      <c r="C8" s="3" t="s">
        <v>203</v>
      </c>
      <c r="D8" t="s">
        <v>212</v>
      </c>
    </row>
    <row r="9" spans="1:4" ht="14.25" customHeight="1" x14ac:dyDescent="0.25">
      <c r="A9" s="4">
        <v>7</v>
      </c>
      <c r="B9" s="4" t="s">
        <v>204</v>
      </c>
      <c r="C9" s="9" t="s">
        <v>483</v>
      </c>
      <c r="D9" t="s">
        <v>482</v>
      </c>
    </row>
    <row r="10" spans="1:4" x14ac:dyDescent="0.25">
      <c r="A10" s="3">
        <v>8</v>
      </c>
      <c r="B10" s="3" t="s">
        <v>205</v>
      </c>
      <c r="C10" s="3" t="s">
        <v>206</v>
      </c>
      <c r="D10" t="s">
        <v>213</v>
      </c>
    </row>
    <row r="11" spans="1:4" x14ac:dyDescent="0.25">
      <c r="A11" s="4">
        <v>9</v>
      </c>
      <c r="B11" s="4" t="s">
        <v>207</v>
      </c>
      <c r="C11" s="4" t="s">
        <v>208</v>
      </c>
      <c r="D11" t="s">
        <v>82</v>
      </c>
    </row>
    <row r="12" spans="1:4" x14ac:dyDescent="0.25">
      <c r="A12" s="3">
        <v>10</v>
      </c>
      <c r="B12" s="4" t="s">
        <v>367</v>
      </c>
      <c r="C12" s="3" t="s">
        <v>446</v>
      </c>
      <c r="D12" s="3" t="s">
        <v>447</v>
      </c>
    </row>
    <row r="13" spans="1:4" x14ac:dyDescent="0.25">
      <c r="A13" s="4">
        <v>11</v>
      </c>
      <c r="B13" s="4" t="s">
        <v>372</v>
      </c>
      <c r="C13" s="4" t="s">
        <v>203</v>
      </c>
      <c r="D13" s="4" t="s">
        <v>373</v>
      </c>
    </row>
  </sheetData>
  <pageMargins left="0.7" right="0.7" top="0.75" bottom="0.75" header="0.3" footer="0.3"/>
  <drawing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8BBFF4-6847-48ED-81A4-3E6493B066DB}">
  <dimension ref="A1:D13"/>
  <sheetViews>
    <sheetView workbookViewId="0">
      <selection activeCell="D2" sqref="D2"/>
    </sheetView>
  </sheetViews>
  <sheetFormatPr baseColWidth="10" defaultRowHeight="15" x14ac:dyDescent="0.25"/>
  <cols>
    <col min="2" max="4" width="50.7109375" customWidth="1"/>
  </cols>
  <sheetData>
    <row r="1" spans="1:4" ht="15.75" thickBot="1" x14ac:dyDescent="0.3">
      <c r="A1" s="7" t="s">
        <v>60</v>
      </c>
      <c r="B1" s="7" t="s">
        <v>57</v>
      </c>
      <c r="C1" s="7" t="s">
        <v>58</v>
      </c>
      <c r="D1" s="7" t="s">
        <v>59</v>
      </c>
    </row>
    <row r="2" spans="1:4" x14ac:dyDescent="0.25">
      <c r="A2" s="3"/>
      <c r="B2" s="3"/>
      <c r="C2" s="3" t="s">
        <v>215</v>
      </c>
      <c r="D2" s="3" t="s">
        <v>383</v>
      </c>
    </row>
    <row r="3" spans="1:4" x14ac:dyDescent="0.25">
      <c r="A3" s="4">
        <v>1</v>
      </c>
      <c r="B3" s="4" t="s">
        <v>114</v>
      </c>
      <c r="C3" s="4" t="s">
        <v>115</v>
      </c>
      <c r="D3" t="s">
        <v>216</v>
      </c>
    </row>
    <row r="4" spans="1:4" x14ac:dyDescent="0.25">
      <c r="A4" s="3">
        <v>2</v>
      </c>
      <c r="B4" s="3" t="s">
        <v>116</v>
      </c>
      <c r="C4" s="3" t="s">
        <v>86</v>
      </c>
      <c r="D4" t="s">
        <v>80</v>
      </c>
    </row>
    <row r="5" spans="1:4" x14ac:dyDescent="0.25">
      <c r="A5" s="4">
        <v>3</v>
      </c>
      <c r="B5" s="4" t="s">
        <v>117</v>
      </c>
      <c r="C5" s="4" t="s">
        <v>118</v>
      </c>
      <c r="D5" t="s">
        <v>217</v>
      </c>
    </row>
    <row r="6" spans="1:4" x14ac:dyDescent="0.25">
      <c r="A6" s="3">
        <v>4</v>
      </c>
      <c r="B6" s="3" t="s">
        <v>119</v>
      </c>
      <c r="C6" s="3" t="s">
        <v>120</v>
      </c>
      <c r="D6" t="s">
        <v>218</v>
      </c>
    </row>
    <row r="7" spans="1:4" x14ac:dyDescent="0.25">
      <c r="A7" s="4">
        <v>5</v>
      </c>
      <c r="B7" s="4" t="s">
        <v>121</v>
      </c>
      <c r="C7" s="4" t="s">
        <v>122</v>
      </c>
      <c r="D7" t="s">
        <v>219</v>
      </c>
    </row>
    <row r="13" spans="1:4" x14ac:dyDescent="0.25">
      <c r="A13" s="4"/>
      <c r="B13" s="4"/>
      <c r="C13" s="4"/>
      <c r="D13" s="4"/>
    </row>
  </sheetData>
  <pageMargins left="0.7" right="0.7" top="0.75" bottom="0.75" header="0.3" footer="0.3"/>
  <drawing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9160BD-885A-4DEA-9FEE-62F72A09FE0A}">
  <dimension ref="A1:D19"/>
  <sheetViews>
    <sheetView workbookViewId="0">
      <selection activeCell="D11" sqref="D11"/>
    </sheetView>
  </sheetViews>
  <sheetFormatPr baseColWidth="10" defaultRowHeight="15" x14ac:dyDescent="0.25"/>
  <cols>
    <col min="2" max="2" width="55.28515625" customWidth="1"/>
    <col min="3" max="3" width="45" customWidth="1"/>
    <col min="4" max="4" width="38.85546875" customWidth="1"/>
  </cols>
  <sheetData>
    <row r="1" spans="1:4" x14ac:dyDescent="0.25">
      <c r="A1" t="s">
        <v>60</v>
      </c>
      <c r="B1" t="s">
        <v>57</v>
      </c>
      <c r="C1" t="s">
        <v>58</v>
      </c>
      <c r="D1" t="s">
        <v>59</v>
      </c>
    </row>
    <row r="2" spans="1:4" x14ac:dyDescent="0.25">
      <c r="C2" t="s">
        <v>220</v>
      </c>
      <c r="D2" t="s">
        <v>384</v>
      </c>
    </row>
    <row r="3" spans="1:4" x14ac:dyDescent="0.25">
      <c r="A3">
        <v>1</v>
      </c>
      <c r="B3" t="s">
        <v>221</v>
      </c>
      <c r="C3" t="s">
        <v>494</v>
      </c>
      <c r="D3" t="s">
        <v>493</v>
      </c>
    </row>
    <row r="4" spans="1:4" x14ac:dyDescent="0.25">
      <c r="A4">
        <v>2</v>
      </c>
      <c r="B4" t="s">
        <v>222</v>
      </c>
      <c r="C4" t="s">
        <v>446</v>
      </c>
      <c r="D4" t="s">
        <v>447</v>
      </c>
    </row>
    <row r="5" spans="1:4" x14ac:dyDescent="0.25">
      <c r="A5">
        <v>3</v>
      </c>
      <c r="B5" t="s">
        <v>223</v>
      </c>
      <c r="C5" t="s">
        <v>444</v>
      </c>
      <c r="D5" t="s">
        <v>445</v>
      </c>
    </row>
    <row r="6" spans="1:4" x14ac:dyDescent="0.25">
      <c r="A6">
        <v>4</v>
      </c>
      <c r="B6" t="s">
        <v>224</v>
      </c>
      <c r="C6" t="s">
        <v>486</v>
      </c>
      <c r="D6" t="s">
        <v>487</v>
      </c>
    </row>
    <row r="7" spans="1:4" x14ac:dyDescent="0.25">
      <c r="A7">
        <v>5</v>
      </c>
      <c r="B7" t="s">
        <v>225</v>
      </c>
      <c r="C7" t="s">
        <v>143</v>
      </c>
      <c r="D7" t="s">
        <v>155</v>
      </c>
    </row>
    <row r="8" spans="1:4" x14ac:dyDescent="0.25">
      <c r="A8">
        <v>6</v>
      </c>
      <c r="B8" t="s">
        <v>226</v>
      </c>
      <c r="C8" t="s">
        <v>145</v>
      </c>
      <c r="D8" t="s">
        <v>156</v>
      </c>
    </row>
    <row r="9" spans="1:4" x14ac:dyDescent="0.25">
      <c r="A9">
        <v>7</v>
      </c>
      <c r="B9" t="s">
        <v>227</v>
      </c>
      <c r="C9" t="s">
        <v>228</v>
      </c>
      <c r="D9" t="s">
        <v>235</v>
      </c>
    </row>
    <row r="10" spans="1:4" x14ac:dyDescent="0.25">
      <c r="A10">
        <v>8</v>
      </c>
      <c r="B10" t="s">
        <v>229</v>
      </c>
      <c r="C10" t="s">
        <v>488</v>
      </c>
      <c r="D10" t="s">
        <v>489</v>
      </c>
    </row>
    <row r="11" spans="1:4" x14ac:dyDescent="0.25">
      <c r="A11">
        <v>9</v>
      </c>
      <c r="B11" t="s">
        <v>230</v>
      </c>
      <c r="C11" t="s">
        <v>687</v>
      </c>
      <c r="D11" t="s">
        <v>688</v>
      </c>
    </row>
    <row r="12" spans="1:4" x14ac:dyDescent="0.25">
      <c r="A12">
        <v>10</v>
      </c>
      <c r="B12" t="s">
        <v>231</v>
      </c>
      <c r="C12" t="s">
        <v>497</v>
      </c>
      <c r="D12" t="s">
        <v>498</v>
      </c>
    </row>
    <row r="13" spans="1:4" x14ac:dyDescent="0.25">
      <c r="A13">
        <v>11</v>
      </c>
      <c r="B13" t="s">
        <v>232</v>
      </c>
      <c r="C13" t="s">
        <v>495</v>
      </c>
      <c r="D13" t="s">
        <v>496</v>
      </c>
    </row>
    <row r="14" spans="1:4" x14ac:dyDescent="0.25">
      <c r="A14">
        <v>12</v>
      </c>
      <c r="B14" t="s">
        <v>233</v>
      </c>
      <c r="C14" t="s">
        <v>448</v>
      </c>
      <c r="D14" t="s">
        <v>450</v>
      </c>
    </row>
    <row r="15" spans="1:4" x14ac:dyDescent="0.25">
      <c r="A15">
        <v>13</v>
      </c>
      <c r="B15" t="s">
        <v>234</v>
      </c>
      <c r="C15" t="s">
        <v>449</v>
      </c>
      <c r="D15" t="s">
        <v>451</v>
      </c>
    </row>
    <row r="16" spans="1:4" x14ac:dyDescent="0.25">
      <c r="A16">
        <v>14</v>
      </c>
      <c r="B16" t="s">
        <v>236</v>
      </c>
      <c r="C16" t="s">
        <v>484</v>
      </c>
      <c r="D16" t="s">
        <v>485</v>
      </c>
    </row>
    <row r="17" spans="1:4" x14ac:dyDescent="0.25">
      <c r="A17">
        <v>15</v>
      </c>
      <c r="B17" t="s">
        <v>374</v>
      </c>
      <c r="C17" t="s">
        <v>171</v>
      </c>
      <c r="D17" t="s">
        <v>169</v>
      </c>
    </row>
    <row r="18" spans="1:4" ht="329.25" customHeight="1" x14ac:dyDescent="0.25">
      <c r="A18">
        <v>16</v>
      </c>
      <c r="B18" t="s">
        <v>375</v>
      </c>
      <c r="C18" s="1" t="str">
        <f>CONCATENATE("&lt;html&gt;&lt;p&gt;&lt;b&gt;&lt;u&gt;Filtrer le contenu :&lt;/b&gt;&lt;/u&gt;&lt;br /&gt;Cette fonction vous permet de créer des filtres pour effectuer des recherches dans la bibliothèque en fonction du contenu des documents","&lt;br /&gt;N'oubliez pas de fermer la fenêtre du filtre avant  de pouvoir continuer a faire toute autre opération","&lt;br /&gt;&lt;b&gt;&lt;u&gt;Consulter/Éditer le document :&lt;/b&gt;&lt;/u&gt;&lt;br /&gt;Cette fonction vous permet de gérer manuellement le contenu de votre bibliothèque. Lorsque vous éditez un document, vous pouvez ajouter du matériel au document. &lt;br /&gt;"," Pensez à enregistrer les modifications pour que le nouveau matériel soit écrit physiquement dans le document .txt, &lt;br /&gt;sinon il sera perdu après la fermeture de l'application","&lt;br /&gt;&lt;b&gt;&lt;u&gt;Consulter/Éditer le matériel :&lt;/b&gt;&lt;/u&gt;&lt;br /&gt;Cette option vous permet de modifier le texte du matériel et lui ajouter une structure additionnelle grâce aux informations spécifiques en CSV&lt;br /&gt;","&lt;b&gt;&lt;u&gt;Supprimer le matériel :&lt;/b&gt;&lt;/u&gt;&lt;br /&gt;Après avoir sélectionné un texte, si vous voulez le supprimer , le texte peut être définitivement supprimé avec ce bouton (ATTENTION! vous ne pourrez pas annuler l’action)&lt;/p&gt;&lt;/html&gt;")</f>
        <v>&lt;html&gt;&lt;p&gt;&lt;b&gt;&lt;u&gt;Filtrer le contenu :&lt;/b&gt;&lt;/u&gt;&lt;br /&gt;Cette fonction vous permet de créer des filtres pour effectuer des recherches dans la bibliothèque en fonction du contenu des documents&lt;br /&gt;N'oubliez pas de fermer la fenêtre du filtre avant  de pouvoir continuer a faire toute autre opération&lt;br /&gt;&lt;b&gt;&lt;u&gt;Consulter/Éditer le document :&lt;/b&gt;&lt;/u&gt;&lt;br /&gt;Cette fonction vous permet de gérer manuellement le contenu de votre bibliothèque. Lorsque vous éditez un document, vous pouvez ajouter du matériel au document. &lt;br /&gt; Pensez à enregistrer les modifications pour que le nouveau matériel soit écrit physiquement dans le document .txt, &lt;br /&gt;sinon il sera perdu après la fermeture de l'application&lt;br /&gt;&lt;b&gt;&lt;u&gt;Consulter/Éditer le matériel :&lt;/b&gt;&lt;/u&gt;&lt;br /&gt;Cette option vous permet de modifier le texte du matériel et lui ajouter une structure additionnelle grâce aux informations spécifiques en CSV&lt;br /&gt;&lt;b&gt;&lt;u&gt;Supprimer le matériel :&lt;/b&gt;&lt;/u&gt;&lt;br /&gt;Après avoir sélectionné un texte, si vous voulez le supprimer , le texte peut être définitivement supprimé avec ce bouton (ATTENTION! vous ne pourrez pas annuler l’action)&lt;/p&gt;&lt;/html&gt;</v>
      </c>
      <c r="D18" s="1" t="str">
        <f>CONCATENATE("&lt;html&gt;&lt;p&gt;&lt;b&gt;&lt;u&gt;Filtrar el contenido:&lt;/b&gt;&lt;/u&gt;&lt;br /&gt;Esta función le permite crear filtros para realizar búsquedas en la biblioteca en función del contenido de los materiales,","&lt;br /&gt;No olvide cerrar la ventana del filtro para poder continuar haciendo otras operaciones","&lt;br /&gt;&lt;b&gt;&lt;u&gt;Consultar/Editar el documento :&lt;/b&gt;&lt;/u&gt;&lt;br /&gt;Esta función le permite hacer una gestión manual del contenido de los materiales de su biblioteca. Al editar un documento, puede añadir material al documento.  &lt;br /&gt;","Recuerde guardar los cambios para que el nuevo material textual se escriba físicamente en el documento .txt, &lt;br /&gt;de lo contrario se perderá después de cerrar la aplicación","&lt;br /&gt;&lt;b&gt;&lt;u&gt;Consultar/Editar el material :&lt;/b&gt;&lt;/u&gt;&lt;br /&gt;Esta opción le permite modificar el texto del material y añadirle una estructura adicional gracias a las informaciones específicas en CSV&lt;br /&gt;","&lt;b&gt;&lt;u&gt;Suprimir un material:&lt;/b&gt;&lt;/u&gt;&lt;br /&gt;Después de seleccionar un texto, si desea eliminarlo , el texto podrá ser definitivamente eliminado con este botón (¡ATENCIÓN! no se podrá deshacer la acción)&lt;/p&gt;&lt;/html&gt;")</f>
        <v>&lt;html&gt;&lt;p&gt;&lt;b&gt;&lt;u&gt;Filtrar el contenido:&lt;/b&gt;&lt;/u&gt;&lt;br /&gt;Esta función le permite crear filtros para realizar búsquedas en la biblioteca en función del contenido de los materiales,&lt;br /&gt;No olvide cerrar la ventana del filtro para poder continuar haciendo otras operaciones&lt;br /&gt;&lt;b&gt;&lt;u&gt;Consultar/Editar el documento :&lt;/b&gt;&lt;/u&gt;&lt;br /&gt;Esta función le permite hacer una gestión manual del contenido de los materiales de su biblioteca. Al editar un documento, puede añadir material al documento.  &lt;br /&gt;Recuerde guardar los cambios para que el nuevo material textual se escriba físicamente en el documento .txt, &lt;br /&gt;de lo contrario se perderá después de cerrar la aplicación&lt;br /&gt;&lt;b&gt;&lt;u&gt;Consultar/Editar el material :&lt;/b&gt;&lt;/u&gt;&lt;br /&gt;Esta opción le permite modificar el texto del material y añadirle una estructura adicional gracias a las informaciones específicas en CSV&lt;br /&gt;&lt;b&gt;&lt;u&gt;Suprimir un material:&lt;/b&gt;&lt;/u&gt;&lt;br /&gt;Después de seleccionar un texto, si desea eliminarlo , el texto podrá ser definitivamente eliminado con este botón (¡ATENCIÓN! no se podrá deshacer la acción)&lt;/p&gt;&lt;/html&gt;</v>
      </c>
    </row>
    <row r="19" spans="1:4" x14ac:dyDescent="0.25">
      <c r="A19">
        <v>17</v>
      </c>
      <c r="B19" t="s">
        <v>620</v>
      </c>
      <c r="C19" t="s">
        <v>621</v>
      </c>
      <c r="D19" t="s">
        <v>622</v>
      </c>
    </row>
  </sheetData>
  <pageMargins left="0.7" right="0.7" top="0.75" bottom="0.75" header="0.3" footer="0.3"/>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32</vt:i4>
      </vt:variant>
    </vt:vector>
  </HeadingPairs>
  <TitlesOfParts>
    <vt:vector size="32" baseType="lpstr">
      <vt:lpstr>Fenêtre principal</vt:lpstr>
      <vt:lpstr>Fenêtre erreur ligne</vt:lpstr>
      <vt:lpstr>Correction Edit texte</vt:lpstr>
      <vt:lpstr>Fenêtre spécifique</vt:lpstr>
      <vt:lpstr>Fenêtre Chargement document</vt:lpstr>
      <vt:lpstr>Choix bibliotheque texte</vt:lpstr>
      <vt:lpstr>Fenetre Corpus</vt:lpstr>
      <vt:lpstr>Fenetre Creation texte</vt:lpstr>
      <vt:lpstr>Fenetre Gerer les textes</vt:lpstr>
      <vt:lpstr>Fenetre filtre texte</vt:lpstr>
      <vt:lpstr>Exporter Excel Reference</vt:lpstr>
      <vt:lpstr>Exporter Excel Personnalisé</vt:lpstr>
      <vt:lpstr>Autres</vt:lpstr>
      <vt:lpstr>Changer Configuration</vt:lpstr>
      <vt:lpstr>A propos</vt:lpstr>
      <vt:lpstr>Export Document Materiel</vt:lpstr>
      <vt:lpstr>Erreur incoherence</vt:lpstr>
      <vt:lpstr>Erreur balise introductive</vt:lpstr>
      <vt:lpstr>Commencer analyse</vt:lpstr>
      <vt:lpstr>Importer Excel</vt:lpstr>
      <vt:lpstr>Erreur Fonctionnelle</vt:lpstr>
      <vt:lpstr>ListeProfil</vt:lpstr>
      <vt:lpstr>StopWords</vt:lpstr>
      <vt:lpstr>Radicaux</vt:lpstr>
      <vt:lpstr>Radicaux par classe</vt:lpstr>
      <vt:lpstr>Resultat Analyse</vt:lpstr>
      <vt:lpstr>Detail Resultat Analyse Token</vt:lpstr>
      <vt:lpstr>Nom propres</vt:lpstr>
      <vt:lpstr>Analyse ajout nom propres</vt:lpstr>
      <vt:lpstr>FR_Properties</vt:lpstr>
      <vt:lpstr>ES_Properties</vt:lpstr>
      <vt:lpstr>Constants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jerem</dc:creator>
  <cp:lastModifiedBy>jerem</cp:lastModifiedBy>
  <cp:lastPrinted>2020-05-16T13:49:12Z</cp:lastPrinted>
  <dcterms:created xsi:type="dcterms:W3CDTF">2020-05-16T12:31:02Z</dcterms:created>
  <dcterms:modified xsi:type="dcterms:W3CDTF">2021-07-17T10:19:42Z</dcterms:modified>
</cp:coreProperties>
</file>