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7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remyperras/Desktop/Portefolio/"/>
    </mc:Choice>
  </mc:AlternateContent>
  <xr:revisionPtr revIDLastSave="0" documentId="13_ncr:1_{339A26A5-563F-D74A-9260-61C8A56635F8}" xr6:coauthVersionLast="47" xr6:coauthVersionMax="47" xr10:uidLastSave="{00000000-0000-0000-0000-000000000000}"/>
  <bookViews>
    <workbookView xWindow="0" yWindow="500" windowWidth="28800" windowHeight="17500" activeTab="5" xr2:uid="{1B6ECF23-4F48-8C4D-A87B-9B76289E43FD}"/>
  </bookViews>
  <sheets>
    <sheet name="Graph" sheetId="1" r:id="rId1"/>
    <sheet name="KPI" sheetId="7" r:id="rId2"/>
    <sheet name="Donnees" sheetId="2" r:id="rId3"/>
    <sheet name="Flux" sheetId="4" r:id="rId4"/>
    <sheet name="Coordonnees" sheetId="6" r:id="rId5"/>
    <sheet name="Planification" sheetId="5" r:id="rId6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C43" i="7" l="1"/>
  <c r="BD43" i="7"/>
  <c r="BE43" i="7"/>
  <c r="BF43" i="7"/>
  <c r="BG43" i="7"/>
  <c r="BH43" i="7"/>
  <c r="BI43" i="7"/>
  <c r="BJ43" i="7"/>
  <c r="BK43" i="7"/>
  <c r="BL43" i="7"/>
  <c r="BM43" i="7"/>
  <c r="BC44" i="7"/>
  <c r="BD44" i="7"/>
  <c r="BE44" i="7"/>
  <c r="BF44" i="7"/>
  <c r="BG44" i="7"/>
  <c r="BH44" i="7"/>
  <c r="BI44" i="7"/>
  <c r="BJ44" i="7"/>
  <c r="BK44" i="7"/>
  <c r="BL44" i="7"/>
  <c r="BM44" i="7"/>
  <c r="BC45" i="7"/>
  <c r="BD45" i="7"/>
  <c r="BE45" i="7"/>
  <c r="BF45" i="7"/>
  <c r="BG45" i="7"/>
  <c r="BH45" i="7"/>
  <c r="BI45" i="7"/>
  <c r="BJ45" i="7"/>
  <c r="BK45" i="7"/>
  <c r="BL45" i="7"/>
  <c r="BM45" i="7"/>
  <c r="BB45" i="7"/>
  <c r="BB44" i="7"/>
  <c r="BB43" i="7"/>
  <c r="BC42" i="7"/>
  <c r="BD42" i="7"/>
  <c r="BE42" i="7"/>
  <c r="BF42" i="7"/>
  <c r="BG42" i="7"/>
  <c r="BH42" i="7"/>
  <c r="BI42" i="7"/>
  <c r="BJ42" i="7"/>
  <c r="BK42" i="7"/>
  <c r="BL42" i="7"/>
  <c r="BM42" i="7"/>
  <c r="BB42" i="7"/>
  <c r="BC41" i="7"/>
  <c r="BD41" i="7"/>
  <c r="BE41" i="7"/>
  <c r="BF41" i="7"/>
  <c r="BG41" i="7"/>
  <c r="BH41" i="7"/>
  <c r="BI41" i="7"/>
  <c r="BJ41" i="7"/>
  <c r="BK41" i="7"/>
  <c r="BL41" i="7"/>
  <c r="BM41" i="7"/>
  <c r="BB41" i="7"/>
  <c r="BC40" i="7"/>
  <c r="BD40" i="7"/>
  <c r="BE40" i="7"/>
  <c r="BF40" i="7"/>
  <c r="BG40" i="7"/>
  <c r="BH40" i="7"/>
  <c r="BI40" i="7"/>
  <c r="BJ40" i="7"/>
  <c r="BK40" i="7"/>
  <c r="BL40" i="7"/>
  <c r="BM40" i="7"/>
  <c r="BB40" i="7"/>
  <c r="AZ6" i="7"/>
  <c r="BA24" i="7" a="1"/>
  <c r="BA24" i="7" s="1"/>
  <c r="BA25" i="7" a="1"/>
  <c r="BA25" i="7" s="1"/>
  <c r="BA26" i="7" a="1"/>
  <c r="BA26" i="7" s="1"/>
  <c r="BA27" i="7" a="1"/>
  <c r="BA27" i="7" s="1"/>
  <c r="BA28" i="7" a="1"/>
  <c r="BA28" i="7" s="1"/>
  <c r="BA29" i="7" a="1"/>
  <c r="BA29" i="7" s="1"/>
  <c r="BA30" i="7" a="1"/>
  <c r="BA30" i="7" s="1"/>
  <c r="BA31" i="7" a="1"/>
  <c r="BA31" i="7" s="1"/>
  <c r="BA32" i="7" a="1"/>
  <c r="BA32" i="7" s="1"/>
  <c r="BA33" i="7" a="1"/>
  <c r="BA33" i="7" s="1"/>
  <c r="BA34" i="7" a="1"/>
  <c r="BA34" i="7" s="1"/>
  <c r="BA35" i="7" a="1"/>
  <c r="BA35" i="7" s="1"/>
  <c r="BA36" i="7" a="1"/>
  <c r="BA36" i="7" s="1"/>
  <c r="BA37" i="7" a="1"/>
  <c r="BA37" i="7" s="1"/>
  <c r="BA38" i="7" a="1"/>
  <c r="BA38" i="7" s="1"/>
  <c r="BA23" i="7" a="1"/>
  <c r="BA23" i="7" s="1"/>
  <c r="AZ24" i="7"/>
  <c r="AZ25" i="7"/>
  <c r="AZ26" i="7"/>
  <c r="AZ27" i="7"/>
  <c r="AZ28" i="7"/>
  <c r="AZ29" i="7"/>
  <c r="AZ30" i="7"/>
  <c r="AZ31" i="7"/>
  <c r="AZ32" i="7"/>
  <c r="AZ33" i="7"/>
  <c r="AZ34" i="7"/>
  <c r="AZ35" i="7"/>
  <c r="AZ36" i="7"/>
  <c r="AZ37" i="7"/>
  <c r="AZ38" i="7"/>
  <c r="AZ23" i="7"/>
  <c r="AY23" i="7"/>
  <c r="AY7" i="7"/>
  <c r="AZ8" i="7"/>
  <c r="AZ9" i="7"/>
  <c r="AZ10" i="7"/>
  <c r="AZ11" i="7"/>
  <c r="AZ12" i="7"/>
  <c r="AZ13" i="7"/>
  <c r="AZ14" i="7"/>
  <c r="AZ15" i="7"/>
  <c r="AZ16" i="7"/>
  <c r="AZ17" i="7"/>
  <c r="AZ18" i="7"/>
  <c r="AZ19" i="7"/>
  <c r="AZ20" i="7"/>
  <c r="AZ21" i="7"/>
  <c r="AZ22" i="7"/>
  <c r="AZ7" i="7"/>
  <c r="BA11" i="7" a="1"/>
  <c r="BA11" i="7" s="1"/>
  <c r="BA12" i="7" a="1"/>
  <c r="BA12" i="7" s="1"/>
  <c r="BA13" i="7" a="1"/>
  <c r="BA13" i="7" s="1"/>
  <c r="BA14" i="7" a="1"/>
  <c r="BA14" i="7" s="1"/>
  <c r="BA15" i="7" a="1"/>
  <c r="BA15" i="7" s="1"/>
  <c r="BA16" i="7" a="1"/>
  <c r="BA16" i="7" s="1"/>
  <c r="BA17" i="7" a="1"/>
  <c r="BA17" i="7" s="1"/>
  <c r="BA18" i="7" a="1"/>
  <c r="BA18" i="7" s="1"/>
  <c r="BA19" i="7" a="1"/>
  <c r="BA19" i="7" s="1"/>
  <c r="BA20" i="7" a="1"/>
  <c r="BA20" i="7" s="1"/>
  <c r="BA21" i="7" a="1"/>
  <c r="BA21" i="7" s="1"/>
  <c r="BA22" i="7" a="1"/>
  <c r="BA22" i="7" s="1"/>
  <c r="BA8" i="7" a="1"/>
  <c r="BA8" i="7" s="1"/>
  <c r="BA9" i="7" a="1"/>
  <c r="BA9" i="7" s="1"/>
  <c r="BA10" i="7" a="1"/>
  <c r="BA10" i="7" s="1"/>
  <c r="BA7" i="7" a="1"/>
  <c r="BA7" i="7" s="1"/>
  <c r="E50" i="2"/>
  <c r="M50" i="2"/>
  <c r="I54" i="2"/>
  <c r="F55" i="2"/>
  <c r="K56" i="2"/>
  <c r="M56" i="2"/>
  <c r="E58" i="2"/>
  <c r="I62" i="2"/>
  <c r="K62" i="2"/>
  <c r="F63" i="2"/>
  <c r="C48" i="2"/>
  <c r="D48" i="2"/>
  <c r="E48" i="2"/>
  <c r="F48" i="2"/>
  <c r="G48" i="2"/>
  <c r="H48" i="2"/>
  <c r="I48" i="2"/>
  <c r="J48" i="2"/>
  <c r="K48" i="2"/>
  <c r="L48" i="2"/>
  <c r="M48" i="2"/>
  <c r="C49" i="2"/>
  <c r="D49" i="2"/>
  <c r="E49" i="2"/>
  <c r="F49" i="2"/>
  <c r="G49" i="2"/>
  <c r="H49" i="2"/>
  <c r="I49" i="2"/>
  <c r="J49" i="2"/>
  <c r="K49" i="2"/>
  <c r="L49" i="2"/>
  <c r="M49" i="2"/>
  <c r="C50" i="2"/>
  <c r="D50" i="2"/>
  <c r="F50" i="2"/>
  <c r="G50" i="2"/>
  <c r="H50" i="2"/>
  <c r="I50" i="2"/>
  <c r="J50" i="2"/>
  <c r="K50" i="2"/>
  <c r="L50" i="2"/>
  <c r="C51" i="2"/>
  <c r="D51" i="2"/>
  <c r="E51" i="2"/>
  <c r="F51" i="2"/>
  <c r="G51" i="2"/>
  <c r="H51" i="2"/>
  <c r="I51" i="2"/>
  <c r="J51" i="2"/>
  <c r="K51" i="2"/>
  <c r="L51" i="2"/>
  <c r="M51" i="2"/>
  <c r="C52" i="2"/>
  <c r="D52" i="2"/>
  <c r="E52" i="2"/>
  <c r="F52" i="2"/>
  <c r="G52" i="2"/>
  <c r="H52" i="2"/>
  <c r="I52" i="2"/>
  <c r="J52" i="2"/>
  <c r="K52" i="2"/>
  <c r="L52" i="2"/>
  <c r="M52" i="2"/>
  <c r="C53" i="2"/>
  <c r="D53" i="2"/>
  <c r="E53" i="2"/>
  <c r="F53" i="2"/>
  <c r="G53" i="2"/>
  <c r="H53" i="2"/>
  <c r="I53" i="2"/>
  <c r="J53" i="2"/>
  <c r="K53" i="2"/>
  <c r="L53" i="2"/>
  <c r="M53" i="2"/>
  <c r="C54" i="2"/>
  <c r="D54" i="2"/>
  <c r="E54" i="2"/>
  <c r="F54" i="2"/>
  <c r="G54" i="2"/>
  <c r="H54" i="2"/>
  <c r="J54" i="2"/>
  <c r="K54" i="2"/>
  <c r="L54" i="2"/>
  <c r="M54" i="2"/>
  <c r="C55" i="2"/>
  <c r="D55" i="2"/>
  <c r="E55" i="2"/>
  <c r="G55" i="2"/>
  <c r="H55" i="2"/>
  <c r="I55" i="2"/>
  <c r="J55" i="2"/>
  <c r="K55" i="2"/>
  <c r="L55" i="2"/>
  <c r="M55" i="2"/>
  <c r="C56" i="2"/>
  <c r="D56" i="2"/>
  <c r="E56" i="2"/>
  <c r="F56" i="2"/>
  <c r="G56" i="2"/>
  <c r="H56" i="2"/>
  <c r="I56" i="2"/>
  <c r="J56" i="2"/>
  <c r="L56" i="2"/>
  <c r="C57" i="2"/>
  <c r="D57" i="2"/>
  <c r="E57" i="2"/>
  <c r="F57" i="2"/>
  <c r="G57" i="2"/>
  <c r="H57" i="2"/>
  <c r="I57" i="2"/>
  <c r="J57" i="2"/>
  <c r="K57" i="2"/>
  <c r="L57" i="2"/>
  <c r="M57" i="2"/>
  <c r="C58" i="2"/>
  <c r="D58" i="2"/>
  <c r="F58" i="2"/>
  <c r="G58" i="2"/>
  <c r="H58" i="2"/>
  <c r="I58" i="2"/>
  <c r="J58" i="2"/>
  <c r="K58" i="2"/>
  <c r="L58" i="2"/>
  <c r="M58" i="2"/>
  <c r="C59" i="2"/>
  <c r="D59" i="2"/>
  <c r="E59" i="2"/>
  <c r="F59" i="2"/>
  <c r="G59" i="2"/>
  <c r="H59" i="2"/>
  <c r="I59" i="2"/>
  <c r="J59" i="2"/>
  <c r="K59" i="2"/>
  <c r="L59" i="2"/>
  <c r="M59" i="2"/>
  <c r="C60" i="2"/>
  <c r="D60" i="2"/>
  <c r="E60" i="2"/>
  <c r="F60" i="2"/>
  <c r="G60" i="2"/>
  <c r="H60" i="2"/>
  <c r="I60" i="2"/>
  <c r="J60" i="2"/>
  <c r="K60" i="2"/>
  <c r="L60" i="2"/>
  <c r="M60" i="2"/>
  <c r="C61" i="2"/>
  <c r="D61" i="2"/>
  <c r="E61" i="2"/>
  <c r="F61" i="2"/>
  <c r="G61" i="2"/>
  <c r="H61" i="2"/>
  <c r="I61" i="2"/>
  <c r="J61" i="2"/>
  <c r="K61" i="2"/>
  <c r="L61" i="2"/>
  <c r="M61" i="2"/>
  <c r="C62" i="2"/>
  <c r="D62" i="2"/>
  <c r="E62" i="2"/>
  <c r="F62" i="2"/>
  <c r="G62" i="2"/>
  <c r="H62" i="2"/>
  <c r="J62" i="2"/>
  <c r="L62" i="2"/>
  <c r="M62" i="2"/>
  <c r="C63" i="2"/>
  <c r="D63" i="2"/>
  <c r="E63" i="2"/>
  <c r="G63" i="2"/>
  <c r="H63" i="2"/>
  <c r="I63" i="2"/>
  <c r="J63" i="2"/>
  <c r="K63" i="2"/>
  <c r="L63" i="2"/>
  <c r="M63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48" i="2"/>
  <c r="CA2" i="7" a="1"/>
  <c r="CA2" i="7" s="1"/>
  <c r="CA4" i="7" s="1"/>
  <c r="CB2" i="7" a="1"/>
  <c r="CB2" i="7" s="1"/>
  <c r="CC2" i="7" a="1"/>
  <c r="CC2" i="7" s="1"/>
  <c r="CC5" i="7" s="1"/>
  <c r="CD2" i="7" a="1"/>
  <c r="CD2" i="7" s="1"/>
  <c r="CD4" i="7" s="1"/>
  <c r="CE2" i="7" a="1"/>
  <c r="CE2" i="7" s="1"/>
  <c r="CE3" i="7" s="1"/>
  <c r="CF2" i="7" a="1"/>
  <c r="CF2" i="7" s="1"/>
  <c r="CG2" i="7" a="1"/>
  <c r="CG2" i="7" s="1"/>
  <c r="CG3" i="7" s="1"/>
  <c r="CH2" i="7" a="1"/>
  <c r="CH2" i="7" s="1"/>
  <c r="CH3" i="7" s="1"/>
  <c r="CI2" i="7" a="1"/>
  <c r="CI2" i="7" s="1"/>
  <c r="CI3" i="7" s="1"/>
  <c r="CJ2" i="7" a="1"/>
  <c r="CJ2" i="7" s="1"/>
  <c r="CJ4" i="7" s="1"/>
  <c r="CK2" i="7" a="1"/>
  <c r="CK2" i="7" s="1"/>
  <c r="CK3" i="7" s="1"/>
  <c r="CL2" i="7" a="1"/>
  <c r="CL2" i="7" s="1"/>
  <c r="CL4" i="7" s="1"/>
  <c r="CM2" i="7" a="1"/>
  <c r="CM2" i="7" s="1"/>
  <c r="CM4" i="7" s="1"/>
  <c r="CN2" i="7" a="1"/>
  <c r="CN2" i="7" s="1"/>
  <c r="CN3" i="7" s="1"/>
  <c r="CO2" i="7" a="1"/>
  <c r="CO2" i="7" s="1"/>
  <c r="CO4" i="7" s="1"/>
  <c r="CP2" i="7" a="1"/>
  <c r="CP2" i="7" s="1"/>
  <c r="CQ2" i="7" a="1"/>
  <c r="CQ2" i="7" s="1"/>
  <c r="CQ3" i="7" s="1"/>
  <c r="CR2" i="7" a="1"/>
  <c r="CR2" i="7" s="1"/>
  <c r="CR3" i="7" s="1"/>
  <c r="CS2" i="7" a="1"/>
  <c r="CS2" i="7" s="1"/>
  <c r="CS5" i="7" s="1"/>
  <c r="CT2" i="7" a="1"/>
  <c r="CT2" i="7" s="1"/>
  <c r="CU2" i="7" a="1"/>
  <c r="CU2" i="7" s="1"/>
  <c r="CU4" i="7" s="1"/>
  <c r="CV2" i="7" a="1"/>
  <c r="CV2" i="7" s="1"/>
  <c r="CV4" i="7" s="1"/>
  <c r="CW2" i="7" a="1"/>
  <c r="CW2" i="7" s="1"/>
  <c r="CW4" i="7" s="1"/>
  <c r="CX2" i="7" a="1"/>
  <c r="CX2" i="7" s="1"/>
  <c r="CX3" i="7" s="1"/>
  <c r="CY2" i="7" a="1"/>
  <c r="CY2" i="7" s="1"/>
  <c r="CZ2" i="7" a="1"/>
  <c r="CZ2" i="7" s="1"/>
  <c r="CZ3" i="7" s="1"/>
  <c r="DA2" i="7" a="1"/>
  <c r="DA2" i="7" s="1"/>
  <c r="DA5" i="7" s="1"/>
  <c r="AZ2" i="7" a="1"/>
  <c r="AZ2" i="7" s="1"/>
  <c r="AY2" i="1"/>
  <c r="CG5" i="7" l="1"/>
  <c r="DA4" i="7"/>
  <c r="CG4" i="7"/>
  <c r="CS4" i="7"/>
  <c r="CZ4" i="7"/>
  <c r="CK5" i="7"/>
  <c r="CV3" i="7"/>
  <c r="CU5" i="7"/>
  <c r="CQ4" i="7"/>
  <c r="CM3" i="7"/>
  <c r="CC3" i="7"/>
  <c r="CV5" i="7"/>
  <c r="CM5" i="7"/>
  <c r="CK4" i="7"/>
  <c r="CL3" i="7"/>
  <c r="CC4" i="7"/>
  <c r="CW3" i="7"/>
  <c r="CW5" i="7"/>
  <c r="CR4" i="7"/>
  <c r="CU3" i="7"/>
  <c r="CL5" i="7"/>
  <c r="CH4" i="7"/>
  <c r="CB4" i="7"/>
  <c r="CB3" i="7"/>
  <c r="CB5" i="7"/>
  <c r="CP3" i="7"/>
  <c r="CP5" i="7"/>
  <c r="CP4" i="7"/>
  <c r="CF3" i="7"/>
  <c r="CF5" i="7"/>
  <c r="CF4" i="7"/>
  <c r="CT4" i="7"/>
  <c r="CT5" i="7"/>
  <c r="CT3" i="7"/>
  <c r="CY3" i="7"/>
  <c r="CY5" i="7"/>
  <c r="CY4" i="7"/>
  <c r="CO5" i="7"/>
  <c r="CO3" i="7"/>
  <c r="CE5" i="7"/>
  <c r="CI4" i="7"/>
  <c r="CD5" i="7"/>
  <c r="CX4" i="7"/>
  <c r="DA3" i="7"/>
  <c r="CS3" i="7"/>
  <c r="CZ5" i="7"/>
  <c r="CR5" i="7"/>
  <c r="CJ5" i="7"/>
  <c r="CN4" i="7"/>
  <c r="CJ3" i="7"/>
  <c r="CN5" i="7"/>
  <c r="CD3" i="7"/>
  <c r="CQ5" i="7"/>
  <c r="CI5" i="7"/>
  <c r="CA5" i="7"/>
  <c r="CE4" i="7"/>
  <c r="CA3" i="7"/>
  <c r="CX5" i="7"/>
  <c r="CH5" i="7"/>
  <c r="C23" i="2"/>
  <c r="BA2" i="7" s="1" a="1"/>
  <c r="BA2" i="7" s="1"/>
  <c r="BA3" i="7" s="1"/>
  <c r="D23" i="2"/>
  <c r="E23" i="2"/>
  <c r="BB2" i="7" s="1" a="1"/>
  <c r="BB2" i="7" s="1"/>
  <c r="BB3" i="7" s="1"/>
  <c r="F23" i="2"/>
  <c r="G23" i="2"/>
  <c r="BC2" i="7" s="1" a="1"/>
  <c r="BC2" i="7" s="1"/>
  <c r="BC4" i="7" s="1"/>
  <c r="H23" i="2"/>
  <c r="I23" i="2"/>
  <c r="BD2" i="7" s="1" a="1"/>
  <c r="BD2" i="7" s="1"/>
  <c r="BD4" i="7" s="1"/>
  <c r="J23" i="2"/>
  <c r="K23" i="2"/>
  <c r="BE2" i="7" s="1" a="1"/>
  <c r="BE2" i="7" s="1"/>
  <c r="BE5" i="7" s="1"/>
  <c r="L23" i="2"/>
  <c r="M23" i="2"/>
  <c r="BF2" i="7" s="1" a="1"/>
  <c r="BF2" i="7" s="1"/>
  <c r="BF4" i="7" s="1"/>
  <c r="N23" i="2"/>
  <c r="O23" i="2"/>
  <c r="BG2" i="7" s="1" a="1"/>
  <c r="BG2" i="7" s="1"/>
  <c r="BG3" i="7" s="1"/>
  <c r="P23" i="2"/>
  <c r="Q23" i="2"/>
  <c r="BH2" i="7" s="1" a="1"/>
  <c r="BH2" i="7" s="1"/>
  <c r="BH5" i="7" s="1"/>
  <c r="R23" i="2"/>
  <c r="S23" i="2"/>
  <c r="BI2" i="7" s="1" a="1"/>
  <c r="BI2" i="7" s="1"/>
  <c r="BI3" i="7" s="1"/>
  <c r="T23" i="2"/>
  <c r="U23" i="2"/>
  <c r="BJ2" i="7" s="1" a="1"/>
  <c r="BJ2" i="7" s="1"/>
  <c r="BJ3" i="7" s="1"/>
  <c r="V23" i="2"/>
  <c r="W23" i="2"/>
  <c r="BK2" i="7" s="1" a="1"/>
  <c r="BK2" i="7" s="1"/>
  <c r="BK3" i="7" s="1"/>
  <c r="X23" i="2"/>
  <c r="Y23" i="2"/>
  <c r="BL2" i="7" s="1" a="1"/>
  <c r="BL2" i="7" s="1"/>
  <c r="BL3" i="7" s="1"/>
  <c r="Z23" i="2"/>
  <c r="AA23" i="2"/>
  <c r="BM2" i="7" s="1" a="1"/>
  <c r="BM2" i="7" s="1"/>
  <c r="BM5" i="7" s="1"/>
  <c r="AB23" i="2"/>
  <c r="AC23" i="2"/>
  <c r="BN2" i="7" s="1" a="1"/>
  <c r="BN2" i="7" s="1"/>
  <c r="BN4" i="7" s="1"/>
  <c r="AD23" i="2"/>
  <c r="AE23" i="2"/>
  <c r="BO2" i="7" s="1" a="1"/>
  <c r="BO2" i="7" s="1"/>
  <c r="BO4" i="7" s="1"/>
  <c r="AF23" i="2"/>
  <c r="AG23" i="2"/>
  <c r="BP2" i="7" s="1" a="1"/>
  <c r="BP2" i="7" s="1"/>
  <c r="BP4" i="7" s="1"/>
  <c r="AH23" i="2"/>
  <c r="AI23" i="2"/>
  <c r="BQ2" i="7" s="1" a="1"/>
  <c r="BQ2" i="7" s="1"/>
  <c r="BQ4" i="7" s="1"/>
  <c r="AJ23" i="2"/>
  <c r="AK23" i="2"/>
  <c r="BR2" i="7" s="1" a="1"/>
  <c r="BR2" i="7" s="1"/>
  <c r="BR3" i="7" s="1"/>
  <c r="AL23" i="2"/>
  <c r="AM23" i="2"/>
  <c r="BS2" i="7" s="1" a="1"/>
  <c r="BS2" i="7" s="1"/>
  <c r="BS5" i="7" s="1"/>
  <c r="AN23" i="2"/>
  <c r="AO23" i="2"/>
  <c r="BT2" i="7" s="1" a="1"/>
  <c r="BT2" i="7" s="1"/>
  <c r="BT5" i="7" s="1"/>
  <c r="AP23" i="2"/>
  <c r="AQ23" i="2"/>
  <c r="BU2" i="7" s="1" a="1"/>
  <c r="BU2" i="7" s="1"/>
  <c r="BU5" i="7" s="1"/>
  <c r="AR23" i="2"/>
  <c r="AS23" i="2"/>
  <c r="BV2" i="7" s="1" a="1"/>
  <c r="BV2" i="7" s="1"/>
  <c r="BV4" i="7" s="1"/>
  <c r="AT23" i="2"/>
  <c r="AU23" i="2"/>
  <c r="BW2" i="7" s="1" a="1"/>
  <c r="BW2" i="7" s="1"/>
  <c r="BW5" i="7" s="1"/>
  <c r="AV23" i="2"/>
  <c r="AW23" i="2"/>
  <c r="BX2" i="7" s="1" a="1"/>
  <c r="BX2" i="7" s="1"/>
  <c r="BX4" i="7" s="1"/>
  <c r="AX23" i="2"/>
  <c r="AY23" i="2"/>
  <c r="BY2" i="7" s="1" a="1"/>
  <c r="BY2" i="7" s="1"/>
  <c r="BY4" i="7" s="1"/>
  <c r="AZ23" i="2"/>
  <c r="BA23" i="2"/>
  <c r="BZ2" i="7" s="1" a="1"/>
  <c r="BZ2" i="7" s="1"/>
  <c r="BZ3" i="7" s="1"/>
  <c r="BB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24" i="2"/>
  <c r="B25" i="2"/>
  <c r="B26" i="2"/>
  <c r="B27" i="2"/>
  <c r="B28" i="2"/>
  <c r="B23" i="2"/>
  <c r="AX2" i="1"/>
  <c r="BA2" i="1"/>
  <c r="BA3" i="1"/>
  <c r="BA4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BG2" i="1"/>
  <c r="BH2" i="1"/>
  <c r="BI2" i="1"/>
  <c r="BJ2" i="1"/>
  <c r="BG3" i="1"/>
  <c r="BH3" i="1"/>
  <c r="BI3" i="1"/>
  <c r="BJ3" i="1"/>
  <c r="BC2" i="1"/>
  <c r="BD2" i="1"/>
  <c r="BE2" i="1"/>
  <c r="BF2" i="1"/>
  <c r="BC3" i="1"/>
  <c r="BD3" i="1"/>
  <c r="BE3" i="1"/>
  <c r="BF3" i="1"/>
  <c r="BB2" i="1"/>
  <c r="BB3" i="1"/>
  <c r="BU3" i="7" l="1"/>
  <c r="BU4" i="7"/>
  <c r="BG5" i="7"/>
  <c r="BK5" i="7"/>
  <c r="BY3" i="7"/>
  <c r="BV3" i="7"/>
  <c r="BB4" i="7"/>
  <c r="BC5" i="7"/>
  <c r="BB5" i="7"/>
  <c r="BR4" i="7"/>
  <c r="BC3" i="7"/>
  <c r="BJ5" i="7"/>
  <c r="BF3" i="7"/>
  <c r="BR5" i="7"/>
  <c r="BI4" i="7"/>
  <c r="BV5" i="7"/>
  <c r="BS3" i="7"/>
  <c r="BW3" i="7"/>
  <c r="BJ4" i="7"/>
  <c r="BP3" i="7"/>
  <c r="BD3" i="7"/>
  <c r="BY5" i="7"/>
  <c r="BH3" i="7"/>
  <c r="BW4" i="7"/>
  <c r="BX5" i="7"/>
  <c r="BT4" i="7"/>
  <c r="BA4" i="7"/>
  <c r="BE3" i="7"/>
  <c r="BH4" i="7"/>
  <c r="BX3" i="7"/>
  <c r="BP5" i="7"/>
  <c r="BK4" i="7"/>
  <c r="BT3" i="7"/>
  <c r="BM4" i="7"/>
  <c r="BM3" i="7"/>
  <c r="BD5" i="7"/>
  <c r="BQ3" i="7"/>
  <c r="BQ5" i="7"/>
  <c r="BI5" i="7"/>
  <c r="BZ5" i="7"/>
  <c r="BL5" i="7"/>
  <c r="BN3" i="7"/>
  <c r="BO5" i="7"/>
  <c r="BL4" i="7"/>
  <c r="BE4" i="7"/>
  <c r="BG4" i="7"/>
  <c r="BZ4" i="7"/>
  <c r="BN5" i="7"/>
  <c r="BS4" i="7"/>
  <c r="BO3" i="7"/>
  <c r="BF5" i="7"/>
  <c r="BA5" i="7"/>
  <c r="DB2" i="1"/>
  <c r="CL2" i="1"/>
  <c r="CD2" i="1"/>
  <c r="BV4" i="1"/>
  <c r="BX4" i="1"/>
  <c r="CT2" i="1"/>
  <c r="DA2" i="1"/>
  <c r="CS2" i="1"/>
  <c r="CK2" i="1"/>
  <c r="CC2" i="1"/>
  <c r="BR4" i="1"/>
  <c r="CU2" i="1"/>
  <c r="CM2" i="1"/>
  <c r="CE2" i="1"/>
  <c r="BW4" i="1"/>
  <c r="BZ2" i="1"/>
  <c r="CV2" i="1"/>
  <c r="CN2" i="1"/>
  <c r="CF2" i="1"/>
  <c r="BP4" i="1"/>
  <c r="BO4" i="1"/>
  <c r="BN4" i="1"/>
  <c r="BU4" i="1"/>
  <c r="BM4" i="1"/>
  <c r="BB4" i="1"/>
  <c r="BH4" i="1"/>
  <c r="CW2" i="1"/>
  <c r="CO2" i="1"/>
  <c r="CG2" i="1"/>
  <c r="BG4" i="1"/>
  <c r="BT4" i="1"/>
  <c r="BL4" i="1"/>
  <c r="CZ2" i="1"/>
  <c r="BF4" i="1"/>
  <c r="BE4" i="1"/>
  <c r="BD4" i="1"/>
  <c r="BC4" i="1"/>
  <c r="CJ2" i="1"/>
  <c r="BJ4" i="1"/>
  <c r="CY2" i="1"/>
  <c r="CI2" i="1"/>
  <c r="BS4" i="1"/>
  <c r="BK4" i="1"/>
  <c r="CR2" i="1"/>
  <c r="CB2" i="1"/>
  <c r="CQ2" i="1"/>
  <c r="CA2" i="1"/>
  <c r="BY4" i="1"/>
  <c r="BQ4" i="1"/>
  <c r="BI4" i="1"/>
  <c r="CX2" i="1"/>
  <c r="CP2" i="1"/>
  <c r="C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<sst xmlns="http://schemas.openxmlformats.org/spreadsheetml/2006/main" count="526" uniqueCount="71">
  <si>
    <t>Semaine</t>
  </si>
  <si>
    <t>Pieces</t>
  </si>
  <si>
    <t>Legende :</t>
  </si>
  <si>
    <t xml:space="preserve">piece </t>
  </si>
  <si>
    <t>time</t>
  </si>
  <si>
    <t>Historique</t>
  </si>
  <si>
    <t>Capacite</t>
  </si>
  <si>
    <t>Charge Atelier 1</t>
  </si>
  <si>
    <t>Charge Atelier 2</t>
  </si>
  <si>
    <t>Charge Atelier 3</t>
  </si>
  <si>
    <t>Charge Atelier 4</t>
  </si>
  <si>
    <t>Charge Atelier 5</t>
  </si>
  <si>
    <t>Charge Atelier 6</t>
  </si>
  <si>
    <t>Choix atelier :</t>
  </si>
  <si>
    <t>KPI</t>
  </si>
  <si>
    <t>Efficacite</t>
  </si>
  <si>
    <t>Atelier :</t>
  </si>
  <si>
    <t>Semaines :</t>
  </si>
  <si>
    <t>&gt; 30</t>
  </si>
  <si>
    <t>10&gt; &lt;30</t>
  </si>
  <si>
    <t>&lt;10</t>
  </si>
  <si>
    <t>Y</t>
  </si>
  <si>
    <t>X</t>
  </si>
  <si>
    <t>Taux absence</t>
  </si>
  <si>
    <t>Janvier</t>
  </si>
  <si>
    <t>Fevrier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</si>
  <si>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</si>
  <si>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</si>
  <si>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</si>
  <si>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</si>
  <si>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</si>
  <si>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</si>
  <si>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</si>
  <si>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</si>
  <si>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</si>
  <si>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</si>
  <si>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Image 20</t>
  </si>
  <si>
    <t>Image 19</t>
  </si>
  <si>
    <t>Image 21</t>
  </si>
  <si>
    <t>Image 22</t>
  </si>
  <si>
    <t>Image 23</t>
  </si>
  <si>
    <t>Image 24</t>
  </si>
  <si>
    <t>Image 25</t>
  </si>
  <si>
    <t>Image 26</t>
  </si>
  <si>
    <t>Image 27</t>
  </si>
  <si>
    <t>Image 28</t>
  </si>
  <si>
    <t>Image 29</t>
  </si>
  <si>
    <t>Image 30</t>
  </si>
  <si>
    <t>Image 31</t>
  </si>
  <si>
    <t>Image 32</t>
  </si>
  <si>
    <t>Image 33</t>
  </si>
  <si>
    <t>Image 34</t>
  </si>
  <si>
    <t>Taux de precense</t>
  </si>
  <si>
    <t>Atelier1</t>
  </si>
  <si>
    <t>Atelier2</t>
  </si>
  <si>
    <t>Atelier3</t>
  </si>
  <si>
    <t>Atelier4</t>
  </si>
  <si>
    <t>Atelier6</t>
  </si>
  <si>
    <t>Atelier5</t>
  </si>
  <si>
    <t>Atelier 1</t>
  </si>
  <si>
    <t>Atelier 2</t>
  </si>
  <si>
    <t>Atelier 3</t>
  </si>
  <si>
    <t>Atelier 4</t>
  </si>
  <si>
    <t>Atelier 5</t>
  </si>
  <si>
    <t>Atelier 6</t>
  </si>
  <si>
    <t>DeltaX</t>
  </si>
  <si>
    <t>DeltaY</t>
  </si>
  <si>
    <t>Mois</t>
  </si>
  <si>
    <t>TRG IMAGE 31</t>
  </si>
  <si>
    <t>TRG IMAGE 32</t>
  </si>
  <si>
    <t>Février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</si>
</sst>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" xfId="0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10" fontId="0" fillId="0" borderId="8" xfId="0" applyNumberFormat="1" applyBorder="1"/>
    <xf numFmtId="10" fontId="0" fillId="0" borderId="9" xfId="0" applyNumberFormat="1" applyBorder="1"/>
    <xf numFmtId="10" fontId="0" fillId="0" borderId="10" xfId="0" applyNumberFormat="1" applyBorder="1"/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10" fontId="0" fillId="0" borderId="4" xfId="0" applyNumberFormat="1" applyBorder="1"/>
    <xf numFmtId="10" fontId="0" fillId="0" borderId="5" xfId="0" applyNumberFormat="1" applyBorder="1"/>
    <xf numFmtId="10" fontId="0" fillId="0" borderId="6" xfId="0" applyNumberFormat="1" applyBorder="1"/>
    <xf numFmtId="0" fontId="0" fillId="0" borderId="0" xfId="0" applyBorder="1" applyAlignment="1">
      <alignment horizontal="right"/>
    </xf>
    <xf numFmtId="0" fontId="0" fillId="0" borderId="0" xfId="0" quotePrefix="1" applyBorder="1" applyAlignment="1">
      <alignment horizontal="right"/>
    </xf>
    <xf numFmtId="0" fontId="1" fillId="2" borderId="0" xfId="0" applyFont="1" applyFill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2" xfId="0" applyFont="1" applyFill="1" applyBorder="1"/>
    <xf numFmtId="0" fontId="1" fillId="2" borderId="0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2" fontId="0" fillId="0" borderId="0" xfId="0" applyNumberFormat="1"/>
    <xf numFmtId="2" fontId="0" fillId="0" borderId="7" xfId="0" applyNumberFormat="1" applyBorder="1"/>
    <xf numFmtId="2" fontId="0" fillId="0" borderId="24" xfId="0" applyNumberFormat="1" applyBorder="1"/>
    <xf numFmtId="2" fontId="0" fillId="0" borderId="16" xfId="0" applyNumberFormat="1" applyBorder="1"/>
    <xf numFmtId="2" fontId="0" fillId="0" borderId="17" xfId="0" applyNumberFormat="1" applyBorder="1"/>
    <xf numFmtId="0" fontId="0" fillId="0" borderId="25" xfId="0" applyBorder="1"/>
    <xf numFmtId="2" fontId="0" fillId="0" borderId="26" xfId="0" applyNumberFormat="1" applyBorder="1"/>
    <xf numFmtId="2" fontId="0" fillId="0" borderId="27" xfId="0" applyNumberFormat="1" applyBorder="1"/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9" fontId="1" fillId="2" borderId="0" xfId="1" applyFont="1" applyFill="1" applyBorder="1" applyAlignment="1">
      <alignment horizontal="center" vertical="center"/>
    </xf>
    <xf numFmtId="9" fontId="1" fillId="2" borderId="32" xfId="1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horizontal="center" vertical="center"/>
    </xf>
    <xf numFmtId="9" fontId="1" fillId="2" borderId="34" xfId="1" applyFont="1" applyFill="1" applyBorder="1" applyAlignment="1">
      <alignment horizontal="center" vertical="center"/>
    </xf>
    <xf numFmtId="9" fontId="1" fillId="2" borderId="35" xfId="1" applyFont="1" applyFill="1" applyBorder="1" applyAlignment="1">
      <alignment horizontal="center" vertical="center"/>
    </xf>
    <xf numFmtId="0" fontId="1" fillId="2" borderId="3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889650"/>
      <color rgb="FFDD115E"/>
      <color rgb="FF7417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226578598464276E-2"/>
          <c:y val="3.3695654481044467E-2"/>
          <c:w val="0.95673346570582463"/>
          <c:h val="0.77102635371628581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Donnees!$A$14</c:f>
              <c:strCache>
                <c:ptCount val="1"/>
                <c:pt idx="0">
                  <c:v>Historique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Donnees!$B$14:$BB$14</c:f>
              <c:numCache>
                <c:formatCode>General</c:formatCode>
                <c:ptCount val="53"/>
                <c:pt idx="0">
                  <c:v>79</c:v>
                </c:pt>
                <c:pt idx="1">
                  <c:v>55</c:v>
                </c:pt>
                <c:pt idx="2">
                  <c:v>4</c:v>
                </c:pt>
                <c:pt idx="3">
                  <c:v>30</c:v>
                </c:pt>
                <c:pt idx="4">
                  <c:v>38</c:v>
                </c:pt>
                <c:pt idx="5">
                  <c:v>19</c:v>
                </c:pt>
                <c:pt idx="6">
                  <c:v>29</c:v>
                </c:pt>
                <c:pt idx="7">
                  <c:v>51</c:v>
                </c:pt>
                <c:pt idx="8">
                  <c:v>44</c:v>
                </c:pt>
                <c:pt idx="9">
                  <c:v>19</c:v>
                </c:pt>
                <c:pt idx="10">
                  <c:v>19</c:v>
                </c:pt>
                <c:pt idx="11">
                  <c:v>48</c:v>
                </c:pt>
                <c:pt idx="12">
                  <c:v>10</c:v>
                </c:pt>
                <c:pt idx="13">
                  <c:v>79</c:v>
                </c:pt>
                <c:pt idx="14">
                  <c:v>74</c:v>
                </c:pt>
                <c:pt idx="15">
                  <c:v>63</c:v>
                </c:pt>
                <c:pt idx="16">
                  <c:v>47</c:v>
                </c:pt>
                <c:pt idx="17">
                  <c:v>18</c:v>
                </c:pt>
                <c:pt idx="18">
                  <c:v>61</c:v>
                </c:pt>
                <c:pt idx="19">
                  <c:v>67</c:v>
                </c:pt>
                <c:pt idx="20">
                  <c:v>27</c:v>
                </c:pt>
                <c:pt idx="21">
                  <c:v>48</c:v>
                </c:pt>
                <c:pt idx="22">
                  <c:v>60</c:v>
                </c:pt>
                <c:pt idx="23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A-8041-A5D5-02C68E023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7303807"/>
        <c:axId val="1397015503"/>
      </c:barChart>
      <c:lineChart>
        <c:grouping val="standard"/>
        <c:varyColors val="0"/>
        <c:ser>
          <c:idx val="0"/>
          <c:order val="0"/>
          <c:tx>
            <c:strRef>
              <c:f>Donnees!$A$12</c:f>
              <c:strCache>
                <c:ptCount val="1"/>
                <c:pt idx="0">
                  <c:v>Charge Atelier 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Donnees!$B$12:$BB$12</c:f>
              <c:numCache>
                <c:formatCode>General</c:formatCode>
                <c:ptCount val="53"/>
                <c:pt idx="24">
                  <c:v>78</c:v>
                </c:pt>
                <c:pt idx="25">
                  <c:v>49</c:v>
                </c:pt>
                <c:pt idx="26">
                  <c:v>70</c:v>
                </c:pt>
                <c:pt idx="27">
                  <c:v>32</c:v>
                </c:pt>
                <c:pt idx="28">
                  <c:v>21</c:v>
                </c:pt>
                <c:pt idx="29">
                  <c:v>48</c:v>
                </c:pt>
                <c:pt idx="30">
                  <c:v>59</c:v>
                </c:pt>
                <c:pt idx="31">
                  <c:v>48</c:v>
                </c:pt>
                <c:pt idx="32">
                  <c:v>68</c:v>
                </c:pt>
                <c:pt idx="33">
                  <c:v>25</c:v>
                </c:pt>
                <c:pt idx="34">
                  <c:v>5</c:v>
                </c:pt>
                <c:pt idx="35">
                  <c:v>6</c:v>
                </c:pt>
                <c:pt idx="36">
                  <c:v>56</c:v>
                </c:pt>
                <c:pt idx="37">
                  <c:v>5</c:v>
                </c:pt>
                <c:pt idx="38">
                  <c:v>72</c:v>
                </c:pt>
                <c:pt idx="39">
                  <c:v>45</c:v>
                </c:pt>
                <c:pt idx="40">
                  <c:v>26</c:v>
                </c:pt>
                <c:pt idx="41">
                  <c:v>71</c:v>
                </c:pt>
                <c:pt idx="42">
                  <c:v>80</c:v>
                </c:pt>
                <c:pt idx="43">
                  <c:v>66</c:v>
                </c:pt>
                <c:pt idx="44">
                  <c:v>48</c:v>
                </c:pt>
                <c:pt idx="45">
                  <c:v>11</c:v>
                </c:pt>
                <c:pt idx="46">
                  <c:v>18</c:v>
                </c:pt>
                <c:pt idx="47">
                  <c:v>48</c:v>
                </c:pt>
                <c:pt idx="48">
                  <c:v>24</c:v>
                </c:pt>
                <c:pt idx="49">
                  <c:v>24</c:v>
                </c:pt>
                <c:pt idx="50">
                  <c:v>40</c:v>
                </c:pt>
                <c:pt idx="51">
                  <c:v>50</c:v>
                </c:pt>
                <c:pt idx="5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A-8041-A5D5-02C68E023A13}"/>
            </c:ext>
          </c:extLst>
        </c:ser>
        <c:ser>
          <c:idx val="1"/>
          <c:order val="1"/>
          <c:tx>
            <c:strRef>
              <c:f>Donnees!$A$13</c:f>
              <c:strCache>
                <c:ptCount val="1"/>
                <c:pt idx="0">
                  <c:v>Capacite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Donnees!$B$13:$BB$13</c:f>
              <c:numCache>
                <c:formatCode>General</c:formatCode>
                <c:ptCount val="53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1A-8041-A5D5-02C68E023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7303807"/>
        <c:axId val="1397015503"/>
      </c:lineChart>
      <c:catAx>
        <c:axId val="13973038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7015503"/>
        <c:crosses val="autoZero"/>
        <c:auto val="1"/>
        <c:lblAlgn val="ctr"/>
        <c:lblOffset val="100"/>
        <c:noMultiLvlLbl val="0"/>
      </c:catAx>
      <c:valAx>
        <c:axId val="1397015503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7303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601673547104936E-2"/>
          <c:y val="3.1879457162293214E-2"/>
          <c:w val="0.95839832645289502"/>
          <c:h val="0.85187954920272069"/>
        </c:manualLayout>
      </c:layout>
      <c:barChart>
        <c:barDir val="col"/>
        <c:grouping val="clustered"/>
        <c:varyColors val="0"/>
        <c:ser>
          <c:idx val="3"/>
          <c:order val="2"/>
          <c:tx>
            <c:strRef>
              <c:f>Graph!$BA$4</c:f>
              <c:strCache>
                <c:ptCount val="1"/>
                <c:pt idx="0">
                  <c:v>Historique</c:v>
                </c:pt>
              </c:strCache>
            </c:strRef>
          </c:tx>
          <c:spPr>
            <a:gradFill flip="none" rotWithShape="1">
              <a:gsLst>
                <a:gs pos="16000">
                  <a:srgbClr val="002060">
                    <a:lumMod val="72000"/>
                    <a:lumOff val="28000"/>
                  </a:srgbClr>
                </a:gs>
                <a:gs pos="77000">
                  <a:srgbClr val="7417BD"/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101600" dist="50800" dir="5400000" algn="ctr" rotWithShape="0">
                <a:srgbClr val="7030A0">
                  <a:alpha val="70000"/>
                </a:srgbClr>
              </a:outerShdw>
            </a:effectLst>
          </c:spPr>
          <c:invertIfNegative val="0"/>
          <c:cat>
            <c:numRef>
              <c:f>Graph!$BB$1:$DB$1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cat>
          <c:val>
            <c:numRef>
              <c:f>Graph!$BB$4:$DB$4</c:f>
              <c:numCache>
                <c:formatCode>General</c:formatCode>
                <c:ptCount val="53"/>
                <c:pt idx="0">
                  <c:v>49</c:v>
                </c:pt>
                <c:pt idx="1">
                  <c:v>84</c:v>
                </c:pt>
                <c:pt idx="2">
                  <c:v>19</c:v>
                </c:pt>
                <c:pt idx="3">
                  <c:v>78</c:v>
                </c:pt>
                <c:pt idx="4">
                  <c:v>24</c:v>
                </c:pt>
                <c:pt idx="5">
                  <c:v>66</c:v>
                </c:pt>
                <c:pt idx="6">
                  <c:v>40</c:v>
                </c:pt>
                <c:pt idx="7">
                  <c:v>61</c:v>
                </c:pt>
                <c:pt idx="8">
                  <c:v>17</c:v>
                </c:pt>
                <c:pt idx="9">
                  <c:v>90</c:v>
                </c:pt>
                <c:pt idx="10">
                  <c:v>43</c:v>
                </c:pt>
                <c:pt idx="11">
                  <c:v>42</c:v>
                </c:pt>
                <c:pt idx="12">
                  <c:v>94</c:v>
                </c:pt>
                <c:pt idx="13">
                  <c:v>51</c:v>
                </c:pt>
                <c:pt idx="14">
                  <c:v>70</c:v>
                </c:pt>
                <c:pt idx="15">
                  <c:v>29</c:v>
                </c:pt>
                <c:pt idx="16">
                  <c:v>23</c:v>
                </c:pt>
                <c:pt idx="17">
                  <c:v>1</c:v>
                </c:pt>
                <c:pt idx="18">
                  <c:v>96</c:v>
                </c:pt>
                <c:pt idx="19">
                  <c:v>82</c:v>
                </c:pt>
                <c:pt idx="20">
                  <c:v>23</c:v>
                </c:pt>
                <c:pt idx="21">
                  <c:v>94</c:v>
                </c:pt>
                <c:pt idx="22">
                  <c:v>95</c:v>
                </c:pt>
                <c:pt idx="23">
                  <c:v>74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D7-7F48-992E-7A9EC424B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1732367"/>
        <c:axId val="1064624047"/>
      </c:barChart>
      <c:lineChart>
        <c:grouping val="standard"/>
        <c:varyColors val="0"/>
        <c:ser>
          <c:idx val="1"/>
          <c:order val="0"/>
          <c:tx>
            <c:strRef>
              <c:f>Graph!$BA$2</c:f>
              <c:strCache>
                <c:ptCount val="1"/>
                <c:pt idx="0">
                  <c:v>Charge Atelier 5</c:v>
                </c:pt>
              </c:strCache>
            </c:strRef>
          </c:tx>
          <c:spPr>
            <a:ln w="28575" cap="rnd">
              <a:gradFill flip="none" rotWithShape="1">
                <a:gsLst>
                  <a:gs pos="13000">
                    <a:srgbClr val="00B050"/>
                  </a:gs>
                  <a:gs pos="42000">
                    <a:srgbClr val="DD115E">
                      <a:lumMod val="94000"/>
                      <a:lumOff val="6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  <a:round/>
            </a:ln>
            <a:effectLst/>
          </c:spPr>
          <c:marker>
            <c:symbol val="none"/>
          </c:marker>
          <c:cat>
            <c:numRef>
              <c:f>Graph!$BB$1:$DB$1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cat>
          <c:val>
            <c:numRef>
              <c:f>Graph!$BB$2:$DB$2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65</c:v>
                </c:pt>
                <c:pt idx="25">
                  <c:v>9</c:v>
                </c:pt>
                <c:pt idx="26">
                  <c:v>51</c:v>
                </c:pt>
                <c:pt idx="27">
                  <c:v>27</c:v>
                </c:pt>
                <c:pt idx="28">
                  <c:v>9</c:v>
                </c:pt>
                <c:pt idx="29">
                  <c:v>86</c:v>
                </c:pt>
                <c:pt idx="30">
                  <c:v>97</c:v>
                </c:pt>
                <c:pt idx="31">
                  <c:v>24</c:v>
                </c:pt>
                <c:pt idx="32">
                  <c:v>31</c:v>
                </c:pt>
                <c:pt idx="33">
                  <c:v>26</c:v>
                </c:pt>
                <c:pt idx="34">
                  <c:v>38</c:v>
                </c:pt>
                <c:pt idx="35">
                  <c:v>43</c:v>
                </c:pt>
                <c:pt idx="36">
                  <c:v>42</c:v>
                </c:pt>
                <c:pt idx="37">
                  <c:v>56</c:v>
                </c:pt>
                <c:pt idx="38">
                  <c:v>72</c:v>
                </c:pt>
                <c:pt idx="39">
                  <c:v>62</c:v>
                </c:pt>
                <c:pt idx="40">
                  <c:v>96</c:v>
                </c:pt>
                <c:pt idx="41">
                  <c:v>9</c:v>
                </c:pt>
                <c:pt idx="42">
                  <c:v>14</c:v>
                </c:pt>
                <c:pt idx="43">
                  <c:v>75</c:v>
                </c:pt>
                <c:pt idx="44">
                  <c:v>6</c:v>
                </c:pt>
                <c:pt idx="45">
                  <c:v>52</c:v>
                </c:pt>
                <c:pt idx="46">
                  <c:v>83</c:v>
                </c:pt>
                <c:pt idx="47">
                  <c:v>0</c:v>
                </c:pt>
                <c:pt idx="48">
                  <c:v>71</c:v>
                </c:pt>
                <c:pt idx="49">
                  <c:v>76</c:v>
                </c:pt>
                <c:pt idx="50">
                  <c:v>2</c:v>
                </c:pt>
                <c:pt idx="51">
                  <c:v>17</c:v>
                </c:pt>
                <c:pt idx="52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D7-7F48-992E-7A9EC424BAAA}"/>
            </c:ext>
          </c:extLst>
        </c:ser>
        <c:ser>
          <c:idx val="2"/>
          <c:order val="1"/>
          <c:tx>
            <c:strRef>
              <c:f>Graph!$BA$3</c:f>
              <c:strCache>
                <c:ptCount val="1"/>
                <c:pt idx="0">
                  <c:v>Capacite</c:v>
                </c:pt>
              </c:strCache>
            </c:strRef>
          </c:tx>
          <c:spPr>
            <a:ln w="28575" cap="rnd">
              <a:gradFill>
                <a:gsLst>
                  <a:gs pos="37000">
                    <a:srgbClr val="889650"/>
                  </a:gs>
                  <a:gs pos="5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cat>
            <c:numRef>
              <c:f>Graph!$BB$1:$DB$1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cat>
          <c:val>
            <c:numRef>
              <c:f>Graph!$BB$3:$DB$3</c:f>
              <c:numCache>
                <c:formatCode>General</c:formatCode>
                <c:ptCount val="5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D7-7F48-992E-7A9EC424B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1732367"/>
        <c:axId val="1064624047"/>
      </c:lineChart>
      <c:catAx>
        <c:axId val="16717323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64624047"/>
        <c:crosses val="autoZero"/>
        <c:auto val="1"/>
        <c:lblAlgn val="ctr"/>
        <c:lblOffset val="100"/>
        <c:noMultiLvlLbl val="0"/>
      </c:catAx>
      <c:valAx>
        <c:axId val="1064624047"/>
        <c:scaling>
          <c:orientation val="minMax"/>
        </c:scaling>
        <c:delete val="0"/>
        <c:axPos val="l"/>
        <c:majorGridlines>
          <c:spPr>
            <a:ln w="6350" cap="flat" cmpd="sng" algn="ctr">
              <a:gradFill>
                <a:gsLst>
                  <a:gs pos="35000">
                    <a:schemeClr val="accent1">
                      <a:lumMod val="45000"/>
                      <a:lumOff val="55000"/>
                    </a:schemeClr>
                  </a:gs>
                  <a:gs pos="6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71732367"/>
        <c:crosses val="autoZero"/>
        <c:crossBetween val="between"/>
      </c:valAx>
      <c:spPr>
        <a:solidFill>
          <a:schemeClr val="tx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ln>
                <a:noFill/>
              </a:ln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bg1">
              <a:lumMod val="95000"/>
            </a:schemeClr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KPI!$BA$3:$DA$3</c:f>
              <c:numCache>
                <c:formatCode>0%</c:formatCode>
                <c:ptCount val="53"/>
                <c:pt idx="0">
                  <c:v>0</c:v>
                </c:pt>
                <c:pt idx="1">
                  <c:v>0.7533333333333333</c:v>
                </c:pt>
                <c:pt idx="2">
                  <c:v>0</c:v>
                </c:pt>
                <c:pt idx="3">
                  <c:v>0.50666666666666671</c:v>
                </c:pt>
                <c:pt idx="4">
                  <c:v>0.72</c:v>
                </c:pt>
                <c:pt idx="5">
                  <c:v>0.78666666666666663</c:v>
                </c:pt>
                <c:pt idx="6">
                  <c:v>0</c:v>
                </c:pt>
                <c:pt idx="7">
                  <c:v>0.61333333333333329</c:v>
                </c:pt>
                <c:pt idx="8">
                  <c:v>0.34666666666666668</c:v>
                </c:pt>
                <c:pt idx="9">
                  <c:v>0.40666666666666668</c:v>
                </c:pt>
                <c:pt idx="10">
                  <c:v>0.5</c:v>
                </c:pt>
                <c:pt idx="11">
                  <c:v>0.38666666666666666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7B-A646-B074-9896BDA892A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KPI!$BA$4:$DA$4</c:f>
              <c:numCache>
                <c:formatCode>0%</c:formatCode>
                <c:ptCount val="53"/>
                <c:pt idx="0">
                  <c:v>0.12666666666666668</c:v>
                </c:pt>
                <c:pt idx="1">
                  <c:v>0</c:v>
                </c:pt>
                <c:pt idx="2">
                  <c:v>0.21333333333333335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0.28000000000000003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7B-A646-B074-9896BDA892A5}"/>
            </c:ext>
          </c:extLst>
        </c:ser>
        <c:ser>
          <c:idx val="2"/>
          <c:order val="2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Ref>
              <c:f>KPI!$BA$5:$DA$5</c:f>
              <c:numCache>
                <c:formatCode>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7B-A646-B074-9896BDA89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4"/>
        <c:overlap val="100"/>
        <c:axId val="922444032"/>
        <c:axId val="922486384"/>
      </c:barChart>
      <c:catAx>
        <c:axId val="922444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3175" cap="flat" cmpd="sng" algn="ctr">
            <a:solidFill>
              <a:schemeClr val="bg2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2486384"/>
        <c:crosses val="autoZero"/>
        <c:auto val="1"/>
        <c:lblAlgn val="ctr"/>
        <c:lblOffset val="100"/>
        <c:noMultiLvlLbl val="0"/>
      </c:catAx>
      <c:valAx>
        <c:axId val="9224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244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1600" b="1">
                <a:solidFill>
                  <a:schemeClr val="bg1"/>
                </a:solidFill>
              </a:rPr>
              <a:t>KPI de Image 19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201-8440-A721-02113350ECA5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201-8440-A721-02113350EC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(KPI!$BA$7,KPI!$BA$23)</c:f>
              <c:numCache>
                <c:formatCode>General</c:formatCode>
                <c:ptCount val="2"/>
                <c:pt idx="0">
                  <c:v>0.69</c:v>
                </c:pt>
                <c:pt idx="1">
                  <c:v>0.31000000000000005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0201-8440-A721-02113350EC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1600" b="1">
                <a:solidFill>
                  <a:schemeClr val="bg1"/>
                </a:solidFill>
              </a:rPr>
              <a:t>KPI de Image 25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92D050"/>
            </a:solidFill>
          </c:spPr>
          <c:dPt>
            <c:idx val="0"/>
            <c:bubble3D val="0"/>
            <c:explosion val="3"/>
            <c:extLst>
              <c:ext xmlns:c16="http://schemas.microsoft.com/office/drawing/2014/chart" uri="{C3380CC4-5D6E-409C-BE32-E72D297353CC}">
                <c16:uniqueId val="{00000010-22CC-0D4E-9562-F1A37732B5C5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2-22CC-0D4E-9562-F1A37732B5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 b="1"/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(KPI!$BA$13,KPI!$BA$29)</c:f>
              <c:numCache>
                <c:formatCode>General</c:formatCode>
                <c:ptCount val="2"/>
                <c:pt idx="0">
                  <c:v>0.79</c:v>
                </c:pt>
                <c:pt idx="1">
                  <c:v>0.20999999999999996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2CC-0D4E-9562-F1A37732B5C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1600" b="1">
                <a:solidFill>
                  <a:schemeClr val="bg1"/>
                </a:solidFill>
              </a:rPr>
              <a:t>KPI de Image 30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92D050"/>
            </a:solidFill>
          </c:spPr>
          <c:explosion val="6"/>
          <c:dPt>
            <c:idx val="0"/>
            <c:bubble3D val="0"/>
            <c:explosion val="3"/>
            <c:extLst>
              <c:ext xmlns:c16="http://schemas.microsoft.com/office/drawing/2014/chart" uri="{C3380CC4-5D6E-409C-BE32-E72D297353CC}">
                <c16:uniqueId val="{00000010-BA98-6940-A383-E370E62BD3C4}"/>
              </c:ext>
            </c:extLst>
          </c:dPt>
          <c:dPt>
            <c:idx val="1"/>
            <c:bubble3D val="0"/>
            <c:explosion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2-BA98-6940-A383-E370E62BD3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 b="1"/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(KPI!$BA$18,KPI!$BA$34)</c:f>
              <c:numCache>
                <c:formatCode>General</c:formatCode>
                <c:ptCount val="2"/>
                <c:pt idx="0">
                  <c:v>0.73</c:v>
                </c:pt>
                <c:pt idx="1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8-6940-A383-E370E62BD3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1600" b="1">
                <a:solidFill>
                  <a:schemeClr val="bg1"/>
                </a:solidFill>
              </a:rPr>
              <a:t>KPI de Image 21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explosion val="4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0-DD85-D44B-9C1F-AD1EB5FAFB5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2-DD85-D44B-9C1F-AD1EB5FAFB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 b="1"/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(KPI!$BA$9,KPI!$BA$25)</c:f>
              <c:numCache>
                <c:formatCode>General</c:formatCode>
                <c:ptCount val="2"/>
                <c:pt idx="0">
                  <c:v>0.96</c:v>
                </c:pt>
                <c:pt idx="1">
                  <c:v>4.0000000000000036E-2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D85-D44B-9C1F-AD1EB5FAFB5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1600" b="1">
                <a:solidFill>
                  <a:schemeClr val="bg1"/>
                </a:solidFill>
              </a:rPr>
              <a:t>KPI de Image 20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4D8F-3A43-A664-150F987BEE5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4D8F-3A43-A664-150F987BEE5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(KPI!$BA$8,KPI!$BA$24)</c:f>
              <c:numCache>
                <c:formatCode>General</c:formatCode>
                <c:ptCount val="2"/>
                <c:pt idx="0">
                  <c:v>0.56000000000000005</c:v>
                </c:pt>
                <c:pt idx="1">
                  <c:v>0.43999999999999995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8F-3A43-A664-150F987BEE5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1600" b="1">
                <a:solidFill>
                  <a:schemeClr val="bg1"/>
                </a:solidFill>
              </a:rPr>
              <a:t>KPI de Image 26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explosion val="2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05EE-1E4D-A513-C00B39D083BF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05EE-1E4D-A513-C00B39D083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(KPI!$BA$14,KPI!$BA$30)</c:f>
              <c:numCache>
                <c:formatCode>General</c:formatCode>
                <c:ptCount val="2"/>
                <c:pt idx="0">
                  <c:v>0.92</c:v>
                </c:pt>
                <c:pt idx="1">
                  <c:v>7.999999999999996E-2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E-1E4D-A513-C00B39D083B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1600" b="1">
                <a:solidFill>
                  <a:schemeClr val="bg1"/>
                </a:solidFill>
              </a:rPr>
              <a:t>KPI de Image 28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explosion val="2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5164-5946-B8A4-71993F306BA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5164-5946-B8A4-71993F306B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(KPI!$BA$16,KPI!$BA$32)</c:f>
              <c:numCache>
                <c:formatCode>General</c:formatCode>
                <c:ptCount val="2"/>
                <c:pt idx="0">
                  <c:v>0.81</c:v>
                </c:pt>
                <c:pt idx="1">
                  <c:v>0.18999999999999995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64-5946-B8A4-71993F306BA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1600" b="1">
                <a:solidFill>
                  <a:schemeClr val="bg1"/>
                </a:solidFill>
              </a:rPr>
              <a:t>KPI de Image 24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explosion val="2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9407-644F-B4E2-4C719D55912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9407-644F-B4E2-4C719D55912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(KPI!$BA$12,KPI!$BA$28)</c:f>
              <c:numCache>
                <c:formatCode>General</c:formatCode>
                <c:ptCount val="2"/>
                <c:pt idx="0">
                  <c:v>0.61</c:v>
                </c:pt>
                <c:pt idx="1">
                  <c:v>0.39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07-644F-B4E2-4C719D5591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1600" b="1">
                <a:solidFill>
                  <a:schemeClr val="bg1"/>
                </a:solidFill>
              </a:rPr>
              <a:t>KPI de Image 23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explosion val="3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ECA7-A747-A4D8-231B9DEC3863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ECA7-A747-A4D8-231B9DEC386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(KPI!$BA$11,KPI!$BA$27)</c:f>
              <c:numCache>
                <c:formatCode>General</c:formatCode>
                <c:ptCount val="2"/>
                <c:pt idx="0">
                  <c:v>0.63</c:v>
                </c:pt>
                <c:pt idx="1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A7-A747-A4D8-231B9DEC38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1600" b="1">
                <a:solidFill>
                  <a:schemeClr val="bg1"/>
                </a:solidFill>
              </a:rPr>
              <a:t>KPI de Image 22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92D050"/>
            </a:solidFill>
          </c:spPr>
          <c:dPt>
            <c:idx val="0"/>
            <c:bubble3D val="0"/>
            <c:explosion val="4"/>
            <c:extLst>
              <c:ext xmlns:c16="http://schemas.microsoft.com/office/drawing/2014/chart" uri="{C3380CC4-5D6E-409C-BE32-E72D297353CC}">
                <c16:uniqueId val="{00000001-7DAF-C44A-8084-6C53A2091445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7DAF-C44A-8084-6C53A209144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(KPI!$BA$10,KPI!$BA$26)</c:f>
              <c:numCache>
                <c:formatCode>General</c:formatCode>
                <c:ptCount val="2"/>
                <c:pt idx="0">
                  <c:v>0.56999999999999995</c:v>
                </c:pt>
                <c:pt idx="1">
                  <c:v>0.43000000000000005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AF-C44A-8084-6C53A209144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TRG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val>
            <c:numRef>
              <c:f>KPI!$BB$40:$BM$40</c:f>
              <c:numCache>
                <c:formatCode>General</c:formatCode>
                <c:ptCount val="12"/>
                <c:pt idx="0">
                  <c:v>0.39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</c:v>
                </c:pt>
                <c:pt idx="10">
                  <c:v>0.5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A1-374D-85A9-8D84CDF6ADF6}"/>
            </c:ext>
          </c:extLst>
        </c:ser>
        <c:ser>
          <c:idx val="2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KPI!$BB$41:$BM$41</c:f>
              <c:numCache>
                <c:formatCode>General</c:formatCode>
                <c:ptCount val="12"/>
                <c:pt idx="0">
                  <c:v>0</c:v>
                </c:pt>
                <c:pt idx="1">
                  <c:v>0.21999999999999997</c:v>
                </c:pt>
                <c:pt idx="2">
                  <c:v>0.27</c:v>
                </c:pt>
                <c:pt idx="3">
                  <c:v>0</c:v>
                </c:pt>
                <c:pt idx="4">
                  <c:v>0.26</c:v>
                </c:pt>
                <c:pt idx="5">
                  <c:v>0</c:v>
                </c:pt>
                <c:pt idx="6">
                  <c:v>0.22999999999999998</c:v>
                </c:pt>
                <c:pt idx="7">
                  <c:v>0</c:v>
                </c:pt>
                <c:pt idx="8">
                  <c:v>0.18999999999999995</c:v>
                </c:pt>
                <c:pt idx="9">
                  <c:v>0</c:v>
                </c:pt>
                <c:pt idx="10">
                  <c:v>0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A1-374D-85A9-8D84CDF6ADF6}"/>
            </c:ext>
          </c:extLst>
        </c:ser>
        <c:ser>
          <c:idx val="3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KPI!$BB$42:$BM$42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8.9999999999999969E-2</c:v>
                </c:pt>
                <c:pt idx="4">
                  <c:v>0</c:v>
                </c:pt>
                <c:pt idx="5">
                  <c:v>8.9999999999999969E-2</c:v>
                </c:pt>
                <c:pt idx="6">
                  <c:v>0</c:v>
                </c:pt>
                <c:pt idx="7">
                  <c:v>6.9999999999999951E-2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A1-374D-85A9-8D84CDF6A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65390863"/>
        <c:axId val="464360127"/>
      </c:barChart>
      <c:catAx>
        <c:axId val="56539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4360127"/>
        <c:crosses val="autoZero"/>
        <c:auto val="1"/>
        <c:lblAlgn val="ctr"/>
        <c:lblOffset val="100"/>
        <c:noMultiLvlLbl val="0"/>
      </c:catAx>
      <c:valAx>
        <c:axId val="46436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539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1600" b="1">
                <a:solidFill>
                  <a:schemeClr val="bg1"/>
                </a:solidFill>
              </a:rPr>
              <a:t>KPI de Image 27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explosion val="4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EA42-0C44-891D-566135F022A3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EA42-0C44-891D-566135F022A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(KPI!$BA$15,KPI!$BA$31)</c:f>
              <c:numCache>
                <c:formatCode>General</c:formatCode>
                <c:ptCount val="2"/>
                <c:pt idx="0">
                  <c:v>0.71</c:v>
                </c:pt>
                <c:pt idx="1">
                  <c:v>0.29000000000000004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42-0C44-891D-566135F022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TRG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val>
            <c:numRef>
              <c:f>KPI!$BB$43:$BM$43</c:f>
              <c:numCache>
                <c:formatCode>General</c:formatCode>
                <c:ptCount val="12"/>
                <c:pt idx="0">
                  <c:v>0.39</c:v>
                </c:pt>
                <c:pt idx="1">
                  <c:v>0.36</c:v>
                </c:pt>
                <c:pt idx="2">
                  <c:v>0</c:v>
                </c:pt>
                <c:pt idx="3">
                  <c:v>0.31999999999999995</c:v>
                </c:pt>
                <c:pt idx="4">
                  <c:v>0</c:v>
                </c:pt>
                <c:pt idx="5">
                  <c:v>0</c:v>
                </c:pt>
                <c:pt idx="6">
                  <c:v>0.49</c:v>
                </c:pt>
                <c:pt idx="7">
                  <c:v>0</c:v>
                </c:pt>
                <c:pt idx="8">
                  <c:v>0.32999999999999996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4-244C-B990-21B27CF524A4}"/>
            </c:ext>
          </c:extLst>
        </c:ser>
        <c:ser>
          <c:idx val="2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KPI!$BB$44:$BM$44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0.28000000000000003</c:v>
                </c:pt>
                <c:pt idx="3">
                  <c:v>0</c:v>
                </c:pt>
                <c:pt idx="4">
                  <c:v>0.12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0.21999999999999997</c:v>
                </c:pt>
                <c:pt idx="10">
                  <c:v>0.10999999999999999</c:v>
                </c:pt>
                <c:pt idx="11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04-244C-B990-21B27CF524A4}"/>
            </c:ext>
          </c:extLst>
        </c:ser>
        <c:ser>
          <c:idx val="3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KPI!$BB$45:$BM$45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7.999999999999996E-2</c:v>
                </c:pt>
                <c:pt idx="6">
                  <c:v>0</c:v>
                </c:pt>
                <c:pt idx="7">
                  <c:v>6.0000000000000053E-2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04-244C-B990-21B27CF52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65390863"/>
        <c:axId val="464360127"/>
      </c:barChart>
      <c:catAx>
        <c:axId val="56539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4360127"/>
        <c:crosses val="autoZero"/>
        <c:auto val="1"/>
        <c:lblAlgn val="ctr"/>
        <c:lblOffset val="100"/>
        <c:noMultiLvlLbl val="0"/>
      </c:catAx>
      <c:valAx>
        <c:axId val="46436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539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sz="1600" b="1">
                <a:solidFill>
                  <a:schemeClr val="bg1"/>
                </a:solidFill>
              </a:rPr>
              <a:t>KPI de Image 29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F764-F747-9873-7BF2E201C464}"/>
              </c:ext>
            </c:extLst>
          </c:dPt>
          <c:dPt>
            <c:idx val="1"/>
            <c:bubble3D val="0"/>
            <c:explosion val="11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F764-F747-9873-7BF2E201C4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(KPI!$BA$17,KPI!$BA$33)</c:f>
              <c:numCache>
                <c:formatCode>General</c:formatCode>
                <c:ptCount val="2"/>
                <c:pt idx="0">
                  <c:v>0.66</c:v>
                </c:pt>
                <c:pt idx="1">
                  <c:v>0.33999999999999997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64-F747-9873-7BF2E201C46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5" fmlaLink="$AY$1" max="5" page="10" val="4"/>
</file>

<file path=xl/ctrlProps/ctrlProp2.xml><?xml version="1.0" encoding="utf-8"?>
<formControlPr xmlns="http://schemas.microsoft.com/office/spreadsheetml/2009/9/main" objectType="Spin" dx="15" fmlaLink="$AY$1" max="6" min="1" page="10" val="3"/>
</file>

<file path=xl/ctrlProps/ctrlProp3.xml><?xml version="1.0" encoding="utf-8"?>
<formControlPr xmlns="http://schemas.microsoft.com/office/spreadsheetml/2009/9/main" objectType="Spin" dx="15" fmlaLink="$AY$6" max="12" min="1" page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7.xml"/><Relationship Id="rId3" Type="http://schemas.openxmlformats.org/officeDocument/2006/relationships/chart" Target="../charts/chart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6.xml"/><Relationship Id="rId2" Type="http://schemas.openxmlformats.org/officeDocument/2006/relationships/image" Target="../media/image1.png"/><Relationship Id="rId16" Type="http://schemas.openxmlformats.org/officeDocument/2006/relationships/chart" Target="../charts/chart15.xml"/><Relationship Id="rId1" Type="http://schemas.openxmlformats.org/officeDocument/2006/relationships/chart" Target="../charts/chart3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10.xml"/><Relationship Id="rId4" Type="http://schemas.openxmlformats.org/officeDocument/2006/relationships/image" Target="../media/image2.png"/><Relationship Id="rId9" Type="http://schemas.openxmlformats.org/officeDocument/2006/relationships/chart" Target="../charts/chart9.xml"/><Relationship Id="rId14" Type="http://schemas.openxmlformats.org/officeDocument/2006/relationships/image" Target="../media/image3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278171</xdr:colOff>
      <xdr:row>0</xdr:row>
      <xdr:rowOff>127819</xdr:rowOff>
    </xdr:from>
    <xdr:to>
      <xdr:col>26</xdr:col>
      <xdr:colOff>204839</xdr:colOff>
      <xdr:row>4</xdr:row>
      <xdr:rowOff>102419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278171" y="127819"/>
          <a:ext cx="21229894" cy="814439"/>
          <a:chOff x="278171" y="127819"/>
          <a:chExt cx="21229894" cy="814439"/>
        </a:xfrm>
        <a:effectLst>
          <a:outerShdw blurRad="63500" sx="91000" sy="91000" algn="ctr" rotWithShape="0">
            <a:prstClr val="black">
              <a:alpha val="70775"/>
            </a:prstClr>
          </a:outerShdw>
        </a:effectLst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278171" y="127819"/>
            <a:ext cx="21229894" cy="814439"/>
          </a:xfrm>
          <a:prstGeom prst="rect">
            <a:avLst/>
          </a:prstGeom>
          <a:gradFill flip="none" rotWithShape="1">
            <a:gsLst>
              <a:gs pos="24000">
                <a:srgbClr val="7417BD"/>
              </a:gs>
              <a:gs pos="90000">
                <a:srgbClr val="DD115E"/>
              </a:gs>
            </a:gsLst>
            <a:path path="circle">
              <a:fillToRect l="100000" t="100000"/>
            </a:path>
            <a:tileRect r="-100000" b="-100000"/>
          </a:gradFill>
          <a:ln w="31750">
            <a:noFill/>
          </a:ln>
          <a:scene3d>
            <a:camera prst="orthographicFront"/>
            <a:lightRig rig="threePt" dir="t"/>
          </a:scene3d>
          <a:sp3d>
            <a:bevelT prst="angle"/>
            <a:contourClr>
              <a:srgbClr val="DD115E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8389682" y="165100"/>
            <a:ext cx="5006872" cy="4903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3200" b="1"/>
              <a:t>TABLEAU DE BORD </a:t>
            </a:r>
          </a:p>
        </xdr:txBody>
      </xdr:sp>
    </xdr:grpSp>
    <xdr:clientData/>
  </xdr:twoCellAnchor>
  <xdr:twoCellAnchor>
    <xdr:from>
      <xdr:col>10</xdr:col>
      <xdr:colOff>141338</xdr:colOff>
      <xdr:row>31</xdr:row>
      <xdr:rowOff>48751</xdr:rowOff>
    </xdr:from>
    <xdr:to>
      <xdr:col>22</xdr:col>
      <xdr:colOff>573549</xdr:colOff>
      <xdr:row>51</xdr:row>
      <xdr:rowOff>61452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334886" y="6439719"/>
          <a:ext cx="10264469" cy="4129959"/>
          <a:chOff x="6143112" y="6542138"/>
          <a:chExt cx="10264469" cy="4129959"/>
        </a:xfrm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9811774" y="6542138"/>
            <a:ext cx="4219677" cy="7501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r>
              <a:rPr lang="fr-FR" sz="2000" b="1">
                <a:solidFill>
                  <a:schemeClr val="bg1"/>
                </a:solidFill>
              </a:rPr>
              <a:t>Goulot d'étranglement :  Atelier 4</a:t>
            </a:r>
          </a:p>
        </xdr:txBody>
      </xdr:sp>
      <xdr:graphicFrame macro="">
        <xdr:nvGraphicFramePr>
          <xdr:cNvPr id="10" name="Graphiqu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aphicFramePr/>
        </xdr:nvGraphicFramePr>
        <xdr:xfrm>
          <a:off x="6143112" y="6903065"/>
          <a:ext cx="10264469" cy="37690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635000</xdr:colOff>
          <xdr:row>6</xdr:row>
          <xdr:rowOff>101600</xdr:rowOff>
        </xdr:from>
        <xdr:to>
          <xdr:col>16</xdr:col>
          <xdr:colOff>584200</xdr:colOff>
          <xdr:row>28</xdr:row>
          <xdr:rowOff>165100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623528</xdr:colOff>
      <xdr:row>4</xdr:row>
      <xdr:rowOff>102419</xdr:rowOff>
    </xdr:from>
    <xdr:to>
      <xdr:col>15</xdr:col>
      <xdr:colOff>400508</xdr:colOff>
      <xdr:row>29</xdr:row>
      <xdr:rowOff>21081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23528" y="942258"/>
          <a:ext cx="12067303" cy="5060113"/>
          <a:chOff x="623528" y="942258"/>
          <a:chExt cx="12067303" cy="5060113"/>
        </a:xfrm>
      </xdr:grpSpPr>
      <xdr:grpSp>
        <xdr:nvGrpSpPr>
          <xdr:cNvPr id="12" name="Group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623528" y="962742"/>
            <a:ext cx="12067303" cy="5039629"/>
            <a:chOff x="418689" y="1290484"/>
            <a:chExt cx="12067303" cy="5039629"/>
          </a:xfrm>
        </xdr:grpSpPr>
        <xdr:graphicFrame macro="">
          <xdr:nvGraphicFramePr>
            <xdr:cNvPr id="4" name="Graphiqu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418689" y="1549605"/>
            <a:ext cx="12067303" cy="478050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$AX$2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6349997" y="1290484"/>
              <a:ext cx="1372419" cy="55306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7DE679F9-551C-264B-8698-99121750D2BA}" type="TxLink">
                <a:rPr lang="en-US" sz="1800" b="0" i="0" u="none" strike="noStrike">
                  <a:solidFill>
                    <a:srgbClr val="FFFFFF"/>
                  </a:solidFill>
                  <a:latin typeface="Calibri"/>
                  <a:cs typeface="Calibri"/>
                </a:rPr>
                <a:pPr algn="l"/>
                <a:t>5</a:t>
              </a:fld>
              <a:endParaRPr lang="fr-FR" sz="18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5633065" y="942258"/>
            <a:ext cx="1188064" cy="55306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 b="1" i="0" u="none" strike="noStrike">
                <a:solidFill>
                  <a:schemeClr val="bg1"/>
                </a:solidFill>
                <a:latin typeface="Calibri"/>
                <a:cs typeface="Calibri"/>
              </a:rPr>
              <a:t>Atelier</a:t>
            </a:r>
            <a:r>
              <a:rPr lang="en-US" sz="2000" b="1" i="0" u="none" strike="noStrike" baseline="0">
                <a:solidFill>
                  <a:schemeClr val="bg1"/>
                </a:solidFill>
                <a:latin typeface="Calibri"/>
                <a:cs typeface="Calibri"/>
              </a:rPr>
              <a:t> :</a:t>
            </a:r>
            <a:endParaRPr lang="en-US" sz="2000" b="1" i="0" u="none" strike="noStrike">
              <a:solidFill>
                <a:schemeClr val="bg1"/>
              </a:solidFill>
              <a:latin typeface="Calibri"/>
              <a:cs typeface="Calibri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278171</xdr:colOff>
      <xdr:row>0</xdr:row>
      <xdr:rowOff>127819</xdr:rowOff>
    </xdr:from>
    <xdr:to>
      <xdr:col>26</xdr:col>
      <xdr:colOff>204839</xdr:colOff>
      <xdr:row>4</xdr:row>
      <xdr:rowOff>102419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278171" y="127819"/>
          <a:ext cx="21229894" cy="814439"/>
          <a:chOff x="278171" y="127819"/>
          <a:chExt cx="21229894" cy="814439"/>
        </a:xfrm>
        <a:effectLst>
          <a:outerShdw blurRad="63500" sx="91000" sy="91000" algn="ctr" rotWithShape="0">
            <a:prstClr val="black">
              <a:alpha val="70775"/>
            </a:prstClr>
          </a:outerShdw>
        </a:effectLst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278171" y="127819"/>
            <a:ext cx="21229894" cy="814439"/>
          </a:xfrm>
          <a:prstGeom prst="rect">
            <a:avLst/>
          </a:prstGeom>
          <a:gradFill flip="none" rotWithShape="1">
            <a:gsLst>
              <a:gs pos="24000">
                <a:srgbClr val="7417BD"/>
              </a:gs>
              <a:gs pos="90000">
                <a:srgbClr val="DD115E"/>
              </a:gs>
            </a:gsLst>
            <a:path path="circle">
              <a:fillToRect l="100000" t="100000"/>
            </a:path>
            <a:tileRect r="-100000" b="-100000"/>
          </a:gradFill>
          <a:ln w="31750">
            <a:noFill/>
          </a:ln>
          <a:scene3d>
            <a:camera prst="orthographicFront"/>
            <a:lightRig rig="threePt" dir="t"/>
          </a:scene3d>
          <a:sp3d>
            <a:bevelT prst="angle"/>
            <a:contourClr>
              <a:srgbClr val="DD115E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8389682" y="165100"/>
            <a:ext cx="5006872" cy="4903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3200" b="1"/>
              <a:t>TABLEAU DE BORD KPI :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165100</xdr:colOff>
          <xdr:row>6</xdr:row>
          <xdr:rowOff>25400</xdr:rowOff>
        </xdr:from>
        <xdr:to>
          <xdr:col>15</xdr:col>
          <xdr:colOff>114300</xdr:colOff>
          <xdr:row>28</xdr:row>
          <xdr:rowOff>88900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79886</xdr:colOff>
      <xdr:row>4</xdr:row>
      <xdr:rowOff>61452</xdr:rowOff>
    </xdr:from>
    <xdr:to>
      <xdr:col>14</xdr:col>
      <xdr:colOff>-1</xdr:colOff>
      <xdr:row>27</xdr:row>
      <xdr:rowOff>184354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899241" y="901291"/>
          <a:ext cx="10571726" cy="4895644"/>
          <a:chOff x="899241" y="901291"/>
          <a:chExt cx="10571726" cy="4854676"/>
        </a:xfrm>
      </xdr:grpSpPr>
      <xdr:grpSp>
        <xdr:nvGrpSpPr>
          <xdr:cNvPr id="17" name="Groupe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GrpSpPr/>
        </xdr:nvGrpSpPr>
        <xdr:grpSpPr>
          <a:xfrm>
            <a:off x="899241" y="901291"/>
            <a:ext cx="10571726" cy="4854676"/>
            <a:chOff x="2230693" y="962742"/>
            <a:chExt cx="10571726" cy="4854676"/>
          </a:xfrm>
        </xdr:grpSpPr>
        <xdr:graphicFrame macro="">
          <xdr:nvGraphicFramePr>
            <xdr:cNvPr id="8" name="Graphique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2230693" y="1331451"/>
            <a:ext cx="10571726" cy="448596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pSp>
          <xdr:nvGrpSpPr>
            <xdr:cNvPr id="15" name="Groupe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7230808" y="962742"/>
              <a:ext cx="1884515" cy="368709"/>
              <a:chOff x="14912259" y="2458065"/>
              <a:chExt cx="1884515" cy="368709"/>
            </a:xfrm>
          </xdr:grpSpPr>
          <xdr:sp macro="" textlink="">
            <xdr:nvSpPr>
              <xdr:cNvPr id="14" name="ZoneTexte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SpPr txBox="1"/>
            </xdr:nvSpPr>
            <xdr:spPr>
              <a:xfrm>
                <a:off x="14912259" y="2458065"/>
                <a:ext cx="1024194" cy="36870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1800">
                    <a:solidFill>
                      <a:schemeClr val="bg1"/>
                    </a:solidFill>
                  </a:rPr>
                  <a:t>Atelier : </a:t>
                </a:r>
              </a:p>
            </xdr:txBody>
          </xdr:sp>
          <xdr:sp macro="" textlink="$AY$1">
            <xdr:nvSpPr>
              <xdr:cNvPr id="16" name="ZoneTexte 15">
                <a:extLst>
                  <a:ext uri="{FF2B5EF4-FFF2-40B4-BE49-F238E27FC236}">
                    <a16:creationId xmlns:a16="http://schemas.microsoft.com/office/drawing/2014/main" id="{00000000-0008-0000-0100-000010000000}"/>
                  </a:ext>
                </a:extLst>
              </xdr:cNvPr>
              <xdr:cNvSpPr txBox="1"/>
            </xdr:nvSpPr>
            <xdr:spPr>
              <a:xfrm>
                <a:off x="15772580" y="2458065"/>
                <a:ext cx="1024194" cy="36870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BB3A5940-9575-4E41-8C59-D3B81B85D20E}" type="TxLink">
                  <a:rPr lang="en-US" sz="1800" b="0" i="0" u="none" strike="noStrike">
                    <a:solidFill>
                      <a:srgbClr val="FFFFFF"/>
                    </a:solidFill>
                    <a:latin typeface="Calibri"/>
                    <a:cs typeface="Calibri"/>
                  </a:rPr>
                  <a:pPr/>
                  <a:t>3</a:t>
                </a:fld>
                <a:endParaRPr lang="fr-FR" sz="1800">
                  <a:solidFill>
                    <a:schemeClr val="bg1"/>
                  </a:solidFill>
                </a:endParaRPr>
              </a:p>
            </xdr:txBody>
          </xdr:sp>
        </xdr:grpSp>
      </xdr:grpSp>
      <xdr:pic macro="[0]!PrintPersonnel">
        <xdr:nvPicPr>
          <xdr:cNvPr id="19" name="Printperso" descr="Informations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61290" y="1065161"/>
            <a:ext cx="320739" cy="310896"/>
          </a:xfrm>
          <a:prstGeom prst="rect">
            <a:avLst/>
          </a:prstGeom>
          <a:solidFill>
            <a:srgbClr val="FF0000"/>
          </a:solidFill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798873</xdr:colOff>
          <xdr:row>16</xdr:row>
          <xdr:rowOff>158135</xdr:rowOff>
        </xdr:from>
        <xdr:to>
          <xdr:col>26</xdr:col>
          <xdr:colOff>502267</xdr:colOff>
          <xdr:row>33</xdr:row>
          <xdr:rowOff>81936</xdr:rowOff>
        </xdr:to>
        <xdr:sp macro="" textlink="">
          <xdr:nvSpPr>
            <xdr:cNvPr id="7170" name="Spinner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A9ECA5F5-D42B-C265-A8E2-1B58D5BE2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</xdr:col>
      <xdr:colOff>254000</xdr:colOff>
      <xdr:row>5</xdr:row>
      <xdr:rowOff>122904</xdr:rowOff>
    </xdr:from>
    <xdr:to>
      <xdr:col>19</xdr:col>
      <xdr:colOff>729226</xdr:colOff>
      <xdr:row>27</xdr:row>
      <xdr:rowOff>9422</xdr:rowOff>
    </xdr:to>
    <xdr:grpSp>
      <xdr:nvGrpSpPr>
        <xdr:cNvPr id="9" name="Groupe 8" hidden="1">
          <a:extLst>
            <a:ext uri="{FF2B5EF4-FFF2-40B4-BE49-F238E27FC236}">
              <a16:creationId xmlns:a16="http://schemas.microsoft.com/office/drawing/2014/main" id="{D319BA54-D3C8-8831-217A-C5492583951F}"/>
            </a:ext>
          </a:extLst>
        </xdr:cNvPr>
        <xdr:cNvGrpSpPr/>
      </xdr:nvGrpSpPr>
      <xdr:grpSpPr>
        <a:xfrm>
          <a:off x="11724968" y="1188065"/>
          <a:ext cx="4572000" cy="4433938"/>
          <a:chOff x="11724968" y="1167581"/>
          <a:chExt cx="4572000" cy="4413454"/>
        </a:xfrm>
      </xdr:grpSpPr>
      <xdr:grpSp>
        <xdr:nvGrpSpPr>
          <xdr:cNvPr id="7" name="Groupe 6" hidden="1">
            <a:extLst>
              <a:ext uri="{FF2B5EF4-FFF2-40B4-BE49-F238E27FC236}">
                <a16:creationId xmlns:a16="http://schemas.microsoft.com/office/drawing/2014/main" id="{45D48771-0322-0C61-97B7-88902C96804A}"/>
              </a:ext>
            </a:extLst>
          </xdr:cNvPr>
          <xdr:cNvGrpSpPr/>
        </xdr:nvGrpSpPr>
        <xdr:grpSpPr>
          <a:xfrm>
            <a:off x="11724968" y="1167581"/>
            <a:ext cx="4572000" cy="4413454"/>
            <a:chOff x="11724968" y="1167581"/>
            <a:chExt cx="4572000" cy="4413454"/>
          </a:xfrm>
        </xdr:grpSpPr>
        <xdr:graphicFrame macro="">
          <xdr:nvGraphicFramePr>
            <xdr:cNvPr id="5" name="Graphique 4" hidden="1">
              <a:extLst>
                <a:ext uri="{FF2B5EF4-FFF2-40B4-BE49-F238E27FC236}">
                  <a16:creationId xmlns:a16="http://schemas.microsoft.com/office/drawing/2014/main" id="{9F4B8551-B00C-DDCD-1C9A-D1EE42639D19}"/>
                </a:ext>
              </a:extLst>
            </xdr:cNvPr>
            <xdr:cNvGraphicFramePr/>
          </xdr:nvGraphicFramePr>
          <xdr:xfrm>
            <a:off x="11724968" y="2837835"/>
            <a:ext cx="4572000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pic>
          <xdr:nvPicPr>
            <xdr:cNvPr id="20" name="Image 19" hidden="1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4"/>
            <a:srcRect l="7777" t="2699" r="73810" b="72540"/>
            <a:stretch/>
          </xdr:blipFill>
          <xdr:spPr>
            <a:xfrm>
              <a:off x="13379597" y="1167581"/>
              <a:ext cx="1262743" cy="1698172"/>
            </a:xfrm>
            <a:prstGeom prst="rect">
              <a:avLst/>
            </a:prstGeom>
          </xdr:spPr>
        </xdr:pic>
      </xdr:grpSp>
      <xdr:sp macro="" textlink="$AZ$6">
        <xdr:nvSpPr>
          <xdr:cNvPr id="6" name="Rectangle 5" hidden="1">
            <a:extLst>
              <a:ext uri="{FF2B5EF4-FFF2-40B4-BE49-F238E27FC236}">
                <a16:creationId xmlns:a16="http://schemas.microsoft.com/office/drawing/2014/main" id="{99CD2E1D-9FEB-333D-41C3-01EBB0D039FB}"/>
              </a:ext>
            </a:extLst>
          </xdr:cNvPr>
          <xdr:cNvSpPr/>
        </xdr:nvSpPr>
        <xdr:spPr>
          <a:xfrm>
            <a:off x="13724194" y="3318388"/>
            <a:ext cx="1003710" cy="61451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AEB71FCD-8A26-6047-8810-AD9B172280C4}" type="TxLink">
              <a:rPr lang="en-US" sz="16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janv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17</xdr:col>
      <xdr:colOff>737420</xdr:colOff>
      <xdr:row>5</xdr:row>
      <xdr:rowOff>102420</xdr:rowOff>
    </xdr:from>
    <xdr:to>
      <xdr:col>23</xdr:col>
      <xdr:colOff>393291</xdr:colOff>
      <xdr:row>27</xdr:row>
      <xdr:rowOff>18845</xdr:rowOff>
    </xdr:to>
    <xdr:grpSp>
      <xdr:nvGrpSpPr>
        <xdr:cNvPr id="43" name="Groupe 42" hidden="1">
          <a:extLst>
            <a:ext uri="{FF2B5EF4-FFF2-40B4-BE49-F238E27FC236}">
              <a16:creationId xmlns:a16="http://schemas.microsoft.com/office/drawing/2014/main" id="{D0C5895B-4376-119B-B2E9-721BEA0DCAE6}"/>
            </a:ext>
          </a:extLst>
        </xdr:cNvPr>
        <xdr:cNvGrpSpPr/>
      </xdr:nvGrpSpPr>
      <xdr:grpSpPr>
        <a:xfrm>
          <a:off x="14666452" y="1167581"/>
          <a:ext cx="4572000" cy="4463845"/>
          <a:chOff x="14666452" y="1147097"/>
          <a:chExt cx="4572000" cy="4443361"/>
        </a:xfrm>
      </xdr:grpSpPr>
      <xdr:pic>
        <xdr:nvPicPr>
          <xdr:cNvPr id="26" name="Image 25" hidden="1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51058" t="29038" r="30211" b="48423"/>
          <a:stretch/>
        </xdr:blipFill>
        <xdr:spPr>
          <a:xfrm>
            <a:off x="16284677" y="1147097"/>
            <a:ext cx="1361745" cy="1638709"/>
          </a:xfrm>
          <a:prstGeom prst="rect">
            <a:avLst/>
          </a:prstGeom>
        </xdr:spPr>
      </xdr:pic>
      <xdr:grpSp>
        <xdr:nvGrpSpPr>
          <xdr:cNvPr id="12" name="Groupe 11" hidden="1">
            <a:extLst>
              <a:ext uri="{FF2B5EF4-FFF2-40B4-BE49-F238E27FC236}">
                <a16:creationId xmlns:a16="http://schemas.microsoft.com/office/drawing/2014/main" id="{7AADB484-6F53-D053-8C09-4142F075948B}"/>
              </a:ext>
            </a:extLst>
          </xdr:cNvPr>
          <xdr:cNvGrpSpPr/>
        </xdr:nvGrpSpPr>
        <xdr:grpSpPr>
          <a:xfrm>
            <a:off x="14666452" y="2847258"/>
            <a:ext cx="4572000" cy="2743200"/>
            <a:chOff x="14666452" y="2847258"/>
            <a:chExt cx="4572000" cy="2743200"/>
          </a:xfrm>
        </xdr:grpSpPr>
        <xdr:graphicFrame macro="">
          <xdr:nvGraphicFramePr>
            <xdr:cNvPr id="10" name="Graphique 9" hidden="1">
              <a:extLst>
                <a:ext uri="{FF2B5EF4-FFF2-40B4-BE49-F238E27FC236}">
                  <a16:creationId xmlns:a16="http://schemas.microsoft.com/office/drawing/2014/main" id="{14432896-9B85-594C-B628-FEBE476379EB}"/>
                </a:ext>
              </a:extLst>
            </xdr:cNvPr>
            <xdr:cNvGraphicFramePr>
              <a:graphicFrameLocks/>
            </xdr:cNvGraphicFramePr>
          </xdr:nvGraphicFramePr>
          <xdr:xfrm>
            <a:off x="14666452" y="2847258"/>
            <a:ext cx="4572000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sp macro="" textlink="$AZ$6">
          <xdr:nvSpPr>
            <xdr:cNvPr id="11" name="Rectangle 10" hidden="1">
              <a:extLst>
                <a:ext uri="{FF2B5EF4-FFF2-40B4-BE49-F238E27FC236}">
                  <a16:creationId xmlns:a16="http://schemas.microsoft.com/office/drawing/2014/main" id="{2863F374-DE00-6843-85DE-15DE62F55E47}"/>
                </a:ext>
              </a:extLst>
            </xdr:cNvPr>
            <xdr:cNvSpPr/>
          </xdr:nvSpPr>
          <xdr:spPr>
            <a:xfrm>
              <a:off x="16694355" y="3318387"/>
              <a:ext cx="1003710" cy="61451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EB71FCD-8A26-6047-8810-AD9B172280C4}" type="TxLink">
                <a:rPr lang="en-US" sz="16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l"/>
                <a:t>janv</a:t>
              </a:fld>
              <a:endParaRPr lang="fr-FR" sz="14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14</xdr:col>
      <xdr:colOff>307258</xdr:colOff>
      <xdr:row>27</xdr:row>
      <xdr:rowOff>163870</xdr:rowOff>
    </xdr:from>
    <xdr:to>
      <xdr:col>19</xdr:col>
      <xdr:colOff>782484</xdr:colOff>
      <xdr:row>49</xdr:row>
      <xdr:rowOff>141748</xdr:rowOff>
    </xdr:to>
    <xdr:grpSp>
      <xdr:nvGrpSpPr>
        <xdr:cNvPr id="44" name="Groupe 43" hidden="1">
          <a:extLst>
            <a:ext uri="{FF2B5EF4-FFF2-40B4-BE49-F238E27FC236}">
              <a16:creationId xmlns:a16="http://schemas.microsoft.com/office/drawing/2014/main" id="{7A0F5F1E-5133-00D0-0AE9-6BBA7F704766}"/>
            </a:ext>
          </a:extLst>
        </xdr:cNvPr>
        <xdr:cNvGrpSpPr/>
      </xdr:nvGrpSpPr>
      <xdr:grpSpPr>
        <a:xfrm>
          <a:off x="11778226" y="5776451"/>
          <a:ext cx="4572000" cy="4525297"/>
          <a:chOff x="11778226" y="5735483"/>
          <a:chExt cx="4572000" cy="4504813"/>
        </a:xfrm>
      </xdr:grpSpPr>
      <xdr:pic>
        <xdr:nvPicPr>
          <xdr:cNvPr id="31" name="Image 30" hidden="1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7613" t="50904" r="73656" b="26557"/>
          <a:stretch/>
        </xdr:blipFill>
        <xdr:spPr>
          <a:xfrm>
            <a:off x="13396452" y="5735483"/>
            <a:ext cx="1284514" cy="1545770"/>
          </a:xfrm>
          <a:prstGeom prst="rect">
            <a:avLst/>
          </a:prstGeom>
        </xdr:spPr>
      </xdr:pic>
      <xdr:grpSp>
        <xdr:nvGrpSpPr>
          <xdr:cNvPr id="37" name="Groupe 36" hidden="1">
            <a:extLst>
              <a:ext uri="{FF2B5EF4-FFF2-40B4-BE49-F238E27FC236}">
                <a16:creationId xmlns:a16="http://schemas.microsoft.com/office/drawing/2014/main" id="{D9F861B2-C53E-024F-81B5-11C8C184B0C2}"/>
              </a:ext>
            </a:extLst>
          </xdr:cNvPr>
          <xdr:cNvGrpSpPr/>
        </xdr:nvGrpSpPr>
        <xdr:grpSpPr>
          <a:xfrm>
            <a:off x="11778226" y="7497096"/>
            <a:ext cx="4572000" cy="2743200"/>
            <a:chOff x="14666452" y="2847258"/>
            <a:chExt cx="4572000" cy="2743200"/>
          </a:xfrm>
        </xdr:grpSpPr>
        <xdr:graphicFrame macro="">
          <xdr:nvGraphicFramePr>
            <xdr:cNvPr id="38" name="Graphique 37" hidden="1">
              <a:extLst>
                <a:ext uri="{FF2B5EF4-FFF2-40B4-BE49-F238E27FC236}">
                  <a16:creationId xmlns:a16="http://schemas.microsoft.com/office/drawing/2014/main" id="{012BD042-CC81-89F6-31BF-3B9390C52895}"/>
                </a:ext>
              </a:extLst>
            </xdr:cNvPr>
            <xdr:cNvGraphicFramePr>
              <a:graphicFrameLocks/>
            </xdr:cNvGraphicFramePr>
          </xdr:nvGraphicFramePr>
          <xdr:xfrm>
            <a:off x="14666452" y="2847258"/>
            <a:ext cx="4572000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  <xdr:sp macro="" textlink="$AZ$6">
          <xdr:nvSpPr>
            <xdr:cNvPr id="39" name="Rectangle 38" hidden="1">
              <a:extLst>
                <a:ext uri="{FF2B5EF4-FFF2-40B4-BE49-F238E27FC236}">
                  <a16:creationId xmlns:a16="http://schemas.microsoft.com/office/drawing/2014/main" id="{2C65396D-06E5-9C1E-39FC-5E73F62BDD42}"/>
                </a:ext>
              </a:extLst>
            </xdr:cNvPr>
            <xdr:cNvSpPr/>
          </xdr:nvSpPr>
          <xdr:spPr>
            <a:xfrm>
              <a:off x="16694355" y="3318387"/>
              <a:ext cx="1003710" cy="61451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EB71FCD-8A26-6047-8810-AD9B172280C4}" type="TxLink">
                <a:rPr lang="en-US" sz="16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l"/>
                <a:t>janv</a:t>
              </a:fld>
              <a:endParaRPr lang="fr-FR" sz="14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17</xdr:col>
      <xdr:colOff>787400</xdr:colOff>
      <xdr:row>27</xdr:row>
      <xdr:rowOff>163870</xdr:rowOff>
    </xdr:from>
    <xdr:to>
      <xdr:col>23</xdr:col>
      <xdr:colOff>443271</xdr:colOff>
      <xdr:row>49</xdr:row>
      <xdr:rowOff>141748</xdr:rowOff>
    </xdr:to>
    <xdr:grpSp>
      <xdr:nvGrpSpPr>
        <xdr:cNvPr id="45" name="Groupe 44" hidden="1">
          <a:extLst>
            <a:ext uri="{FF2B5EF4-FFF2-40B4-BE49-F238E27FC236}">
              <a16:creationId xmlns:a16="http://schemas.microsoft.com/office/drawing/2014/main" id="{829352AD-0187-999E-0498-597721082AFB}"/>
            </a:ext>
          </a:extLst>
        </xdr:cNvPr>
        <xdr:cNvGrpSpPr/>
      </xdr:nvGrpSpPr>
      <xdr:grpSpPr>
        <a:xfrm>
          <a:off x="14716432" y="5776451"/>
          <a:ext cx="4572000" cy="4525297"/>
          <a:chOff x="14716432" y="5735483"/>
          <a:chExt cx="4572000" cy="4504813"/>
        </a:xfrm>
      </xdr:grpSpPr>
      <xdr:pic>
        <xdr:nvPicPr>
          <xdr:cNvPr id="22" name="Image 21" hidden="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52382" t="5556" r="28887" b="71905"/>
          <a:stretch/>
        </xdr:blipFill>
        <xdr:spPr>
          <a:xfrm>
            <a:off x="16361908" y="5735483"/>
            <a:ext cx="1284514" cy="1545770"/>
          </a:xfrm>
          <a:prstGeom prst="rect">
            <a:avLst/>
          </a:prstGeom>
        </xdr:spPr>
      </xdr:pic>
      <xdr:grpSp>
        <xdr:nvGrpSpPr>
          <xdr:cNvPr id="40" name="Groupe 39" hidden="1">
            <a:extLst>
              <a:ext uri="{FF2B5EF4-FFF2-40B4-BE49-F238E27FC236}">
                <a16:creationId xmlns:a16="http://schemas.microsoft.com/office/drawing/2014/main" id="{F7205BCC-5F89-694C-BD69-26A0470FDE1F}"/>
              </a:ext>
            </a:extLst>
          </xdr:cNvPr>
          <xdr:cNvGrpSpPr/>
        </xdr:nvGrpSpPr>
        <xdr:grpSpPr>
          <a:xfrm>
            <a:off x="14716432" y="7497096"/>
            <a:ext cx="4572000" cy="2743200"/>
            <a:chOff x="14666452" y="2847258"/>
            <a:chExt cx="4572000" cy="2743200"/>
          </a:xfrm>
        </xdr:grpSpPr>
        <xdr:graphicFrame macro="">
          <xdr:nvGraphicFramePr>
            <xdr:cNvPr id="41" name="Graphique 40" hidden="1">
              <a:extLst>
                <a:ext uri="{FF2B5EF4-FFF2-40B4-BE49-F238E27FC236}">
                  <a16:creationId xmlns:a16="http://schemas.microsoft.com/office/drawing/2014/main" id="{A48FDAC8-335E-F7AD-B463-406CF74DBDC9}"/>
                </a:ext>
              </a:extLst>
            </xdr:cNvPr>
            <xdr:cNvGraphicFramePr>
              <a:graphicFrameLocks/>
            </xdr:cNvGraphicFramePr>
          </xdr:nvGraphicFramePr>
          <xdr:xfrm>
            <a:off x="14666452" y="2847258"/>
            <a:ext cx="4572000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sp macro="" textlink="$AZ$6">
          <xdr:nvSpPr>
            <xdr:cNvPr id="42" name="Rectangle 41" hidden="1">
              <a:extLst>
                <a:ext uri="{FF2B5EF4-FFF2-40B4-BE49-F238E27FC236}">
                  <a16:creationId xmlns:a16="http://schemas.microsoft.com/office/drawing/2014/main" id="{09D0CFDE-747C-481E-A796-8321141E625D}"/>
                </a:ext>
              </a:extLst>
            </xdr:cNvPr>
            <xdr:cNvSpPr/>
          </xdr:nvSpPr>
          <xdr:spPr>
            <a:xfrm>
              <a:off x="16694355" y="3318387"/>
              <a:ext cx="1003710" cy="61451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EB71FCD-8A26-6047-8810-AD9B172280C4}" type="TxLink">
                <a:rPr lang="en-US" sz="16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l"/>
                <a:t>janv</a:t>
              </a:fld>
              <a:endParaRPr lang="fr-FR" sz="14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14</xdr:col>
      <xdr:colOff>553065</xdr:colOff>
      <xdr:row>5</xdr:row>
      <xdr:rowOff>143388</xdr:rowOff>
    </xdr:from>
    <xdr:to>
      <xdr:col>20</xdr:col>
      <xdr:colOff>208936</xdr:colOff>
      <xdr:row>27</xdr:row>
      <xdr:rowOff>18845</xdr:rowOff>
    </xdr:to>
    <xdr:grpSp>
      <xdr:nvGrpSpPr>
        <xdr:cNvPr id="52" name="Groupe 51" hidden="1">
          <a:extLst>
            <a:ext uri="{FF2B5EF4-FFF2-40B4-BE49-F238E27FC236}">
              <a16:creationId xmlns:a16="http://schemas.microsoft.com/office/drawing/2014/main" id="{1A066134-021D-F52A-CDCA-FF83CC6CB843}"/>
            </a:ext>
          </a:extLst>
        </xdr:cNvPr>
        <xdr:cNvGrpSpPr/>
      </xdr:nvGrpSpPr>
      <xdr:grpSpPr>
        <a:xfrm>
          <a:off x="12024033" y="1208549"/>
          <a:ext cx="4572000" cy="4422877"/>
          <a:chOff x="12024033" y="1188065"/>
          <a:chExt cx="4572000" cy="4402393"/>
        </a:xfrm>
      </xdr:grpSpPr>
      <xdr:pic>
        <xdr:nvPicPr>
          <xdr:cNvPr id="21" name="Image 20" hidden="1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29206" t="5397" r="52063" b="72064"/>
          <a:stretch/>
        </xdr:blipFill>
        <xdr:spPr>
          <a:xfrm>
            <a:off x="13662742" y="1188065"/>
            <a:ext cx="1284514" cy="1545770"/>
          </a:xfrm>
          <a:prstGeom prst="rect">
            <a:avLst/>
          </a:prstGeom>
        </xdr:spPr>
      </xdr:pic>
      <xdr:grpSp>
        <xdr:nvGrpSpPr>
          <xdr:cNvPr id="48" name="Groupe 47" hidden="1">
            <a:extLst>
              <a:ext uri="{FF2B5EF4-FFF2-40B4-BE49-F238E27FC236}">
                <a16:creationId xmlns:a16="http://schemas.microsoft.com/office/drawing/2014/main" id="{389E833B-2AD7-C6DF-1BD1-F8910B1C6E51}"/>
              </a:ext>
            </a:extLst>
          </xdr:cNvPr>
          <xdr:cNvGrpSpPr/>
        </xdr:nvGrpSpPr>
        <xdr:grpSpPr>
          <a:xfrm>
            <a:off x="12024033" y="2847258"/>
            <a:ext cx="4572000" cy="2743200"/>
            <a:chOff x="7886291" y="7824839"/>
            <a:chExt cx="4572000" cy="2743200"/>
          </a:xfrm>
        </xdr:grpSpPr>
        <xdr:graphicFrame macro="">
          <xdr:nvGraphicFramePr>
            <xdr:cNvPr id="46" name="Graphique 45" hidden="1">
              <a:extLst>
                <a:ext uri="{FF2B5EF4-FFF2-40B4-BE49-F238E27FC236}">
                  <a16:creationId xmlns:a16="http://schemas.microsoft.com/office/drawing/2014/main" id="{B29A05E9-63B7-7E47-B895-BCE3D9BF5D53}"/>
                </a:ext>
              </a:extLst>
            </xdr:cNvPr>
            <xdr:cNvGraphicFramePr>
              <a:graphicFrameLocks/>
            </xdr:cNvGraphicFramePr>
          </xdr:nvGraphicFramePr>
          <xdr:xfrm>
            <a:off x="7886291" y="7824839"/>
            <a:ext cx="4572000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8"/>
            </a:graphicData>
          </a:graphic>
        </xdr:graphicFrame>
        <xdr:sp macro="" textlink="$AZ$6">
          <xdr:nvSpPr>
            <xdr:cNvPr id="47" name="Rectangle 46" hidden="1">
              <a:extLst>
                <a:ext uri="{FF2B5EF4-FFF2-40B4-BE49-F238E27FC236}">
                  <a16:creationId xmlns:a16="http://schemas.microsoft.com/office/drawing/2014/main" id="{1E981199-7D63-734A-9E43-B4CBF3D4D537}"/>
                </a:ext>
              </a:extLst>
            </xdr:cNvPr>
            <xdr:cNvSpPr/>
          </xdr:nvSpPr>
          <xdr:spPr>
            <a:xfrm>
              <a:off x="9832257" y="8316451"/>
              <a:ext cx="1003710" cy="61451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EB71FCD-8A26-6047-8810-AD9B172280C4}" type="TxLink">
                <a:rPr lang="en-US" sz="16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l"/>
                <a:t>janv</a:t>
              </a:fld>
              <a:endParaRPr lang="fr-FR" sz="14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19</xdr:col>
      <xdr:colOff>716936</xdr:colOff>
      <xdr:row>5</xdr:row>
      <xdr:rowOff>184354</xdr:rowOff>
    </xdr:from>
    <xdr:to>
      <xdr:col>25</xdr:col>
      <xdr:colOff>372807</xdr:colOff>
      <xdr:row>26</xdr:row>
      <xdr:rowOff>182716</xdr:rowOff>
    </xdr:to>
    <xdr:grpSp>
      <xdr:nvGrpSpPr>
        <xdr:cNvPr id="7186" name="Groupe 7185" hidden="1">
          <a:extLst>
            <a:ext uri="{FF2B5EF4-FFF2-40B4-BE49-F238E27FC236}">
              <a16:creationId xmlns:a16="http://schemas.microsoft.com/office/drawing/2014/main" id="{4F83493C-678E-93D0-91E4-650826D8B7FB}"/>
            </a:ext>
          </a:extLst>
        </xdr:cNvPr>
        <xdr:cNvGrpSpPr/>
      </xdr:nvGrpSpPr>
      <xdr:grpSpPr>
        <a:xfrm>
          <a:off x="16284678" y="1249515"/>
          <a:ext cx="4572000" cy="4340943"/>
          <a:chOff x="16284678" y="1249515"/>
          <a:chExt cx="4572000" cy="4340943"/>
        </a:xfrm>
      </xdr:grpSpPr>
      <xdr:pic>
        <xdr:nvPicPr>
          <xdr:cNvPr id="27" name="Image 26" hidden="1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75059" t="28505" r="6210" b="48956"/>
          <a:stretch/>
        </xdr:blipFill>
        <xdr:spPr>
          <a:xfrm>
            <a:off x="17984838" y="1249515"/>
            <a:ext cx="1284514" cy="1545770"/>
          </a:xfrm>
          <a:prstGeom prst="rect">
            <a:avLst/>
          </a:prstGeom>
        </xdr:spPr>
      </xdr:pic>
      <xdr:grpSp>
        <xdr:nvGrpSpPr>
          <xdr:cNvPr id="49" name="Groupe 48" hidden="1">
            <a:extLst>
              <a:ext uri="{FF2B5EF4-FFF2-40B4-BE49-F238E27FC236}">
                <a16:creationId xmlns:a16="http://schemas.microsoft.com/office/drawing/2014/main" id="{0776AF72-7DE1-6940-B015-973A530DC48D}"/>
              </a:ext>
            </a:extLst>
          </xdr:cNvPr>
          <xdr:cNvGrpSpPr/>
        </xdr:nvGrpSpPr>
        <xdr:grpSpPr>
          <a:xfrm>
            <a:off x="16284678" y="2826774"/>
            <a:ext cx="4572000" cy="2763684"/>
            <a:chOff x="7886291" y="7824839"/>
            <a:chExt cx="4572000" cy="2743200"/>
          </a:xfrm>
        </xdr:grpSpPr>
        <xdr:graphicFrame macro="">
          <xdr:nvGraphicFramePr>
            <xdr:cNvPr id="50" name="Graphique 49" hidden="1">
              <a:extLst>
                <a:ext uri="{FF2B5EF4-FFF2-40B4-BE49-F238E27FC236}">
                  <a16:creationId xmlns:a16="http://schemas.microsoft.com/office/drawing/2014/main" id="{A07F6BCA-F6B8-52D1-D1C5-4E67565B66D4}"/>
                </a:ext>
              </a:extLst>
            </xdr:cNvPr>
            <xdr:cNvGraphicFramePr>
              <a:graphicFrameLocks/>
            </xdr:cNvGraphicFramePr>
          </xdr:nvGraphicFramePr>
          <xdr:xfrm>
            <a:off x="7886291" y="7824839"/>
            <a:ext cx="4572000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$AZ$6">
          <xdr:nvSpPr>
            <xdr:cNvPr id="51" name="Rectangle 50" hidden="1">
              <a:extLst>
                <a:ext uri="{FF2B5EF4-FFF2-40B4-BE49-F238E27FC236}">
                  <a16:creationId xmlns:a16="http://schemas.microsoft.com/office/drawing/2014/main" id="{070A70BE-A81B-CF63-C139-0E0E5192DD7A}"/>
                </a:ext>
              </a:extLst>
            </xdr:cNvPr>
            <xdr:cNvSpPr/>
          </xdr:nvSpPr>
          <xdr:spPr>
            <a:xfrm>
              <a:off x="9832257" y="8316451"/>
              <a:ext cx="1003710" cy="61451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EB71FCD-8A26-6047-8810-AD9B172280C4}" type="TxLink">
                <a:rPr lang="en-US" sz="16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l"/>
                <a:t>janv</a:t>
              </a:fld>
              <a:endParaRPr lang="fr-FR" sz="14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14</xdr:col>
      <xdr:colOff>491614</xdr:colOff>
      <xdr:row>6</xdr:row>
      <xdr:rowOff>1</xdr:rowOff>
    </xdr:from>
    <xdr:to>
      <xdr:col>20</xdr:col>
      <xdr:colOff>147485</xdr:colOff>
      <xdr:row>26</xdr:row>
      <xdr:rowOff>141749</xdr:rowOff>
    </xdr:to>
    <xdr:grpSp>
      <xdr:nvGrpSpPr>
        <xdr:cNvPr id="56" name="Groupe 55" hidden="1">
          <a:extLst>
            <a:ext uri="{FF2B5EF4-FFF2-40B4-BE49-F238E27FC236}">
              <a16:creationId xmlns:a16="http://schemas.microsoft.com/office/drawing/2014/main" id="{2373DA94-505B-D841-F20B-8C722209857C}"/>
            </a:ext>
          </a:extLst>
        </xdr:cNvPr>
        <xdr:cNvGrpSpPr/>
      </xdr:nvGrpSpPr>
      <xdr:grpSpPr>
        <a:xfrm>
          <a:off x="11962582" y="1290485"/>
          <a:ext cx="4572000" cy="4259006"/>
          <a:chOff x="11962582" y="1208549"/>
          <a:chExt cx="4572000" cy="4259006"/>
        </a:xfrm>
      </xdr:grpSpPr>
      <xdr:pic>
        <xdr:nvPicPr>
          <xdr:cNvPr id="29" name="Image 28" hidden="1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50815" t="51971" r="30454" b="25490"/>
          <a:stretch/>
        </xdr:blipFill>
        <xdr:spPr>
          <a:xfrm>
            <a:off x="13601290" y="1208549"/>
            <a:ext cx="1284514" cy="1545770"/>
          </a:xfrm>
          <a:prstGeom prst="rect">
            <a:avLst/>
          </a:prstGeom>
        </xdr:spPr>
      </xdr:pic>
      <xdr:grpSp>
        <xdr:nvGrpSpPr>
          <xdr:cNvPr id="53" name="Groupe 52" hidden="1">
            <a:extLst>
              <a:ext uri="{FF2B5EF4-FFF2-40B4-BE49-F238E27FC236}">
                <a16:creationId xmlns:a16="http://schemas.microsoft.com/office/drawing/2014/main" id="{D8135409-C482-C04F-AC41-DD30D8CF052F}"/>
              </a:ext>
            </a:extLst>
          </xdr:cNvPr>
          <xdr:cNvGrpSpPr/>
        </xdr:nvGrpSpPr>
        <xdr:grpSpPr>
          <a:xfrm>
            <a:off x="11962582" y="2724355"/>
            <a:ext cx="4572000" cy="2743200"/>
            <a:chOff x="7886291" y="7824839"/>
            <a:chExt cx="4572000" cy="2743200"/>
          </a:xfrm>
        </xdr:grpSpPr>
        <xdr:graphicFrame macro="">
          <xdr:nvGraphicFramePr>
            <xdr:cNvPr id="54" name="Graphique 53" hidden="1">
              <a:extLst>
                <a:ext uri="{FF2B5EF4-FFF2-40B4-BE49-F238E27FC236}">
                  <a16:creationId xmlns:a16="http://schemas.microsoft.com/office/drawing/2014/main" id="{320D7EDB-083E-504A-ED06-85DD08367914}"/>
                </a:ext>
              </a:extLst>
            </xdr:cNvPr>
            <xdr:cNvGraphicFramePr>
              <a:graphicFrameLocks/>
            </xdr:cNvGraphicFramePr>
          </xdr:nvGraphicFramePr>
          <xdr:xfrm>
            <a:off x="7886291" y="7824839"/>
            <a:ext cx="4572000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$AZ$6">
          <xdr:nvSpPr>
            <xdr:cNvPr id="55" name="Rectangle 54" hidden="1">
              <a:extLst>
                <a:ext uri="{FF2B5EF4-FFF2-40B4-BE49-F238E27FC236}">
                  <a16:creationId xmlns:a16="http://schemas.microsoft.com/office/drawing/2014/main" id="{D60D0D55-B2F2-2349-B688-F6A5FA268032}"/>
                </a:ext>
              </a:extLst>
            </xdr:cNvPr>
            <xdr:cNvSpPr/>
          </xdr:nvSpPr>
          <xdr:spPr>
            <a:xfrm>
              <a:off x="9832257" y="8316451"/>
              <a:ext cx="1003710" cy="61451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EB71FCD-8A26-6047-8810-AD9B172280C4}" type="TxLink">
                <a:rPr lang="en-US" sz="16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l"/>
                <a:t>janv</a:t>
              </a:fld>
              <a:endParaRPr lang="fr-FR" sz="14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19</xdr:col>
      <xdr:colOff>307257</xdr:colOff>
      <xdr:row>5</xdr:row>
      <xdr:rowOff>102420</xdr:rowOff>
    </xdr:from>
    <xdr:to>
      <xdr:col>24</xdr:col>
      <xdr:colOff>782483</xdr:colOff>
      <xdr:row>26</xdr:row>
      <xdr:rowOff>141749</xdr:rowOff>
    </xdr:to>
    <xdr:grpSp>
      <xdr:nvGrpSpPr>
        <xdr:cNvPr id="60" name="Groupe 59" hidden="1">
          <a:extLst>
            <a:ext uri="{FF2B5EF4-FFF2-40B4-BE49-F238E27FC236}">
              <a16:creationId xmlns:a16="http://schemas.microsoft.com/office/drawing/2014/main" id="{57E9A8F7-B276-416D-2EC4-CC977AEBC125}"/>
            </a:ext>
          </a:extLst>
        </xdr:cNvPr>
        <xdr:cNvGrpSpPr/>
      </xdr:nvGrpSpPr>
      <xdr:grpSpPr>
        <a:xfrm>
          <a:off x="15874999" y="1167581"/>
          <a:ext cx="4572000" cy="4381910"/>
          <a:chOff x="15874999" y="1147097"/>
          <a:chExt cx="4572000" cy="4361426"/>
        </a:xfrm>
      </xdr:grpSpPr>
      <xdr:pic>
        <xdr:nvPicPr>
          <xdr:cNvPr id="25" name="Image 24" hidden="1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29190" t="27971" r="52079" b="49490"/>
          <a:stretch/>
        </xdr:blipFill>
        <xdr:spPr>
          <a:xfrm>
            <a:off x="17513710" y="1147097"/>
            <a:ext cx="1284514" cy="1545770"/>
          </a:xfrm>
          <a:prstGeom prst="rect">
            <a:avLst/>
          </a:prstGeom>
        </xdr:spPr>
      </xdr:pic>
      <xdr:grpSp>
        <xdr:nvGrpSpPr>
          <xdr:cNvPr id="57" name="Groupe 56" hidden="1">
            <a:extLst>
              <a:ext uri="{FF2B5EF4-FFF2-40B4-BE49-F238E27FC236}">
                <a16:creationId xmlns:a16="http://schemas.microsoft.com/office/drawing/2014/main" id="{B69E00AF-6DE0-B349-8141-CD249CC42116}"/>
              </a:ext>
            </a:extLst>
          </xdr:cNvPr>
          <xdr:cNvGrpSpPr/>
        </xdr:nvGrpSpPr>
        <xdr:grpSpPr>
          <a:xfrm>
            <a:off x="15874999" y="2765323"/>
            <a:ext cx="4572000" cy="2743200"/>
            <a:chOff x="7886291" y="7824839"/>
            <a:chExt cx="4572000" cy="2743200"/>
          </a:xfrm>
        </xdr:grpSpPr>
        <xdr:graphicFrame macro="">
          <xdr:nvGraphicFramePr>
            <xdr:cNvPr id="58" name="Graphique 57" hidden="1">
              <a:extLst>
                <a:ext uri="{FF2B5EF4-FFF2-40B4-BE49-F238E27FC236}">
                  <a16:creationId xmlns:a16="http://schemas.microsoft.com/office/drawing/2014/main" id="{2220F7F1-0580-B628-758F-FBBC9C1E480E}"/>
                </a:ext>
              </a:extLst>
            </xdr:cNvPr>
            <xdr:cNvGraphicFramePr>
              <a:graphicFrameLocks/>
            </xdr:cNvGraphicFramePr>
          </xdr:nvGraphicFramePr>
          <xdr:xfrm>
            <a:off x="7886291" y="7824839"/>
            <a:ext cx="4572000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$AZ$6">
          <xdr:nvSpPr>
            <xdr:cNvPr id="59" name="Rectangle 58" hidden="1">
              <a:extLst>
                <a:ext uri="{FF2B5EF4-FFF2-40B4-BE49-F238E27FC236}">
                  <a16:creationId xmlns:a16="http://schemas.microsoft.com/office/drawing/2014/main" id="{2AE7E27E-2C7B-66EF-2675-E16C4E8E20C4}"/>
                </a:ext>
              </a:extLst>
            </xdr:cNvPr>
            <xdr:cNvSpPr/>
          </xdr:nvSpPr>
          <xdr:spPr>
            <a:xfrm>
              <a:off x="9832257" y="8316451"/>
              <a:ext cx="1003710" cy="61451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EB71FCD-8A26-6047-8810-AD9B172280C4}" type="TxLink">
                <a:rPr lang="en-US" sz="16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l"/>
                <a:t>janv</a:t>
              </a:fld>
              <a:endParaRPr lang="fr-FR" sz="14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14</xdr:col>
      <xdr:colOff>573548</xdr:colOff>
      <xdr:row>6</xdr:row>
      <xdr:rowOff>9012</xdr:rowOff>
    </xdr:from>
    <xdr:to>
      <xdr:col>20</xdr:col>
      <xdr:colOff>229419</xdr:colOff>
      <xdr:row>26</xdr:row>
      <xdr:rowOff>182716</xdr:rowOff>
    </xdr:to>
    <xdr:grpSp>
      <xdr:nvGrpSpPr>
        <xdr:cNvPr id="7168" name="Groupe 7167" hidden="1">
          <a:extLst>
            <a:ext uri="{FF2B5EF4-FFF2-40B4-BE49-F238E27FC236}">
              <a16:creationId xmlns:a16="http://schemas.microsoft.com/office/drawing/2014/main" id="{A5996A20-4717-1F1E-F7D4-4998A1F13E15}"/>
            </a:ext>
          </a:extLst>
        </xdr:cNvPr>
        <xdr:cNvGrpSpPr/>
      </xdr:nvGrpSpPr>
      <xdr:grpSpPr>
        <a:xfrm>
          <a:off x="12044516" y="1299496"/>
          <a:ext cx="4572000" cy="4290962"/>
          <a:chOff x="12044516" y="1258528"/>
          <a:chExt cx="4572000" cy="4290962"/>
        </a:xfrm>
      </xdr:grpSpPr>
      <xdr:pic>
        <xdr:nvPicPr>
          <xdr:cNvPr id="24" name="Image 23" hidden="1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6789" t="27971" r="74480" b="49490"/>
          <a:stretch/>
        </xdr:blipFill>
        <xdr:spPr>
          <a:xfrm>
            <a:off x="13601292" y="1258528"/>
            <a:ext cx="1284514" cy="1545770"/>
          </a:xfrm>
          <a:prstGeom prst="rect">
            <a:avLst/>
          </a:prstGeom>
        </xdr:spPr>
      </xdr:pic>
      <xdr:grpSp>
        <xdr:nvGrpSpPr>
          <xdr:cNvPr id="61" name="Groupe 60" hidden="1">
            <a:extLst>
              <a:ext uri="{FF2B5EF4-FFF2-40B4-BE49-F238E27FC236}">
                <a16:creationId xmlns:a16="http://schemas.microsoft.com/office/drawing/2014/main" id="{58A44356-EAB3-F14D-A4A6-C82C9FC7036E}"/>
              </a:ext>
            </a:extLst>
          </xdr:cNvPr>
          <xdr:cNvGrpSpPr/>
        </xdr:nvGrpSpPr>
        <xdr:grpSpPr>
          <a:xfrm>
            <a:off x="12044516" y="2806290"/>
            <a:ext cx="4572000" cy="2743200"/>
            <a:chOff x="7886291" y="7824839"/>
            <a:chExt cx="4572000" cy="2743200"/>
          </a:xfrm>
        </xdr:grpSpPr>
        <xdr:graphicFrame macro="">
          <xdr:nvGraphicFramePr>
            <xdr:cNvPr id="62" name="Graphique 61" hidden="1">
              <a:extLst>
                <a:ext uri="{FF2B5EF4-FFF2-40B4-BE49-F238E27FC236}">
                  <a16:creationId xmlns:a16="http://schemas.microsoft.com/office/drawing/2014/main" id="{A6D9B21F-B09B-CCA2-DBDE-D3DE9680F4BE}"/>
                </a:ext>
              </a:extLst>
            </xdr:cNvPr>
            <xdr:cNvGraphicFramePr>
              <a:graphicFrameLocks/>
            </xdr:cNvGraphicFramePr>
          </xdr:nvGraphicFramePr>
          <xdr:xfrm>
            <a:off x="7886291" y="7824839"/>
            <a:ext cx="4572000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$AZ$6">
          <xdr:nvSpPr>
            <xdr:cNvPr id="63" name="Rectangle 62" hidden="1">
              <a:extLst>
                <a:ext uri="{FF2B5EF4-FFF2-40B4-BE49-F238E27FC236}">
                  <a16:creationId xmlns:a16="http://schemas.microsoft.com/office/drawing/2014/main" id="{17BD564E-AFD5-7417-7540-FC65B3204969}"/>
                </a:ext>
              </a:extLst>
            </xdr:cNvPr>
            <xdr:cNvSpPr/>
          </xdr:nvSpPr>
          <xdr:spPr>
            <a:xfrm>
              <a:off x="9832257" y="8316451"/>
              <a:ext cx="1003710" cy="61451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EB71FCD-8A26-6047-8810-AD9B172280C4}" type="TxLink">
                <a:rPr lang="en-US" sz="16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l"/>
                <a:t>janv</a:t>
              </a:fld>
              <a:endParaRPr lang="fr-FR" sz="14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19</xdr:col>
      <xdr:colOff>450645</xdr:colOff>
      <xdr:row>6</xdr:row>
      <xdr:rowOff>9012</xdr:rowOff>
    </xdr:from>
    <xdr:to>
      <xdr:col>25</xdr:col>
      <xdr:colOff>106516</xdr:colOff>
      <xdr:row>26</xdr:row>
      <xdr:rowOff>162233</xdr:rowOff>
    </xdr:to>
    <xdr:grpSp>
      <xdr:nvGrpSpPr>
        <xdr:cNvPr id="7174" name="Groupe 7173" hidden="1">
          <a:extLst>
            <a:ext uri="{FF2B5EF4-FFF2-40B4-BE49-F238E27FC236}">
              <a16:creationId xmlns:a16="http://schemas.microsoft.com/office/drawing/2014/main" id="{4CA206D0-68DF-0DB3-D8BF-7181FDC1CA40}"/>
            </a:ext>
          </a:extLst>
        </xdr:cNvPr>
        <xdr:cNvGrpSpPr/>
      </xdr:nvGrpSpPr>
      <xdr:grpSpPr>
        <a:xfrm>
          <a:off x="16018387" y="1299496"/>
          <a:ext cx="4572000" cy="4270479"/>
          <a:chOff x="16018387" y="1258528"/>
          <a:chExt cx="4572000" cy="4270479"/>
        </a:xfrm>
      </xdr:grpSpPr>
      <xdr:pic>
        <xdr:nvPicPr>
          <xdr:cNvPr id="23" name="Image 22" hidden="1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74525" t="3956" r="6744" b="73505"/>
          <a:stretch/>
        </xdr:blipFill>
        <xdr:spPr>
          <a:xfrm>
            <a:off x="17625143" y="1258528"/>
            <a:ext cx="1284514" cy="1545770"/>
          </a:xfrm>
          <a:prstGeom prst="rect">
            <a:avLst/>
          </a:prstGeom>
        </xdr:spPr>
      </xdr:pic>
      <xdr:grpSp>
        <xdr:nvGrpSpPr>
          <xdr:cNvPr id="7171" name="Groupe 7170" hidden="1">
            <a:extLst>
              <a:ext uri="{FF2B5EF4-FFF2-40B4-BE49-F238E27FC236}">
                <a16:creationId xmlns:a16="http://schemas.microsoft.com/office/drawing/2014/main" id="{F193DF88-71EF-CF4A-92E5-A9B3FB968549}"/>
              </a:ext>
            </a:extLst>
          </xdr:cNvPr>
          <xdr:cNvGrpSpPr/>
        </xdr:nvGrpSpPr>
        <xdr:grpSpPr>
          <a:xfrm>
            <a:off x="16018387" y="2785807"/>
            <a:ext cx="4572000" cy="2743200"/>
            <a:chOff x="7886291" y="7824839"/>
            <a:chExt cx="4572000" cy="2743200"/>
          </a:xfrm>
        </xdr:grpSpPr>
        <xdr:graphicFrame macro="">
          <xdr:nvGraphicFramePr>
            <xdr:cNvPr id="7172" name="Graphique 7171" hidden="1">
              <a:extLst>
                <a:ext uri="{FF2B5EF4-FFF2-40B4-BE49-F238E27FC236}">
                  <a16:creationId xmlns:a16="http://schemas.microsoft.com/office/drawing/2014/main" id="{616896EB-4230-9573-51F4-1B9ADEE61282}"/>
                </a:ext>
              </a:extLst>
            </xdr:cNvPr>
            <xdr:cNvGraphicFramePr>
              <a:graphicFrameLocks/>
            </xdr:cNvGraphicFramePr>
          </xdr:nvGraphicFramePr>
          <xdr:xfrm>
            <a:off x="7886291" y="7824839"/>
            <a:ext cx="4572000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sp macro="" textlink="$AZ$6">
          <xdr:nvSpPr>
            <xdr:cNvPr id="7173" name="Rectangle 7172" hidden="1">
              <a:extLst>
                <a:ext uri="{FF2B5EF4-FFF2-40B4-BE49-F238E27FC236}">
                  <a16:creationId xmlns:a16="http://schemas.microsoft.com/office/drawing/2014/main" id="{5EFEE73D-D97A-8E73-5D13-1B1AB31D1809}"/>
                </a:ext>
              </a:extLst>
            </xdr:cNvPr>
            <xdr:cNvSpPr/>
          </xdr:nvSpPr>
          <xdr:spPr>
            <a:xfrm>
              <a:off x="9832257" y="8316451"/>
              <a:ext cx="1003710" cy="61451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EB71FCD-8A26-6047-8810-AD9B172280C4}" type="TxLink">
                <a:rPr lang="en-US" sz="16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l"/>
                <a:t>janv</a:t>
              </a:fld>
              <a:endParaRPr lang="fr-FR" sz="14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16</xdr:col>
      <xdr:colOff>694404</xdr:colOff>
      <xdr:row>28</xdr:row>
      <xdr:rowOff>184355</xdr:rowOff>
    </xdr:from>
    <xdr:to>
      <xdr:col>22</xdr:col>
      <xdr:colOff>350275</xdr:colOff>
      <xdr:row>51</xdr:row>
      <xdr:rowOff>29905</xdr:rowOff>
    </xdr:to>
    <xdr:grpSp>
      <xdr:nvGrpSpPr>
        <xdr:cNvPr id="7176" name="Groupe 7175" hidden="1">
          <a:extLst>
            <a:ext uri="{FF2B5EF4-FFF2-40B4-BE49-F238E27FC236}">
              <a16:creationId xmlns:a16="http://schemas.microsoft.com/office/drawing/2014/main" id="{0A73178A-5864-7822-103D-3EFC85B34DE3}"/>
            </a:ext>
          </a:extLst>
        </xdr:cNvPr>
        <xdr:cNvGrpSpPr/>
      </xdr:nvGrpSpPr>
      <xdr:grpSpPr>
        <a:xfrm>
          <a:off x="13804081" y="6001774"/>
          <a:ext cx="4572000" cy="4597808"/>
          <a:chOff x="13804081" y="6001774"/>
          <a:chExt cx="4572000" cy="4597808"/>
        </a:xfrm>
      </xdr:grpSpPr>
      <xdr:pic>
        <xdr:nvPicPr>
          <xdr:cNvPr id="32" name="Image 31" hidden="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4"/>
          <a:srcRect l="53885" t="4260" r="30075" b="77460"/>
          <a:stretch/>
        </xdr:blipFill>
        <xdr:spPr>
          <a:xfrm>
            <a:off x="15055644" y="6001774"/>
            <a:ext cx="2136392" cy="1802580"/>
          </a:xfrm>
          <a:prstGeom prst="rect">
            <a:avLst/>
          </a:prstGeom>
        </xdr:spPr>
      </xdr:pic>
      <xdr:graphicFrame macro="">
        <xdr:nvGraphicFramePr>
          <xdr:cNvPr id="7175" name="Graphique 7174" hidden="1">
            <a:extLst>
              <a:ext uri="{FF2B5EF4-FFF2-40B4-BE49-F238E27FC236}">
                <a16:creationId xmlns:a16="http://schemas.microsoft.com/office/drawing/2014/main" id="{E8B82721-7E10-E661-AE5D-D76B5A62B918}"/>
              </a:ext>
            </a:extLst>
          </xdr:cNvPr>
          <xdr:cNvGraphicFramePr/>
        </xdr:nvGraphicFramePr>
        <xdr:xfrm>
          <a:off x="13804081" y="7856383"/>
          <a:ext cx="4572000" cy="27431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xdr:twoCellAnchor>
    <xdr:from>
      <xdr:col>15</xdr:col>
      <xdr:colOff>163872</xdr:colOff>
      <xdr:row>5</xdr:row>
      <xdr:rowOff>163871</xdr:rowOff>
    </xdr:from>
    <xdr:to>
      <xdr:col>20</xdr:col>
      <xdr:colOff>639098</xdr:colOff>
      <xdr:row>26</xdr:row>
      <xdr:rowOff>121264</xdr:rowOff>
    </xdr:to>
    <xdr:grpSp>
      <xdr:nvGrpSpPr>
        <xdr:cNvPr id="7180" name="Groupe 7179" hidden="1">
          <a:extLst>
            <a:ext uri="{FF2B5EF4-FFF2-40B4-BE49-F238E27FC236}">
              <a16:creationId xmlns:a16="http://schemas.microsoft.com/office/drawing/2014/main" id="{9745D05B-E0C3-5C71-2BC7-02E0CB39B5DA}"/>
            </a:ext>
          </a:extLst>
        </xdr:cNvPr>
        <xdr:cNvGrpSpPr/>
      </xdr:nvGrpSpPr>
      <xdr:grpSpPr>
        <a:xfrm>
          <a:off x="12454195" y="1229032"/>
          <a:ext cx="4572000" cy="4299974"/>
          <a:chOff x="12454195" y="1229032"/>
          <a:chExt cx="4572000" cy="4299974"/>
        </a:xfrm>
      </xdr:grpSpPr>
      <xdr:pic>
        <xdr:nvPicPr>
          <xdr:cNvPr id="28" name="Image 27" hidden="1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74526" t="51438" r="6743" b="26023"/>
          <a:stretch/>
        </xdr:blipFill>
        <xdr:spPr>
          <a:xfrm>
            <a:off x="14072420" y="1229032"/>
            <a:ext cx="1284514" cy="1545770"/>
          </a:xfrm>
          <a:prstGeom prst="rect">
            <a:avLst/>
          </a:prstGeom>
        </xdr:spPr>
      </xdr:pic>
      <xdr:grpSp>
        <xdr:nvGrpSpPr>
          <xdr:cNvPr id="7177" name="Groupe 7176" hidden="1">
            <a:extLst>
              <a:ext uri="{FF2B5EF4-FFF2-40B4-BE49-F238E27FC236}">
                <a16:creationId xmlns:a16="http://schemas.microsoft.com/office/drawing/2014/main" id="{DB1E0D30-E2DF-DE43-81F6-E054DBAC0692}"/>
              </a:ext>
            </a:extLst>
          </xdr:cNvPr>
          <xdr:cNvGrpSpPr/>
        </xdr:nvGrpSpPr>
        <xdr:grpSpPr>
          <a:xfrm>
            <a:off x="12454195" y="2765322"/>
            <a:ext cx="4572000" cy="2763684"/>
            <a:chOff x="7886291" y="7824839"/>
            <a:chExt cx="4572000" cy="2743200"/>
          </a:xfrm>
        </xdr:grpSpPr>
        <xdr:graphicFrame macro="">
          <xdr:nvGraphicFramePr>
            <xdr:cNvPr id="7178" name="Graphique 7177" hidden="1">
              <a:extLst>
                <a:ext uri="{FF2B5EF4-FFF2-40B4-BE49-F238E27FC236}">
                  <a16:creationId xmlns:a16="http://schemas.microsoft.com/office/drawing/2014/main" id="{CD5655F9-E231-CC97-B544-9FFE1759AB3B}"/>
                </a:ext>
              </a:extLst>
            </xdr:cNvPr>
            <xdr:cNvGraphicFramePr>
              <a:graphicFrameLocks/>
            </xdr:cNvGraphicFramePr>
          </xdr:nvGraphicFramePr>
          <xdr:xfrm>
            <a:off x="7886291" y="7824839"/>
            <a:ext cx="4572000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6"/>
            </a:graphicData>
          </a:graphic>
        </xdr:graphicFrame>
        <xdr:sp macro="" textlink="$AZ$6">
          <xdr:nvSpPr>
            <xdr:cNvPr id="7179" name="Rectangle 7178" hidden="1">
              <a:extLst>
                <a:ext uri="{FF2B5EF4-FFF2-40B4-BE49-F238E27FC236}">
                  <a16:creationId xmlns:a16="http://schemas.microsoft.com/office/drawing/2014/main" id="{589E6ED0-7796-57CA-52F8-19D80724917D}"/>
                </a:ext>
              </a:extLst>
            </xdr:cNvPr>
            <xdr:cNvSpPr/>
          </xdr:nvSpPr>
          <xdr:spPr>
            <a:xfrm>
              <a:off x="9832257" y="8316451"/>
              <a:ext cx="1003710" cy="61451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EB71FCD-8A26-6047-8810-AD9B172280C4}" type="TxLink">
                <a:rPr lang="en-US" sz="16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l"/>
                <a:t>janv</a:t>
              </a:fld>
              <a:endParaRPr lang="fr-FR" sz="14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16</xdr:col>
      <xdr:colOff>348227</xdr:colOff>
      <xdr:row>29</xdr:row>
      <xdr:rowOff>184355</xdr:rowOff>
    </xdr:from>
    <xdr:to>
      <xdr:col>22</xdr:col>
      <xdr:colOff>4098</xdr:colOff>
      <xdr:row>52</xdr:row>
      <xdr:rowOff>80296</xdr:rowOff>
    </xdr:to>
    <xdr:grpSp>
      <xdr:nvGrpSpPr>
        <xdr:cNvPr id="7187" name="Groupe 7186" hidden="1">
          <a:extLst>
            <a:ext uri="{FF2B5EF4-FFF2-40B4-BE49-F238E27FC236}">
              <a16:creationId xmlns:a16="http://schemas.microsoft.com/office/drawing/2014/main" id="{003378CA-23FD-4D57-42EA-5B6A83333DBF}"/>
            </a:ext>
          </a:extLst>
        </xdr:cNvPr>
        <xdr:cNvGrpSpPr/>
      </xdr:nvGrpSpPr>
      <xdr:grpSpPr>
        <a:xfrm>
          <a:off x="13457904" y="6206613"/>
          <a:ext cx="4572000" cy="4648199"/>
          <a:chOff x="13457904" y="6206613"/>
          <a:chExt cx="4572000" cy="4648199"/>
        </a:xfrm>
      </xdr:grpSpPr>
      <xdr:pic>
        <xdr:nvPicPr>
          <xdr:cNvPr id="33" name="Image 32" hidden="1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4"/>
          <a:srcRect l="19758" t="5614" r="69884" b="79265"/>
          <a:stretch/>
        </xdr:blipFill>
        <xdr:spPr>
          <a:xfrm>
            <a:off x="14973708" y="6206613"/>
            <a:ext cx="1556775" cy="1682321"/>
          </a:xfrm>
          <a:prstGeom prst="rect">
            <a:avLst/>
          </a:prstGeom>
        </xdr:spPr>
      </xdr:pic>
      <xdr:graphicFrame macro="">
        <xdr:nvGraphicFramePr>
          <xdr:cNvPr id="7181" name="Graphique 7180" hidden="1">
            <a:extLst>
              <a:ext uri="{FF2B5EF4-FFF2-40B4-BE49-F238E27FC236}">
                <a16:creationId xmlns:a16="http://schemas.microsoft.com/office/drawing/2014/main" id="{5242380A-933A-4140-92F8-958EC9CF1841}"/>
              </a:ext>
            </a:extLst>
          </xdr:cNvPr>
          <xdr:cNvGraphicFramePr>
            <a:graphicFrameLocks/>
          </xdr:cNvGraphicFramePr>
        </xdr:nvGraphicFramePr>
        <xdr:xfrm>
          <a:off x="13457904" y="8111613"/>
          <a:ext cx="4572000" cy="27431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</xdr:grpSp>
    <xdr:clientData/>
  </xdr:twoCellAnchor>
  <xdr:twoCellAnchor>
    <xdr:from>
      <xdr:col>14</xdr:col>
      <xdr:colOff>102420</xdr:colOff>
      <xdr:row>5</xdr:row>
      <xdr:rowOff>184354</xdr:rowOff>
    </xdr:from>
    <xdr:to>
      <xdr:col>19</xdr:col>
      <xdr:colOff>577646</xdr:colOff>
      <xdr:row>26</xdr:row>
      <xdr:rowOff>162232</xdr:rowOff>
    </xdr:to>
    <xdr:grpSp>
      <xdr:nvGrpSpPr>
        <xdr:cNvPr id="7185" name="Groupe 7184" hidden="1">
          <a:extLst>
            <a:ext uri="{FF2B5EF4-FFF2-40B4-BE49-F238E27FC236}">
              <a16:creationId xmlns:a16="http://schemas.microsoft.com/office/drawing/2014/main" id="{5492AFE5-70EF-4E3A-E46D-BCD109C68E03}"/>
            </a:ext>
          </a:extLst>
        </xdr:cNvPr>
        <xdr:cNvGrpSpPr/>
      </xdr:nvGrpSpPr>
      <xdr:grpSpPr>
        <a:xfrm>
          <a:off x="11573388" y="1249515"/>
          <a:ext cx="4572000" cy="4320459"/>
          <a:chOff x="11573388" y="1249515"/>
          <a:chExt cx="4572000" cy="4320459"/>
        </a:xfrm>
      </xdr:grpSpPr>
      <xdr:pic>
        <xdr:nvPicPr>
          <xdr:cNvPr id="30" name="Image 29" hidden="1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28947" t="50904" r="52322" b="26557"/>
          <a:stretch/>
        </xdr:blipFill>
        <xdr:spPr>
          <a:xfrm>
            <a:off x="13232581" y="1249515"/>
            <a:ext cx="1284514" cy="1545770"/>
          </a:xfrm>
          <a:prstGeom prst="rect">
            <a:avLst/>
          </a:prstGeom>
        </xdr:spPr>
      </xdr:pic>
      <xdr:grpSp>
        <xdr:nvGrpSpPr>
          <xdr:cNvPr id="7182" name="Groupe 7181" hidden="1">
            <a:extLst>
              <a:ext uri="{FF2B5EF4-FFF2-40B4-BE49-F238E27FC236}">
                <a16:creationId xmlns:a16="http://schemas.microsoft.com/office/drawing/2014/main" id="{95D80FE0-1E5A-FE41-98A5-F5BD26EFDB56}"/>
              </a:ext>
            </a:extLst>
          </xdr:cNvPr>
          <xdr:cNvGrpSpPr/>
        </xdr:nvGrpSpPr>
        <xdr:grpSpPr>
          <a:xfrm>
            <a:off x="11573388" y="2806290"/>
            <a:ext cx="4572000" cy="2763684"/>
            <a:chOff x="7886291" y="7824839"/>
            <a:chExt cx="4572000" cy="2743200"/>
          </a:xfrm>
        </xdr:grpSpPr>
        <xdr:graphicFrame macro="">
          <xdr:nvGraphicFramePr>
            <xdr:cNvPr id="7183" name="Graphique 7182" hidden="1">
              <a:extLst>
                <a:ext uri="{FF2B5EF4-FFF2-40B4-BE49-F238E27FC236}">
                  <a16:creationId xmlns:a16="http://schemas.microsoft.com/office/drawing/2014/main" id="{5449BB04-E760-A3C6-ED6D-BBC947B64DA3}"/>
                </a:ext>
              </a:extLst>
            </xdr:cNvPr>
            <xdr:cNvGraphicFramePr>
              <a:graphicFrameLocks/>
            </xdr:cNvGraphicFramePr>
          </xdr:nvGraphicFramePr>
          <xdr:xfrm>
            <a:off x="7886291" y="7824839"/>
            <a:ext cx="4572000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8"/>
            </a:graphicData>
          </a:graphic>
        </xdr:graphicFrame>
        <xdr:sp macro="" textlink="$AZ$6">
          <xdr:nvSpPr>
            <xdr:cNvPr id="7184" name="Rectangle 7183" hidden="1">
              <a:extLst>
                <a:ext uri="{FF2B5EF4-FFF2-40B4-BE49-F238E27FC236}">
                  <a16:creationId xmlns:a16="http://schemas.microsoft.com/office/drawing/2014/main" id="{513AD61B-AD9C-3F82-2A58-4C2A908BDEE2}"/>
                </a:ext>
              </a:extLst>
            </xdr:cNvPr>
            <xdr:cNvSpPr/>
          </xdr:nvSpPr>
          <xdr:spPr>
            <a:xfrm>
              <a:off x="9832257" y="8316451"/>
              <a:ext cx="1003710" cy="61451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EB71FCD-8A26-6047-8810-AD9B172280C4}" type="TxLink">
                <a:rPr lang="en-US" sz="16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l"/>
                <a:t>janv</a:t>
              </a:fld>
              <a:endParaRPr lang="fr-FR" sz="14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145142</xdr:colOff>
      <xdr:row>5</xdr:row>
      <xdr:rowOff>102810</xdr:rowOff>
    </xdr:from>
    <xdr:to>
      <xdr:col>14</xdr:col>
      <xdr:colOff>314476</xdr:colOff>
      <xdr:row>16</xdr:row>
      <xdr:rowOff>145143</xdr:rowOff>
    </xdr:to>
    <xdr:sp macro="[0]!tracer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458475" y="1009953"/>
          <a:ext cx="2709334" cy="2038047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4000"/>
            <a:t>Tracage flux</a:t>
          </a:r>
        </a:p>
      </xdr:txBody>
    </xdr:sp>
    <xdr:clientData/>
  </xdr:twoCellAnchor>
  <xdr:twoCellAnchor>
    <xdr:from>
      <xdr:col>16</xdr:col>
      <xdr:colOff>302380</xdr:colOff>
      <xdr:row>0</xdr:row>
      <xdr:rowOff>0</xdr:rowOff>
    </xdr:from>
    <xdr:to>
      <xdr:col>60</xdr:col>
      <xdr:colOff>190755</xdr:colOff>
      <xdr:row>214</xdr:row>
      <xdr:rowOff>1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GrpSpPr/>
      </xdr:nvGrpSpPr>
      <xdr:grpSpPr>
        <a:xfrm>
          <a:off x="13233289" y="0"/>
          <a:ext cx="35448375" cy="41255759"/>
          <a:chOff x="13849047" y="0"/>
          <a:chExt cx="37141708" cy="38825715"/>
        </a:xfrm>
      </xdr:grpSpPr>
      <xdr:pic>
        <xdr:nvPicPr>
          <xdr:cNvPr id="40" name="Image 39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849047" y="0"/>
            <a:ext cx="37141708" cy="38825715"/>
          </a:xfrm>
          <a:prstGeom prst="rect">
            <a:avLst/>
          </a:prstGeom>
        </xdr:spPr>
      </xdr:pic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7054285" y="7620000"/>
            <a:ext cx="2419048" cy="11490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4800">
                <a:solidFill>
                  <a:schemeClr val="tx1"/>
                </a:solidFill>
              </a:rPr>
              <a:t>Atelier 1</a:t>
            </a:r>
          </a:p>
        </xdr:txBody>
      </xdr:sp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25008114" y="7651448"/>
            <a:ext cx="2419048" cy="11490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4800">
                <a:solidFill>
                  <a:schemeClr val="tx1"/>
                </a:solidFill>
              </a:rPr>
              <a:t>Atelier 2</a:t>
            </a:r>
          </a:p>
        </xdr:txBody>
      </xdr:sp>
      <xdr:sp macro="" textlink="">
        <xdr:nvSpPr>
          <xdr:cNvPr id="44" name="Rectangle 43">
            <a:extLst>
              <a:ext uri="{FF2B5EF4-FFF2-40B4-BE49-F238E27FC236}">
                <a16:creationId xmlns:a16="http://schemas.microsoft.com/office/drawing/2014/main" id="{00000000-0008-0000-0300-00002C000000}"/>
              </a:ext>
            </a:extLst>
          </xdr:cNvPr>
          <xdr:cNvSpPr/>
        </xdr:nvSpPr>
        <xdr:spPr>
          <a:xfrm>
            <a:off x="32538609" y="7682895"/>
            <a:ext cx="2419048" cy="11490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4800">
                <a:solidFill>
                  <a:schemeClr val="tx1"/>
                </a:solidFill>
              </a:rPr>
              <a:t>Atelier 3</a:t>
            </a:r>
          </a:p>
        </xdr:txBody>
      </xdr: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7148628" y="12310533"/>
            <a:ext cx="2419048" cy="11490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4800">
                <a:solidFill>
                  <a:schemeClr val="tx1"/>
                </a:solidFill>
              </a:rPr>
              <a:t>Atelier 4</a:t>
            </a:r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24800075" y="12402456"/>
            <a:ext cx="2419048" cy="11490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4800">
                <a:solidFill>
                  <a:schemeClr val="tx1"/>
                </a:solidFill>
              </a:rPr>
              <a:t>Atelier 5</a:t>
            </a:r>
          </a:p>
        </xdr:txBody>
      </xdr:sp>
      <xdr:sp macro="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32632951" y="12252475"/>
            <a:ext cx="2419048" cy="11490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4800">
                <a:solidFill>
                  <a:schemeClr val="tx1"/>
                </a:solidFill>
              </a:rPr>
              <a:t>Atelier 6</a:t>
            </a:r>
          </a:p>
        </xdr:txBody>
      </xdr:sp>
    </xdr:grpSp>
    <xdr:clientData/>
  </xdr:twoCellAnchor>
  <xdr:twoCellAnchor>
    <xdr:from>
      <xdr:col>20</xdr:col>
      <xdr:colOff>0</xdr:colOff>
      <xdr:row>34</xdr:row>
      <xdr:rowOff>50800</xdr:rowOff>
    </xdr:from>
    <xdr:to>
      <xdr:col>21</xdr:col>
      <xdr:colOff>127000</xdr:colOff>
      <xdr:row>38</xdr:row>
      <xdr:rowOff>190500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24B4325B-C6E9-0F0E-A630-B8DEF520FAA1}"/>
            </a:ext>
          </a:extLst>
        </xdr:cNvPr>
        <xdr:cNvSpPr/>
      </xdr:nvSpPr>
      <xdr:spPr>
        <a:xfrm>
          <a:off x="16510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127000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B55BCEAE-F6E8-8309-46B5-37000FFAC628}"/>
            </a:ext>
          </a:extLst>
        </xdr:cNvPr>
        <xdr:cNvCxnSpPr/>
      </xdr:nvCxnSpPr>
      <xdr:spPr>
        <a:xfrm>
          <a:off x="16637000" y="7112000"/>
          <a:ext cx="6985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34</xdr:row>
      <xdr:rowOff>50800</xdr:rowOff>
    </xdr:from>
    <xdr:to>
      <xdr:col>21</xdr:col>
      <xdr:colOff>127000</xdr:colOff>
      <xdr:row>38</xdr:row>
      <xdr:rowOff>190500</xdr:rowOff>
    </xdr:to>
    <xdr:sp macro="" textlink="">
      <xdr:nvSpPr>
        <xdr:cNvPr id="7519" name="Ellipse 7518">
          <a:extLst>
            <a:ext uri="{FF2B5EF4-FFF2-40B4-BE49-F238E27FC236}">
              <a16:creationId xmlns:a16="http://schemas.microsoft.com/office/drawing/2014/main" id="{0251121D-A4A9-2961-A427-CD896C22FF0D}"/>
            </a:ext>
          </a:extLst>
        </xdr:cNvPr>
        <xdr:cNvSpPr/>
      </xdr:nvSpPr>
      <xdr:spPr>
        <a:xfrm>
          <a:off x="16510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127000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520" name="Connecteur droit avec flèche 7519">
          <a:extLst>
            <a:ext uri="{FF2B5EF4-FFF2-40B4-BE49-F238E27FC236}">
              <a16:creationId xmlns:a16="http://schemas.microsoft.com/office/drawing/2014/main" id="{50926044-8796-43B3-2AA0-BBA6F94FD34E}"/>
            </a:ext>
          </a:extLst>
        </xdr:cNvPr>
        <xdr:cNvCxnSpPr/>
      </xdr:nvCxnSpPr>
      <xdr:spPr>
        <a:xfrm>
          <a:off x="16637000" y="7112000"/>
          <a:ext cx="6985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81</xdr:row>
      <xdr:rowOff>25400</xdr:rowOff>
    </xdr:from>
    <xdr:to>
      <xdr:col>29</xdr:col>
      <xdr:colOff>508000</xdr:colOff>
      <xdr:row>85</xdr:row>
      <xdr:rowOff>165100</xdr:rowOff>
    </xdr:to>
    <xdr:sp macro="" textlink="">
      <xdr:nvSpPr>
        <xdr:cNvPr id="7521" name="Ellipse 7520">
          <a:extLst>
            <a:ext uri="{FF2B5EF4-FFF2-40B4-BE49-F238E27FC236}">
              <a16:creationId xmlns:a16="http://schemas.microsoft.com/office/drawing/2014/main" id="{2E83C4E7-CD2D-766C-6DF9-E92F4D2A93E6}"/>
            </a:ext>
          </a:extLst>
        </xdr:cNvPr>
        <xdr:cNvSpPr/>
      </xdr:nvSpPr>
      <xdr:spPr>
        <a:xfrm>
          <a:off x="23495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63500</xdr:colOff>
      <xdr:row>34</xdr:row>
      <xdr:rowOff>50800</xdr:rowOff>
    </xdr:from>
    <xdr:to>
      <xdr:col>21</xdr:col>
      <xdr:colOff>190500</xdr:colOff>
      <xdr:row>38</xdr:row>
      <xdr:rowOff>190500</xdr:rowOff>
    </xdr:to>
    <xdr:sp macro="" textlink="">
      <xdr:nvSpPr>
        <xdr:cNvPr id="7522" name="Ellipse 7521">
          <a:extLst>
            <a:ext uri="{FF2B5EF4-FFF2-40B4-BE49-F238E27FC236}">
              <a16:creationId xmlns:a16="http://schemas.microsoft.com/office/drawing/2014/main" id="{9CEEA978-E7F7-7264-1039-26BA2F38B2EC}"/>
            </a:ext>
          </a:extLst>
        </xdr:cNvPr>
        <xdr:cNvSpPr/>
      </xdr:nvSpPr>
      <xdr:spPr>
        <a:xfrm>
          <a:off x="16573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127000</xdr:colOff>
      <xdr:row>34</xdr:row>
      <xdr:rowOff>177800</xdr:rowOff>
    </xdr:from>
    <xdr:to>
      <xdr:col>20</xdr:col>
      <xdr:colOff>190500</xdr:colOff>
      <xdr:row>81</xdr:row>
      <xdr:rowOff>152400</xdr:rowOff>
    </xdr:to>
    <xdr:cxnSp macro="">
      <xdr:nvCxnSpPr>
        <xdr:cNvPr id="7523" name="Connecteur droit avec flèche 7522">
          <a:extLst>
            <a:ext uri="{FF2B5EF4-FFF2-40B4-BE49-F238E27FC236}">
              <a16:creationId xmlns:a16="http://schemas.microsoft.com/office/drawing/2014/main" id="{1A792E57-A780-DEA9-08E3-DCAF86784201}"/>
            </a:ext>
          </a:extLst>
        </xdr:cNvPr>
        <xdr:cNvCxnSpPr/>
      </xdr:nvCxnSpPr>
      <xdr:spPr>
        <a:xfrm flipH="1">
          <a:off x="16637000" y="7112000"/>
          <a:ext cx="63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81</xdr:row>
      <xdr:rowOff>25400</xdr:rowOff>
    </xdr:from>
    <xdr:to>
      <xdr:col>21</xdr:col>
      <xdr:colOff>127000</xdr:colOff>
      <xdr:row>85</xdr:row>
      <xdr:rowOff>165100</xdr:rowOff>
    </xdr:to>
    <xdr:sp macro="" textlink="">
      <xdr:nvSpPr>
        <xdr:cNvPr id="7524" name="Ellipse 7523">
          <a:extLst>
            <a:ext uri="{FF2B5EF4-FFF2-40B4-BE49-F238E27FC236}">
              <a16:creationId xmlns:a16="http://schemas.microsoft.com/office/drawing/2014/main" id="{62D53090-071E-5A09-B4CB-21244A16EFE3}"/>
            </a:ext>
          </a:extLst>
        </xdr:cNvPr>
        <xdr:cNvSpPr/>
      </xdr:nvSpPr>
      <xdr:spPr>
        <a:xfrm>
          <a:off x="16510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127000</xdr:colOff>
      <xdr:row>34</xdr:row>
      <xdr:rowOff>177800</xdr:rowOff>
    </xdr:from>
    <xdr:to>
      <xdr:col>38</xdr:col>
      <xdr:colOff>508000</xdr:colOff>
      <xdr:row>81</xdr:row>
      <xdr:rowOff>152400</xdr:rowOff>
    </xdr:to>
    <xdr:cxnSp macro="">
      <xdr:nvCxnSpPr>
        <xdr:cNvPr id="7525" name="Connecteur droit avec flèche 7524">
          <a:extLst>
            <a:ext uri="{FF2B5EF4-FFF2-40B4-BE49-F238E27FC236}">
              <a16:creationId xmlns:a16="http://schemas.microsoft.com/office/drawing/2014/main" id="{05850B85-DD9C-EF31-6474-7A0B3B2AD719}"/>
            </a:ext>
          </a:extLst>
        </xdr:cNvPr>
        <xdr:cNvCxnSpPr/>
      </xdr:nvCxnSpPr>
      <xdr:spPr>
        <a:xfrm flipV="1">
          <a:off x="16637000" y="7112000"/>
          <a:ext cx="15240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381000</xdr:colOff>
      <xdr:row>34</xdr:row>
      <xdr:rowOff>50800</xdr:rowOff>
    </xdr:from>
    <xdr:to>
      <xdr:col>39</xdr:col>
      <xdr:colOff>508000</xdr:colOff>
      <xdr:row>38</xdr:row>
      <xdr:rowOff>190500</xdr:rowOff>
    </xdr:to>
    <xdr:sp macro="" textlink="">
      <xdr:nvSpPr>
        <xdr:cNvPr id="7526" name="Ellipse 7525">
          <a:extLst>
            <a:ext uri="{FF2B5EF4-FFF2-40B4-BE49-F238E27FC236}">
              <a16:creationId xmlns:a16="http://schemas.microsoft.com/office/drawing/2014/main" id="{D4A10663-ECC1-AFD6-D57C-46C42CF8E475}"/>
            </a:ext>
          </a:extLst>
        </xdr:cNvPr>
        <xdr:cNvSpPr/>
      </xdr:nvSpPr>
      <xdr:spPr>
        <a:xfrm>
          <a:off x="31750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38</xdr:col>
      <xdr:colOff>508000</xdr:colOff>
      <xdr:row>34</xdr:row>
      <xdr:rowOff>177800</xdr:rowOff>
    </xdr:to>
    <xdr:cxnSp macro="">
      <xdr:nvCxnSpPr>
        <xdr:cNvPr id="7527" name="Connecteur droit avec flèche 7526">
          <a:extLst>
            <a:ext uri="{FF2B5EF4-FFF2-40B4-BE49-F238E27FC236}">
              <a16:creationId xmlns:a16="http://schemas.microsoft.com/office/drawing/2014/main" id="{8CE24C25-18AF-1C75-4E61-BED7600D198B}"/>
            </a:ext>
          </a:extLst>
        </xdr:cNvPr>
        <xdr:cNvCxnSpPr/>
      </xdr:nvCxnSpPr>
      <xdr:spPr>
        <a:xfrm flipH="1">
          <a:off x="23622000" y="7112000"/>
          <a:ext cx="8255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528" name="Ellipse 7527">
          <a:extLst>
            <a:ext uri="{FF2B5EF4-FFF2-40B4-BE49-F238E27FC236}">
              <a16:creationId xmlns:a16="http://schemas.microsoft.com/office/drawing/2014/main" id="{A1CF6030-3A10-B36C-E587-920EEC92B43D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38</xdr:col>
      <xdr:colOff>571500</xdr:colOff>
      <xdr:row>34</xdr:row>
      <xdr:rowOff>177800</xdr:rowOff>
    </xdr:to>
    <xdr:cxnSp macro="">
      <xdr:nvCxnSpPr>
        <xdr:cNvPr id="7529" name="Connecteur droit avec flèche 7528">
          <a:extLst>
            <a:ext uri="{FF2B5EF4-FFF2-40B4-BE49-F238E27FC236}">
              <a16:creationId xmlns:a16="http://schemas.microsoft.com/office/drawing/2014/main" id="{4616E076-0A39-CEE1-FD6D-91F1AC05F6A7}"/>
            </a:ext>
          </a:extLst>
        </xdr:cNvPr>
        <xdr:cNvCxnSpPr/>
      </xdr:nvCxnSpPr>
      <xdr:spPr>
        <a:xfrm>
          <a:off x="23622000" y="7112000"/>
          <a:ext cx="8318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444500</xdr:colOff>
      <xdr:row>34</xdr:row>
      <xdr:rowOff>50800</xdr:rowOff>
    </xdr:from>
    <xdr:to>
      <xdr:col>39</xdr:col>
      <xdr:colOff>571500</xdr:colOff>
      <xdr:row>38</xdr:row>
      <xdr:rowOff>190500</xdr:rowOff>
    </xdr:to>
    <xdr:sp macro="" textlink="">
      <xdr:nvSpPr>
        <xdr:cNvPr id="7530" name="Ellipse 7529">
          <a:extLst>
            <a:ext uri="{FF2B5EF4-FFF2-40B4-BE49-F238E27FC236}">
              <a16:creationId xmlns:a16="http://schemas.microsoft.com/office/drawing/2014/main" id="{D69C828D-800E-C833-F6F6-5FC14E765F0A}"/>
            </a:ext>
          </a:extLst>
        </xdr:cNvPr>
        <xdr:cNvSpPr/>
      </xdr:nvSpPr>
      <xdr:spPr>
        <a:xfrm>
          <a:off x="31813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531" name="Ellipse 7530">
          <a:extLst>
            <a:ext uri="{FF2B5EF4-FFF2-40B4-BE49-F238E27FC236}">
              <a16:creationId xmlns:a16="http://schemas.microsoft.com/office/drawing/2014/main" id="{FD1509F5-FBF9-CAD7-0DE7-CBCA78365FBC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38</xdr:col>
      <xdr:colOff>635000</xdr:colOff>
      <xdr:row>34</xdr:row>
      <xdr:rowOff>177800</xdr:rowOff>
    </xdr:to>
    <xdr:cxnSp macro="">
      <xdr:nvCxnSpPr>
        <xdr:cNvPr id="7532" name="Connecteur droit avec flèche 7531">
          <a:extLst>
            <a:ext uri="{FF2B5EF4-FFF2-40B4-BE49-F238E27FC236}">
              <a16:creationId xmlns:a16="http://schemas.microsoft.com/office/drawing/2014/main" id="{FD7D1A79-6EDE-AA2B-70BF-587FF5EF8390}"/>
            </a:ext>
          </a:extLst>
        </xdr:cNvPr>
        <xdr:cNvCxnSpPr/>
      </xdr:nvCxnSpPr>
      <xdr:spPr>
        <a:xfrm>
          <a:off x="23590250" y="7112000"/>
          <a:ext cx="8413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508000</xdr:colOff>
      <xdr:row>34</xdr:row>
      <xdr:rowOff>50800</xdr:rowOff>
    </xdr:from>
    <xdr:to>
      <xdr:col>39</xdr:col>
      <xdr:colOff>635000</xdr:colOff>
      <xdr:row>38</xdr:row>
      <xdr:rowOff>190500</xdr:rowOff>
    </xdr:to>
    <xdr:sp macro="" textlink="">
      <xdr:nvSpPr>
        <xdr:cNvPr id="7533" name="Ellipse 7532">
          <a:extLst>
            <a:ext uri="{FF2B5EF4-FFF2-40B4-BE49-F238E27FC236}">
              <a16:creationId xmlns:a16="http://schemas.microsoft.com/office/drawing/2014/main" id="{25D503C7-B6F5-EA2E-EC7F-50EC13E213BD}"/>
            </a:ext>
          </a:extLst>
        </xdr:cNvPr>
        <xdr:cNvSpPr/>
      </xdr:nvSpPr>
      <xdr:spPr>
        <a:xfrm>
          <a:off x="31877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38</xdr:col>
      <xdr:colOff>635000</xdr:colOff>
      <xdr:row>34</xdr:row>
      <xdr:rowOff>177800</xdr:rowOff>
    </xdr:to>
    <xdr:cxnSp macro="">
      <xdr:nvCxnSpPr>
        <xdr:cNvPr id="7534" name="Connecteur droit avec flèche 7533">
          <a:extLst>
            <a:ext uri="{FF2B5EF4-FFF2-40B4-BE49-F238E27FC236}">
              <a16:creationId xmlns:a16="http://schemas.microsoft.com/office/drawing/2014/main" id="{D5F1B653-1B15-E5BC-1082-FE1FE383A469}"/>
            </a:ext>
          </a:extLst>
        </xdr:cNvPr>
        <xdr:cNvCxnSpPr/>
      </xdr:nvCxnSpPr>
      <xdr:spPr>
        <a:xfrm flipH="1">
          <a:off x="23622000" y="7112000"/>
          <a:ext cx="8382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535" name="Ellipse 7534">
          <a:extLst>
            <a:ext uri="{FF2B5EF4-FFF2-40B4-BE49-F238E27FC236}">
              <a16:creationId xmlns:a16="http://schemas.microsoft.com/office/drawing/2014/main" id="{83A37251-58CA-AD3F-0591-6F782DF66C23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539750</xdr:colOff>
      <xdr:row>81</xdr:row>
      <xdr:rowOff>152400</xdr:rowOff>
    </xdr:to>
    <xdr:cxnSp macro="">
      <xdr:nvCxnSpPr>
        <xdr:cNvPr id="7536" name="Connecteur droit avec flèche 7535">
          <a:extLst>
            <a:ext uri="{FF2B5EF4-FFF2-40B4-BE49-F238E27FC236}">
              <a16:creationId xmlns:a16="http://schemas.microsoft.com/office/drawing/2014/main" id="{CEEA2C7C-A175-4F0B-42AA-B98A712D6BEA}"/>
            </a:ext>
          </a:extLst>
        </xdr:cNvPr>
        <xdr:cNvCxnSpPr/>
      </xdr:nvCxnSpPr>
      <xdr:spPr>
        <a:xfrm>
          <a:off x="23622000" y="7112000"/>
          <a:ext cx="31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412750</xdr:colOff>
      <xdr:row>81</xdr:row>
      <xdr:rowOff>25400</xdr:rowOff>
    </xdr:from>
    <xdr:to>
      <xdr:col>29</xdr:col>
      <xdr:colOff>539750</xdr:colOff>
      <xdr:row>85</xdr:row>
      <xdr:rowOff>165100</xdr:rowOff>
    </xdr:to>
    <xdr:sp macro="" textlink="">
      <xdr:nvSpPr>
        <xdr:cNvPr id="7537" name="Ellipse 7536">
          <a:extLst>
            <a:ext uri="{FF2B5EF4-FFF2-40B4-BE49-F238E27FC236}">
              <a16:creationId xmlns:a16="http://schemas.microsoft.com/office/drawing/2014/main" id="{4408A7A7-46CE-C0FB-F33E-C562DC2BF1B5}"/>
            </a:ext>
          </a:extLst>
        </xdr:cNvPr>
        <xdr:cNvSpPr/>
      </xdr:nvSpPr>
      <xdr:spPr>
        <a:xfrm>
          <a:off x="23526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539750</xdr:colOff>
      <xdr:row>81</xdr:row>
      <xdr:rowOff>152400</xdr:rowOff>
    </xdr:to>
    <xdr:cxnSp macro="">
      <xdr:nvCxnSpPr>
        <xdr:cNvPr id="7538" name="Connecteur droit avec flèche 7537">
          <a:extLst>
            <a:ext uri="{FF2B5EF4-FFF2-40B4-BE49-F238E27FC236}">
              <a16:creationId xmlns:a16="http://schemas.microsoft.com/office/drawing/2014/main" id="{F8910CC4-83AA-51F9-DE1F-B30D5DB1757A}"/>
            </a:ext>
          </a:extLst>
        </xdr:cNvPr>
        <xdr:cNvCxnSpPr/>
      </xdr:nvCxnSpPr>
      <xdr:spPr>
        <a:xfrm flipH="1" flipV="1">
          <a:off x="23622000" y="7112000"/>
          <a:ext cx="31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539" name="Ellipse 7538">
          <a:extLst>
            <a:ext uri="{FF2B5EF4-FFF2-40B4-BE49-F238E27FC236}">
              <a16:creationId xmlns:a16="http://schemas.microsoft.com/office/drawing/2014/main" id="{46B4B3F8-AC46-4E86-A4F1-D73C20669C67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38</xdr:col>
      <xdr:colOff>698500</xdr:colOff>
      <xdr:row>34</xdr:row>
      <xdr:rowOff>177800</xdr:rowOff>
    </xdr:to>
    <xdr:cxnSp macro="">
      <xdr:nvCxnSpPr>
        <xdr:cNvPr id="7540" name="Connecteur droit avec flèche 7539">
          <a:extLst>
            <a:ext uri="{FF2B5EF4-FFF2-40B4-BE49-F238E27FC236}">
              <a16:creationId xmlns:a16="http://schemas.microsoft.com/office/drawing/2014/main" id="{425FD079-2576-CA06-0772-F478F245FC0B}"/>
            </a:ext>
          </a:extLst>
        </xdr:cNvPr>
        <xdr:cNvCxnSpPr/>
      </xdr:nvCxnSpPr>
      <xdr:spPr>
        <a:xfrm>
          <a:off x="23622000" y="7112000"/>
          <a:ext cx="8445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571500</xdr:colOff>
      <xdr:row>34</xdr:row>
      <xdr:rowOff>50800</xdr:rowOff>
    </xdr:from>
    <xdr:to>
      <xdr:col>39</xdr:col>
      <xdr:colOff>698500</xdr:colOff>
      <xdr:row>38</xdr:row>
      <xdr:rowOff>190500</xdr:rowOff>
    </xdr:to>
    <xdr:sp macro="" textlink="">
      <xdr:nvSpPr>
        <xdr:cNvPr id="7541" name="Ellipse 7540">
          <a:extLst>
            <a:ext uri="{FF2B5EF4-FFF2-40B4-BE49-F238E27FC236}">
              <a16:creationId xmlns:a16="http://schemas.microsoft.com/office/drawing/2014/main" id="{C25C6F5F-91F1-2E90-F070-D123BFDD6001}"/>
            </a:ext>
          </a:extLst>
        </xdr:cNvPr>
        <xdr:cNvSpPr/>
      </xdr:nvSpPr>
      <xdr:spPr>
        <a:xfrm>
          <a:off x="31940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38</xdr:col>
      <xdr:colOff>508000</xdr:colOff>
      <xdr:row>34</xdr:row>
      <xdr:rowOff>177800</xdr:rowOff>
    </xdr:from>
    <xdr:to>
      <xdr:col>38</xdr:col>
      <xdr:colOff>698500</xdr:colOff>
      <xdr:row>81</xdr:row>
      <xdr:rowOff>152400</xdr:rowOff>
    </xdr:to>
    <xdr:cxnSp macro="">
      <xdr:nvCxnSpPr>
        <xdr:cNvPr id="7542" name="Connecteur droit avec flèche 7541">
          <a:extLst>
            <a:ext uri="{FF2B5EF4-FFF2-40B4-BE49-F238E27FC236}">
              <a16:creationId xmlns:a16="http://schemas.microsoft.com/office/drawing/2014/main" id="{C0DF9F43-8759-5D7B-6CB6-C98E8C809291}"/>
            </a:ext>
          </a:extLst>
        </xdr:cNvPr>
        <xdr:cNvCxnSpPr/>
      </xdr:nvCxnSpPr>
      <xdr:spPr>
        <a:xfrm flipH="1">
          <a:off x="31877000" y="7112000"/>
          <a:ext cx="190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381000</xdr:colOff>
      <xdr:row>81</xdr:row>
      <xdr:rowOff>25400</xdr:rowOff>
    </xdr:from>
    <xdr:to>
      <xdr:col>39</xdr:col>
      <xdr:colOff>508000</xdr:colOff>
      <xdr:row>85</xdr:row>
      <xdr:rowOff>165100</xdr:rowOff>
    </xdr:to>
    <xdr:sp macro="" textlink="">
      <xdr:nvSpPr>
        <xdr:cNvPr id="7543" name="Ellipse 7542">
          <a:extLst>
            <a:ext uri="{FF2B5EF4-FFF2-40B4-BE49-F238E27FC236}">
              <a16:creationId xmlns:a16="http://schemas.microsoft.com/office/drawing/2014/main" id="{CA0932B2-A1C7-6FDE-7274-85C973DB9173}"/>
            </a:ext>
          </a:extLst>
        </xdr:cNvPr>
        <xdr:cNvSpPr/>
      </xdr:nvSpPr>
      <xdr:spPr>
        <a:xfrm>
          <a:off x="31750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38</xdr:col>
      <xdr:colOff>508000</xdr:colOff>
      <xdr:row>34</xdr:row>
      <xdr:rowOff>177800</xdr:rowOff>
    </xdr:from>
    <xdr:to>
      <xdr:col>38</xdr:col>
      <xdr:colOff>762000</xdr:colOff>
      <xdr:row>81</xdr:row>
      <xdr:rowOff>152400</xdr:rowOff>
    </xdr:to>
    <xdr:cxnSp macro="">
      <xdr:nvCxnSpPr>
        <xdr:cNvPr id="7544" name="Connecteur droit avec flèche 7543">
          <a:extLst>
            <a:ext uri="{FF2B5EF4-FFF2-40B4-BE49-F238E27FC236}">
              <a16:creationId xmlns:a16="http://schemas.microsoft.com/office/drawing/2014/main" id="{693DD593-9784-11B4-EC5A-66046F161CDC}"/>
            </a:ext>
          </a:extLst>
        </xdr:cNvPr>
        <xdr:cNvCxnSpPr/>
      </xdr:nvCxnSpPr>
      <xdr:spPr>
        <a:xfrm flipV="1">
          <a:off x="31877000" y="7112000"/>
          <a:ext cx="254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635000</xdr:colOff>
      <xdr:row>34</xdr:row>
      <xdr:rowOff>50800</xdr:rowOff>
    </xdr:from>
    <xdr:to>
      <xdr:col>39</xdr:col>
      <xdr:colOff>762000</xdr:colOff>
      <xdr:row>38</xdr:row>
      <xdr:rowOff>190500</xdr:rowOff>
    </xdr:to>
    <xdr:sp macro="" textlink="">
      <xdr:nvSpPr>
        <xdr:cNvPr id="7545" name="Ellipse 7544">
          <a:extLst>
            <a:ext uri="{FF2B5EF4-FFF2-40B4-BE49-F238E27FC236}">
              <a16:creationId xmlns:a16="http://schemas.microsoft.com/office/drawing/2014/main" id="{76B2A4F3-E368-D3BE-3027-0241630B6C1C}"/>
            </a:ext>
          </a:extLst>
        </xdr:cNvPr>
        <xdr:cNvSpPr/>
      </xdr:nvSpPr>
      <xdr:spPr>
        <a:xfrm>
          <a:off x="32004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571500</xdr:colOff>
      <xdr:row>34</xdr:row>
      <xdr:rowOff>177800</xdr:rowOff>
    </xdr:from>
    <xdr:to>
      <xdr:col>38</xdr:col>
      <xdr:colOff>762000</xdr:colOff>
      <xdr:row>81</xdr:row>
      <xdr:rowOff>152400</xdr:rowOff>
    </xdr:to>
    <xdr:cxnSp macro="">
      <xdr:nvCxnSpPr>
        <xdr:cNvPr id="7546" name="Connecteur droit avec flèche 7545">
          <a:extLst>
            <a:ext uri="{FF2B5EF4-FFF2-40B4-BE49-F238E27FC236}">
              <a16:creationId xmlns:a16="http://schemas.microsoft.com/office/drawing/2014/main" id="{0D918933-D790-09E8-7C70-0337BB149A5E}"/>
            </a:ext>
          </a:extLst>
        </xdr:cNvPr>
        <xdr:cNvCxnSpPr/>
      </xdr:nvCxnSpPr>
      <xdr:spPr>
        <a:xfrm flipH="1">
          <a:off x="23685500" y="7112000"/>
          <a:ext cx="8445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444500</xdr:colOff>
      <xdr:row>81</xdr:row>
      <xdr:rowOff>25400</xdr:rowOff>
    </xdr:from>
    <xdr:to>
      <xdr:col>29</xdr:col>
      <xdr:colOff>571500</xdr:colOff>
      <xdr:row>85</xdr:row>
      <xdr:rowOff>165100</xdr:rowOff>
    </xdr:to>
    <xdr:sp macro="" textlink="">
      <xdr:nvSpPr>
        <xdr:cNvPr id="7547" name="Ellipse 7546">
          <a:extLst>
            <a:ext uri="{FF2B5EF4-FFF2-40B4-BE49-F238E27FC236}">
              <a16:creationId xmlns:a16="http://schemas.microsoft.com/office/drawing/2014/main" id="{175F2981-308D-5025-C206-F4DC87F5E0BA}"/>
            </a:ext>
          </a:extLst>
        </xdr:cNvPr>
        <xdr:cNvSpPr/>
      </xdr:nvSpPr>
      <xdr:spPr>
        <a:xfrm>
          <a:off x="23558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571500</xdr:colOff>
      <xdr:row>81</xdr:row>
      <xdr:rowOff>152400</xdr:rowOff>
    </xdr:from>
    <xdr:to>
      <xdr:col>28</xdr:col>
      <xdr:colOff>603250</xdr:colOff>
      <xdr:row>81</xdr:row>
      <xdr:rowOff>152400</xdr:rowOff>
    </xdr:to>
    <xdr:cxnSp macro="">
      <xdr:nvCxnSpPr>
        <xdr:cNvPr id="7548" name="Connecteur droit avec flèche 7547">
          <a:extLst>
            <a:ext uri="{FF2B5EF4-FFF2-40B4-BE49-F238E27FC236}">
              <a16:creationId xmlns:a16="http://schemas.microsoft.com/office/drawing/2014/main" id="{B7CE8594-0224-0CED-1DE0-A0D4A4460D7F}"/>
            </a:ext>
          </a:extLst>
        </xdr:cNvPr>
        <xdr:cNvCxnSpPr/>
      </xdr:nvCxnSpPr>
      <xdr:spPr>
        <a:xfrm>
          <a:off x="236855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476250</xdr:colOff>
      <xdr:row>81</xdr:row>
      <xdr:rowOff>25400</xdr:rowOff>
    </xdr:from>
    <xdr:to>
      <xdr:col>29</xdr:col>
      <xdr:colOff>603250</xdr:colOff>
      <xdr:row>85</xdr:row>
      <xdr:rowOff>165100</xdr:rowOff>
    </xdr:to>
    <xdr:sp macro="" textlink="">
      <xdr:nvSpPr>
        <xdr:cNvPr id="7549" name="Ellipse 7548">
          <a:extLst>
            <a:ext uri="{FF2B5EF4-FFF2-40B4-BE49-F238E27FC236}">
              <a16:creationId xmlns:a16="http://schemas.microsoft.com/office/drawing/2014/main" id="{89BF7571-B9D0-54D5-1E42-1608B5FF25A0}"/>
            </a:ext>
          </a:extLst>
        </xdr:cNvPr>
        <xdr:cNvSpPr/>
      </xdr:nvSpPr>
      <xdr:spPr>
        <a:xfrm>
          <a:off x="23590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603250</xdr:colOff>
      <xdr:row>81</xdr:row>
      <xdr:rowOff>152400</xdr:rowOff>
    </xdr:to>
    <xdr:cxnSp macro="">
      <xdr:nvCxnSpPr>
        <xdr:cNvPr id="7550" name="Connecteur droit avec flèche 7549">
          <a:extLst>
            <a:ext uri="{FF2B5EF4-FFF2-40B4-BE49-F238E27FC236}">
              <a16:creationId xmlns:a16="http://schemas.microsoft.com/office/drawing/2014/main" id="{859372A9-0B6A-7104-3970-BDD6BC8C7A6B}"/>
            </a:ext>
          </a:extLst>
        </xdr:cNvPr>
        <xdr:cNvCxnSpPr/>
      </xdr:nvCxnSpPr>
      <xdr:spPr>
        <a:xfrm flipH="1" flipV="1">
          <a:off x="23622000" y="7112000"/>
          <a:ext cx="95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551" name="Ellipse 7550">
          <a:extLst>
            <a:ext uri="{FF2B5EF4-FFF2-40B4-BE49-F238E27FC236}">
              <a16:creationId xmlns:a16="http://schemas.microsoft.com/office/drawing/2014/main" id="{1CFB8FC5-AC35-ED1A-C020-B2B41890DD34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508000</xdr:colOff>
      <xdr:row>34</xdr:row>
      <xdr:rowOff>177800</xdr:rowOff>
    </xdr:to>
    <xdr:cxnSp macro="">
      <xdr:nvCxnSpPr>
        <xdr:cNvPr id="7552" name="Connecteur droit avec flèche 7551">
          <a:extLst>
            <a:ext uri="{FF2B5EF4-FFF2-40B4-BE49-F238E27FC236}">
              <a16:creationId xmlns:a16="http://schemas.microsoft.com/office/drawing/2014/main" id="{2D84D04B-E3DC-3159-20AD-4B66C3E6FE2D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553" name="Ellipse 7552">
          <a:extLst>
            <a:ext uri="{FF2B5EF4-FFF2-40B4-BE49-F238E27FC236}">
              <a16:creationId xmlns:a16="http://schemas.microsoft.com/office/drawing/2014/main" id="{44CAABDD-2211-2B2A-9464-AA47A4A49496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554" name="Ellipse 7553">
          <a:extLst>
            <a:ext uri="{FF2B5EF4-FFF2-40B4-BE49-F238E27FC236}">
              <a16:creationId xmlns:a16="http://schemas.microsoft.com/office/drawing/2014/main" id="{FC52E846-2F87-508E-C9E5-7D4C4957849C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38</xdr:col>
      <xdr:colOff>539750</xdr:colOff>
      <xdr:row>81</xdr:row>
      <xdr:rowOff>152400</xdr:rowOff>
    </xdr:to>
    <xdr:cxnSp macro="">
      <xdr:nvCxnSpPr>
        <xdr:cNvPr id="7555" name="Connecteur droit avec flèche 7554">
          <a:extLst>
            <a:ext uri="{FF2B5EF4-FFF2-40B4-BE49-F238E27FC236}">
              <a16:creationId xmlns:a16="http://schemas.microsoft.com/office/drawing/2014/main" id="{E472CA5E-2B19-ED55-61A7-82E8F8D3E674}"/>
            </a:ext>
          </a:extLst>
        </xdr:cNvPr>
        <xdr:cNvCxnSpPr/>
      </xdr:nvCxnSpPr>
      <xdr:spPr>
        <a:xfrm>
          <a:off x="23590250" y="7112000"/>
          <a:ext cx="8318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412750</xdr:colOff>
      <xdr:row>81</xdr:row>
      <xdr:rowOff>25400</xdr:rowOff>
    </xdr:from>
    <xdr:to>
      <xdr:col>39</xdr:col>
      <xdr:colOff>539750</xdr:colOff>
      <xdr:row>85</xdr:row>
      <xdr:rowOff>165100</xdr:rowOff>
    </xdr:to>
    <xdr:sp macro="" textlink="">
      <xdr:nvSpPr>
        <xdr:cNvPr id="7556" name="Ellipse 7555">
          <a:extLst>
            <a:ext uri="{FF2B5EF4-FFF2-40B4-BE49-F238E27FC236}">
              <a16:creationId xmlns:a16="http://schemas.microsoft.com/office/drawing/2014/main" id="{C14B03B5-B53D-888B-D0FF-08516F387D0B}"/>
            </a:ext>
          </a:extLst>
        </xdr:cNvPr>
        <xdr:cNvSpPr/>
      </xdr:nvSpPr>
      <xdr:spPr>
        <a:xfrm>
          <a:off x="31781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635000</xdr:colOff>
      <xdr:row>81</xdr:row>
      <xdr:rowOff>152400</xdr:rowOff>
    </xdr:from>
    <xdr:to>
      <xdr:col>38</xdr:col>
      <xdr:colOff>539750</xdr:colOff>
      <xdr:row>81</xdr:row>
      <xdr:rowOff>152400</xdr:rowOff>
    </xdr:to>
    <xdr:cxnSp macro="">
      <xdr:nvCxnSpPr>
        <xdr:cNvPr id="7557" name="Connecteur droit avec flèche 7556">
          <a:extLst>
            <a:ext uri="{FF2B5EF4-FFF2-40B4-BE49-F238E27FC236}">
              <a16:creationId xmlns:a16="http://schemas.microsoft.com/office/drawing/2014/main" id="{977C6FA8-7B28-89F7-ACAC-296032FEF187}"/>
            </a:ext>
          </a:extLst>
        </xdr:cNvPr>
        <xdr:cNvCxnSpPr/>
      </xdr:nvCxnSpPr>
      <xdr:spPr>
        <a:xfrm flipH="1">
          <a:off x="23749000" y="16637000"/>
          <a:ext cx="8159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508000</xdr:colOff>
      <xdr:row>81</xdr:row>
      <xdr:rowOff>25400</xdr:rowOff>
    </xdr:from>
    <xdr:to>
      <xdr:col>29</xdr:col>
      <xdr:colOff>635000</xdr:colOff>
      <xdr:row>85</xdr:row>
      <xdr:rowOff>165100</xdr:rowOff>
    </xdr:to>
    <xdr:sp macro="" textlink="">
      <xdr:nvSpPr>
        <xdr:cNvPr id="7558" name="Ellipse 7557">
          <a:extLst>
            <a:ext uri="{FF2B5EF4-FFF2-40B4-BE49-F238E27FC236}">
              <a16:creationId xmlns:a16="http://schemas.microsoft.com/office/drawing/2014/main" id="{9E1FBFDB-D4E6-076F-384A-A03065AB35AA}"/>
            </a:ext>
          </a:extLst>
        </xdr:cNvPr>
        <xdr:cNvSpPr/>
      </xdr:nvSpPr>
      <xdr:spPr>
        <a:xfrm>
          <a:off x="23622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635000</xdr:colOff>
      <xdr:row>81</xdr:row>
      <xdr:rowOff>152400</xdr:rowOff>
    </xdr:from>
    <xdr:to>
      <xdr:col>28</xdr:col>
      <xdr:colOff>666750</xdr:colOff>
      <xdr:row>81</xdr:row>
      <xdr:rowOff>152400</xdr:rowOff>
    </xdr:to>
    <xdr:cxnSp macro="">
      <xdr:nvCxnSpPr>
        <xdr:cNvPr id="7559" name="Connecteur droit avec flèche 7558">
          <a:extLst>
            <a:ext uri="{FF2B5EF4-FFF2-40B4-BE49-F238E27FC236}">
              <a16:creationId xmlns:a16="http://schemas.microsoft.com/office/drawing/2014/main" id="{7BA28CC6-A5A2-AF34-DBBD-F031B4E4194C}"/>
            </a:ext>
          </a:extLst>
        </xdr:cNvPr>
        <xdr:cNvCxnSpPr/>
      </xdr:nvCxnSpPr>
      <xdr:spPr>
        <a:xfrm>
          <a:off x="237490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539750</xdr:colOff>
      <xdr:row>81</xdr:row>
      <xdr:rowOff>25400</xdr:rowOff>
    </xdr:from>
    <xdr:to>
      <xdr:col>29</xdr:col>
      <xdr:colOff>666750</xdr:colOff>
      <xdr:row>85</xdr:row>
      <xdr:rowOff>165100</xdr:rowOff>
    </xdr:to>
    <xdr:sp macro="" textlink="">
      <xdr:nvSpPr>
        <xdr:cNvPr id="7560" name="Ellipse 7559">
          <a:extLst>
            <a:ext uri="{FF2B5EF4-FFF2-40B4-BE49-F238E27FC236}">
              <a16:creationId xmlns:a16="http://schemas.microsoft.com/office/drawing/2014/main" id="{45E2D175-4C81-05E1-6973-D087F7E37331}"/>
            </a:ext>
          </a:extLst>
        </xdr:cNvPr>
        <xdr:cNvSpPr/>
      </xdr:nvSpPr>
      <xdr:spPr>
        <a:xfrm>
          <a:off x="23653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666750</xdr:colOff>
      <xdr:row>34</xdr:row>
      <xdr:rowOff>177800</xdr:rowOff>
    </xdr:from>
    <xdr:to>
      <xdr:col>39</xdr:col>
      <xdr:colOff>0</xdr:colOff>
      <xdr:row>81</xdr:row>
      <xdr:rowOff>152400</xdr:rowOff>
    </xdr:to>
    <xdr:cxnSp macro="">
      <xdr:nvCxnSpPr>
        <xdr:cNvPr id="7561" name="Connecteur droit avec flèche 7560">
          <a:extLst>
            <a:ext uri="{FF2B5EF4-FFF2-40B4-BE49-F238E27FC236}">
              <a16:creationId xmlns:a16="http://schemas.microsoft.com/office/drawing/2014/main" id="{9E64FAB5-1256-6E2C-2592-27BB9A26FF34}"/>
            </a:ext>
          </a:extLst>
        </xdr:cNvPr>
        <xdr:cNvCxnSpPr/>
      </xdr:nvCxnSpPr>
      <xdr:spPr>
        <a:xfrm flipV="1">
          <a:off x="23780750" y="7112000"/>
          <a:ext cx="8413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698500</xdr:colOff>
      <xdr:row>34</xdr:row>
      <xdr:rowOff>50800</xdr:rowOff>
    </xdr:from>
    <xdr:to>
      <xdr:col>40</xdr:col>
      <xdr:colOff>0</xdr:colOff>
      <xdr:row>38</xdr:row>
      <xdr:rowOff>190500</xdr:rowOff>
    </xdr:to>
    <xdr:sp macro="" textlink="">
      <xdr:nvSpPr>
        <xdr:cNvPr id="7562" name="Ellipse 7561">
          <a:extLst>
            <a:ext uri="{FF2B5EF4-FFF2-40B4-BE49-F238E27FC236}">
              <a16:creationId xmlns:a16="http://schemas.microsoft.com/office/drawing/2014/main" id="{F4B0138E-CD76-EEA9-D890-58035D84D8EF}"/>
            </a:ext>
          </a:extLst>
        </xdr:cNvPr>
        <xdr:cNvSpPr/>
      </xdr:nvSpPr>
      <xdr:spPr>
        <a:xfrm>
          <a:off x="32067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38</xdr:col>
      <xdr:colOff>571500</xdr:colOff>
      <xdr:row>34</xdr:row>
      <xdr:rowOff>177800</xdr:rowOff>
    </xdr:from>
    <xdr:to>
      <xdr:col>39</xdr:col>
      <xdr:colOff>0</xdr:colOff>
      <xdr:row>81</xdr:row>
      <xdr:rowOff>152400</xdr:rowOff>
    </xdr:to>
    <xdr:cxnSp macro="">
      <xdr:nvCxnSpPr>
        <xdr:cNvPr id="7563" name="Connecteur droit avec flèche 7562">
          <a:extLst>
            <a:ext uri="{FF2B5EF4-FFF2-40B4-BE49-F238E27FC236}">
              <a16:creationId xmlns:a16="http://schemas.microsoft.com/office/drawing/2014/main" id="{0DB068CA-0096-A407-EF20-FCCFA983AA77}"/>
            </a:ext>
          </a:extLst>
        </xdr:cNvPr>
        <xdr:cNvCxnSpPr/>
      </xdr:nvCxnSpPr>
      <xdr:spPr>
        <a:xfrm flipH="1">
          <a:off x="31940500" y="7112000"/>
          <a:ext cx="254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444500</xdr:colOff>
      <xdr:row>81</xdr:row>
      <xdr:rowOff>25400</xdr:rowOff>
    </xdr:from>
    <xdr:to>
      <xdr:col>39</xdr:col>
      <xdr:colOff>571500</xdr:colOff>
      <xdr:row>85</xdr:row>
      <xdr:rowOff>165100</xdr:rowOff>
    </xdr:to>
    <xdr:sp macro="" textlink="">
      <xdr:nvSpPr>
        <xdr:cNvPr id="7564" name="Ellipse 7563">
          <a:extLst>
            <a:ext uri="{FF2B5EF4-FFF2-40B4-BE49-F238E27FC236}">
              <a16:creationId xmlns:a16="http://schemas.microsoft.com/office/drawing/2014/main" id="{E194BBDC-C408-1D0D-2D75-623285101D09}"/>
            </a:ext>
          </a:extLst>
        </xdr:cNvPr>
        <xdr:cNvSpPr/>
      </xdr:nvSpPr>
      <xdr:spPr>
        <a:xfrm>
          <a:off x="31813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38</xdr:col>
      <xdr:colOff>571500</xdr:colOff>
      <xdr:row>34</xdr:row>
      <xdr:rowOff>177800</xdr:rowOff>
    </xdr:from>
    <xdr:to>
      <xdr:col>39</xdr:col>
      <xdr:colOff>63500</xdr:colOff>
      <xdr:row>81</xdr:row>
      <xdr:rowOff>152400</xdr:rowOff>
    </xdr:to>
    <xdr:cxnSp macro="">
      <xdr:nvCxnSpPr>
        <xdr:cNvPr id="7565" name="Connecteur droit avec flèche 7564">
          <a:extLst>
            <a:ext uri="{FF2B5EF4-FFF2-40B4-BE49-F238E27FC236}">
              <a16:creationId xmlns:a16="http://schemas.microsoft.com/office/drawing/2014/main" id="{32E2E803-3B5F-9B81-102F-EC07798C6388}"/>
            </a:ext>
          </a:extLst>
        </xdr:cNvPr>
        <xdr:cNvCxnSpPr/>
      </xdr:nvCxnSpPr>
      <xdr:spPr>
        <a:xfrm flipV="1">
          <a:off x="31940500" y="7112000"/>
          <a:ext cx="317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762000</xdr:colOff>
      <xdr:row>34</xdr:row>
      <xdr:rowOff>50800</xdr:rowOff>
    </xdr:from>
    <xdr:to>
      <xdr:col>40</xdr:col>
      <xdr:colOff>63500</xdr:colOff>
      <xdr:row>38</xdr:row>
      <xdr:rowOff>190500</xdr:rowOff>
    </xdr:to>
    <xdr:sp macro="" textlink="">
      <xdr:nvSpPr>
        <xdr:cNvPr id="7566" name="Ellipse 7565">
          <a:extLst>
            <a:ext uri="{FF2B5EF4-FFF2-40B4-BE49-F238E27FC236}">
              <a16:creationId xmlns:a16="http://schemas.microsoft.com/office/drawing/2014/main" id="{01921EF5-B357-3EF1-8AF8-8FDBB4836D3C}"/>
            </a:ext>
          </a:extLst>
        </xdr:cNvPr>
        <xdr:cNvSpPr/>
      </xdr:nvSpPr>
      <xdr:spPr>
        <a:xfrm>
          <a:off x="32131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698500</xdr:colOff>
      <xdr:row>34</xdr:row>
      <xdr:rowOff>177800</xdr:rowOff>
    </xdr:from>
    <xdr:to>
      <xdr:col>39</xdr:col>
      <xdr:colOff>63500</xdr:colOff>
      <xdr:row>81</xdr:row>
      <xdr:rowOff>152400</xdr:rowOff>
    </xdr:to>
    <xdr:cxnSp macro="">
      <xdr:nvCxnSpPr>
        <xdr:cNvPr id="7567" name="Connecteur droit avec flèche 7566">
          <a:extLst>
            <a:ext uri="{FF2B5EF4-FFF2-40B4-BE49-F238E27FC236}">
              <a16:creationId xmlns:a16="http://schemas.microsoft.com/office/drawing/2014/main" id="{01DDBE66-84F0-1F4C-5B23-E3E85974AF8E}"/>
            </a:ext>
          </a:extLst>
        </xdr:cNvPr>
        <xdr:cNvCxnSpPr/>
      </xdr:nvCxnSpPr>
      <xdr:spPr>
        <a:xfrm flipH="1">
          <a:off x="23812500" y="7112000"/>
          <a:ext cx="8445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571500</xdr:colOff>
      <xdr:row>81</xdr:row>
      <xdr:rowOff>25400</xdr:rowOff>
    </xdr:from>
    <xdr:to>
      <xdr:col>29</xdr:col>
      <xdr:colOff>698500</xdr:colOff>
      <xdr:row>85</xdr:row>
      <xdr:rowOff>165100</xdr:rowOff>
    </xdr:to>
    <xdr:sp macro="" textlink="">
      <xdr:nvSpPr>
        <xdr:cNvPr id="7568" name="Ellipse 7567">
          <a:extLst>
            <a:ext uri="{FF2B5EF4-FFF2-40B4-BE49-F238E27FC236}">
              <a16:creationId xmlns:a16="http://schemas.microsoft.com/office/drawing/2014/main" id="{86DF0622-D392-3937-0B6C-3E8845171F63}"/>
            </a:ext>
          </a:extLst>
        </xdr:cNvPr>
        <xdr:cNvSpPr/>
      </xdr:nvSpPr>
      <xdr:spPr>
        <a:xfrm>
          <a:off x="23685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698500</xdr:colOff>
      <xdr:row>34</xdr:row>
      <xdr:rowOff>177800</xdr:rowOff>
    </xdr:from>
    <xdr:to>
      <xdr:col>39</xdr:col>
      <xdr:colOff>127000</xdr:colOff>
      <xdr:row>81</xdr:row>
      <xdr:rowOff>152400</xdr:rowOff>
    </xdr:to>
    <xdr:cxnSp macro="">
      <xdr:nvCxnSpPr>
        <xdr:cNvPr id="7569" name="Connecteur droit avec flèche 7568">
          <a:extLst>
            <a:ext uri="{FF2B5EF4-FFF2-40B4-BE49-F238E27FC236}">
              <a16:creationId xmlns:a16="http://schemas.microsoft.com/office/drawing/2014/main" id="{1D9B8456-A69C-206E-9D25-2CD55E5B21C1}"/>
            </a:ext>
          </a:extLst>
        </xdr:cNvPr>
        <xdr:cNvCxnSpPr/>
      </xdr:nvCxnSpPr>
      <xdr:spPr>
        <a:xfrm flipV="1">
          <a:off x="23812500" y="7112000"/>
          <a:ext cx="8509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34</xdr:row>
      <xdr:rowOff>50800</xdr:rowOff>
    </xdr:from>
    <xdr:to>
      <xdr:col>40</xdr:col>
      <xdr:colOff>127000</xdr:colOff>
      <xdr:row>38</xdr:row>
      <xdr:rowOff>190500</xdr:rowOff>
    </xdr:to>
    <xdr:sp macro="" textlink="">
      <xdr:nvSpPr>
        <xdr:cNvPr id="7570" name="Ellipse 7569">
          <a:extLst>
            <a:ext uri="{FF2B5EF4-FFF2-40B4-BE49-F238E27FC236}">
              <a16:creationId xmlns:a16="http://schemas.microsoft.com/office/drawing/2014/main" id="{27A6F02C-F59A-9C0F-92C8-A235AAEF56AC}"/>
            </a:ext>
          </a:extLst>
        </xdr:cNvPr>
        <xdr:cNvSpPr/>
      </xdr:nvSpPr>
      <xdr:spPr>
        <a:xfrm>
          <a:off x="32194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39</xdr:col>
      <xdr:colOff>127000</xdr:colOff>
      <xdr:row>34</xdr:row>
      <xdr:rowOff>177800</xdr:rowOff>
    </xdr:from>
    <xdr:to>
      <xdr:col>39</xdr:col>
      <xdr:colOff>190500</xdr:colOff>
      <xdr:row>34</xdr:row>
      <xdr:rowOff>177800</xdr:rowOff>
    </xdr:to>
    <xdr:cxnSp macro="">
      <xdr:nvCxnSpPr>
        <xdr:cNvPr id="7571" name="Connecteur droit avec flèche 7570">
          <a:extLst>
            <a:ext uri="{FF2B5EF4-FFF2-40B4-BE49-F238E27FC236}">
              <a16:creationId xmlns:a16="http://schemas.microsoft.com/office/drawing/2014/main" id="{54CAE181-A0B5-9DF3-D93D-81A93362F9BA}"/>
            </a:ext>
          </a:extLst>
        </xdr:cNvPr>
        <xdr:cNvCxnSpPr/>
      </xdr:nvCxnSpPr>
      <xdr:spPr>
        <a:xfrm>
          <a:off x="32321500" y="7112000"/>
          <a:ext cx="63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63500</xdr:colOff>
      <xdr:row>34</xdr:row>
      <xdr:rowOff>50800</xdr:rowOff>
    </xdr:from>
    <xdr:to>
      <xdr:col>40</xdr:col>
      <xdr:colOff>190500</xdr:colOff>
      <xdr:row>38</xdr:row>
      <xdr:rowOff>190500</xdr:rowOff>
    </xdr:to>
    <xdr:sp macro="" textlink="">
      <xdr:nvSpPr>
        <xdr:cNvPr id="7572" name="Ellipse 7571">
          <a:extLst>
            <a:ext uri="{FF2B5EF4-FFF2-40B4-BE49-F238E27FC236}">
              <a16:creationId xmlns:a16="http://schemas.microsoft.com/office/drawing/2014/main" id="{D3529292-39FE-313E-6C4D-8BB6B47ECF40}"/>
            </a:ext>
          </a:extLst>
        </xdr:cNvPr>
        <xdr:cNvSpPr/>
      </xdr:nvSpPr>
      <xdr:spPr>
        <a:xfrm>
          <a:off x="32258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38</xdr:col>
      <xdr:colOff>603250</xdr:colOff>
      <xdr:row>34</xdr:row>
      <xdr:rowOff>177800</xdr:rowOff>
    </xdr:from>
    <xdr:to>
      <xdr:col>39</xdr:col>
      <xdr:colOff>190500</xdr:colOff>
      <xdr:row>81</xdr:row>
      <xdr:rowOff>152400</xdr:rowOff>
    </xdr:to>
    <xdr:cxnSp macro="">
      <xdr:nvCxnSpPr>
        <xdr:cNvPr id="7573" name="Connecteur droit avec flèche 7572">
          <a:extLst>
            <a:ext uri="{FF2B5EF4-FFF2-40B4-BE49-F238E27FC236}">
              <a16:creationId xmlns:a16="http://schemas.microsoft.com/office/drawing/2014/main" id="{F7B6EB17-FDD7-D33C-A6BF-C8FBEFBB3193}"/>
            </a:ext>
          </a:extLst>
        </xdr:cNvPr>
        <xdr:cNvCxnSpPr/>
      </xdr:nvCxnSpPr>
      <xdr:spPr>
        <a:xfrm flipH="1">
          <a:off x="31972250" y="7112000"/>
          <a:ext cx="412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476250</xdr:colOff>
      <xdr:row>81</xdr:row>
      <xdr:rowOff>25400</xdr:rowOff>
    </xdr:from>
    <xdr:to>
      <xdr:col>39</xdr:col>
      <xdr:colOff>603250</xdr:colOff>
      <xdr:row>85</xdr:row>
      <xdr:rowOff>165100</xdr:rowOff>
    </xdr:to>
    <xdr:sp macro="" textlink="">
      <xdr:nvSpPr>
        <xdr:cNvPr id="7574" name="Ellipse 7573">
          <a:extLst>
            <a:ext uri="{FF2B5EF4-FFF2-40B4-BE49-F238E27FC236}">
              <a16:creationId xmlns:a16="http://schemas.microsoft.com/office/drawing/2014/main" id="{223AAB4B-EB4B-E4A5-8257-A1A9CA7B90F0}"/>
            </a:ext>
          </a:extLst>
        </xdr:cNvPr>
        <xdr:cNvSpPr/>
      </xdr:nvSpPr>
      <xdr:spPr>
        <a:xfrm>
          <a:off x="31845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133350</xdr:colOff>
      <xdr:row>81</xdr:row>
      <xdr:rowOff>152400</xdr:rowOff>
    </xdr:from>
    <xdr:to>
      <xdr:col>38</xdr:col>
      <xdr:colOff>603250</xdr:colOff>
      <xdr:row>81</xdr:row>
      <xdr:rowOff>152400</xdr:rowOff>
    </xdr:to>
    <xdr:cxnSp macro="">
      <xdr:nvCxnSpPr>
        <xdr:cNvPr id="7575" name="Connecteur droit avec flèche 7574">
          <a:extLst>
            <a:ext uri="{FF2B5EF4-FFF2-40B4-BE49-F238E27FC236}">
              <a16:creationId xmlns:a16="http://schemas.microsoft.com/office/drawing/2014/main" id="{04DC821A-3FE3-297A-078B-E4BC235A458A}"/>
            </a:ext>
          </a:extLst>
        </xdr:cNvPr>
        <xdr:cNvCxnSpPr/>
      </xdr:nvCxnSpPr>
      <xdr:spPr>
        <a:xfrm flipH="1">
          <a:off x="16643350" y="16637000"/>
          <a:ext cx="153289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6350</xdr:colOff>
      <xdr:row>81</xdr:row>
      <xdr:rowOff>25400</xdr:rowOff>
    </xdr:from>
    <xdr:to>
      <xdr:col>21</xdr:col>
      <xdr:colOff>133350</xdr:colOff>
      <xdr:row>85</xdr:row>
      <xdr:rowOff>165100</xdr:rowOff>
    </xdr:to>
    <xdr:sp macro="" textlink="">
      <xdr:nvSpPr>
        <xdr:cNvPr id="7576" name="Ellipse 7575">
          <a:extLst>
            <a:ext uri="{FF2B5EF4-FFF2-40B4-BE49-F238E27FC236}">
              <a16:creationId xmlns:a16="http://schemas.microsoft.com/office/drawing/2014/main" id="{DF9D1570-209B-9DC2-819F-4ACA02C4D476}"/>
            </a:ext>
          </a:extLst>
        </xdr:cNvPr>
        <xdr:cNvSpPr/>
      </xdr:nvSpPr>
      <xdr:spPr>
        <a:xfrm>
          <a:off x="165163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133350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577" name="Connecteur droit avec flèche 7576">
          <a:extLst>
            <a:ext uri="{FF2B5EF4-FFF2-40B4-BE49-F238E27FC236}">
              <a16:creationId xmlns:a16="http://schemas.microsoft.com/office/drawing/2014/main" id="{D84A310D-204F-0955-7195-0562EC2D809D}"/>
            </a:ext>
          </a:extLst>
        </xdr:cNvPr>
        <xdr:cNvCxnSpPr/>
      </xdr:nvCxnSpPr>
      <xdr:spPr>
        <a:xfrm flipV="1">
          <a:off x="16643350" y="7112000"/>
          <a:ext cx="69786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578" name="Ellipse 7577">
          <a:extLst>
            <a:ext uri="{FF2B5EF4-FFF2-40B4-BE49-F238E27FC236}">
              <a16:creationId xmlns:a16="http://schemas.microsoft.com/office/drawing/2014/main" id="{EC12563B-9D45-687A-5B7D-4D3BC7F9FDF4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508000</xdr:colOff>
      <xdr:row>34</xdr:row>
      <xdr:rowOff>177800</xdr:rowOff>
    </xdr:to>
    <xdr:cxnSp macro="">
      <xdr:nvCxnSpPr>
        <xdr:cNvPr id="7579" name="Connecteur droit avec flèche 7578">
          <a:extLst>
            <a:ext uri="{FF2B5EF4-FFF2-40B4-BE49-F238E27FC236}">
              <a16:creationId xmlns:a16="http://schemas.microsoft.com/office/drawing/2014/main" id="{E3747B06-CF73-97A1-3C86-3D1EFE0C603E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580" name="Ellipse 7579">
          <a:extLst>
            <a:ext uri="{FF2B5EF4-FFF2-40B4-BE49-F238E27FC236}">
              <a16:creationId xmlns:a16="http://schemas.microsoft.com/office/drawing/2014/main" id="{29EF01AE-29F2-3940-5C32-B17E1B569C88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39</xdr:col>
      <xdr:colOff>254000</xdr:colOff>
      <xdr:row>34</xdr:row>
      <xdr:rowOff>177800</xdr:rowOff>
    </xdr:to>
    <xdr:cxnSp macro="">
      <xdr:nvCxnSpPr>
        <xdr:cNvPr id="7581" name="Connecteur droit avec flèche 7580">
          <a:extLst>
            <a:ext uri="{FF2B5EF4-FFF2-40B4-BE49-F238E27FC236}">
              <a16:creationId xmlns:a16="http://schemas.microsoft.com/office/drawing/2014/main" id="{8BE12DB8-D3C0-D68D-E161-480B4D8EE8B5}"/>
            </a:ext>
          </a:extLst>
        </xdr:cNvPr>
        <xdr:cNvCxnSpPr/>
      </xdr:nvCxnSpPr>
      <xdr:spPr>
        <a:xfrm>
          <a:off x="23622000" y="7112000"/>
          <a:ext cx="8826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127000</xdr:colOff>
      <xdr:row>34</xdr:row>
      <xdr:rowOff>50800</xdr:rowOff>
    </xdr:from>
    <xdr:to>
      <xdr:col>40</xdr:col>
      <xdr:colOff>254000</xdr:colOff>
      <xdr:row>38</xdr:row>
      <xdr:rowOff>190500</xdr:rowOff>
    </xdr:to>
    <xdr:sp macro="" textlink="">
      <xdr:nvSpPr>
        <xdr:cNvPr id="7582" name="Ellipse 7581">
          <a:extLst>
            <a:ext uri="{FF2B5EF4-FFF2-40B4-BE49-F238E27FC236}">
              <a16:creationId xmlns:a16="http://schemas.microsoft.com/office/drawing/2014/main" id="{1A64AD48-2485-FDEC-6481-95F8969B8771}"/>
            </a:ext>
          </a:extLst>
        </xdr:cNvPr>
        <xdr:cNvSpPr/>
      </xdr:nvSpPr>
      <xdr:spPr>
        <a:xfrm>
          <a:off x="32321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583" name="Ellipse 7582">
          <a:extLst>
            <a:ext uri="{FF2B5EF4-FFF2-40B4-BE49-F238E27FC236}">
              <a16:creationId xmlns:a16="http://schemas.microsoft.com/office/drawing/2014/main" id="{FD5BBF32-F044-1308-B11C-6688C2C3FC18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7584" name="Ellipse 7583">
          <a:extLst>
            <a:ext uri="{FF2B5EF4-FFF2-40B4-BE49-F238E27FC236}">
              <a16:creationId xmlns:a16="http://schemas.microsoft.com/office/drawing/2014/main" id="{B4ECEB28-20E4-02D4-2A8E-1B62275E6133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34</xdr:row>
      <xdr:rowOff>177800</xdr:rowOff>
    </xdr:from>
    <xdr:to>
      <xdr:col>28</xdr:col>
      <xdr:colOff>730250</xdr:colOff>
      <xdr:row>81</xdr:row>
      <xdr:rowOff>152400</xdr:rowOff>
    </xdr:to>
    <xdr:cxnSp macro="">
      <xdr:nvCxnSpPr>
        <xdr:cNvPr id="7585" name="Connecteur droit avec flèche 7584">
          <a:extLst>
            <a:ext uri="{FF2B5EF4-FFF2-40B4-BE49-F238E27FC236}">
              <a16:creationId xmlns:a16="http://schemas.microsoft.com/office/drawing/2014/main" id="{D644B042-36AA-5EA0-469C-9E1D45EA9E63}"/>
            </a:ext>
          </a:extLst>
        </xdr:cNvPr>
        <xdr:cNvCxnSpPr/>
      </xdr:nvCxnSpPr>
      <xdr:spPr>
        <a:xfrm>
          <a:off x="23653750" y="7112000"/>
          <a:ext cx="190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603250</xdr:colOff>
      <xdr:row>81</xdr:row>
      <xdr:rowOff>25400</xdr:rowOff>
    </xdr:from>
    <xdr:to>
      <xdr:col>29</xdr:col>
      <xdr:colOff>730250</xdr:colOff>
      <xdr:row>85</xdr:row>
      <xdr:rowOff>165100</xdr:rowOff>
    </xdr:to>
    <xdr:sp macro="" textlink="">
      <xdr:nvSpPr>
        <xdr:cNvPr id="7586" name="Ellipse 7585">
          <a:extLst>
            <a:ext uri="{FF2B5EF4-FFF2-40B4-BE49-F238E27FC236}">
              <a16:creationId xmlns:a16="http://schemas.microsoft.com/office/drawing/2014/main" id="{CD23DC33-A947-641A-5ADF-4F97EA5F42CB}"/>
            </a:ext>
          </a:extLst>
        </xdr:cNvPr>
        <xdr:cNvSpPr/>
      </xdr:nvSpPr>
      <xdr:spPr>
        <a:xfrm>
          <a:off x="23717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730250</xdr:colOff>
      <xdr:row>81</xdr:row>
      <xdr:rowOff>152400</xdr:rowOff>
    </xdr:to>
    <xdr:cxnSp macro="">
      <xdr:nvCxnSpPr>
        <xdr:cNvPr id="7587" name="Connecteur droit avec flèche 7586">
          <a:extLst>
            <a:ext uri="{FF2B5EF4-FFF2-40B4-BE49-F238E27FC236}">
              <a16:creationId xmlns:a16="http://schemas.microsoft.com/office/drawing/2014/main" id="{AC1589D2-0254-0D5F-95CD-4EC9A01D7069}"/>
            </a:ext>
          </a:extLst>
        </xdr:cNvPr>
        <xdr:cNvCxnSpPr/>
      </xdr:nvCxnSpPr>
      <xdr:spPr>
        <a:xfrm flipH="1" flipV="1">
          <a:off x="23622000" y="7112000"/>
          <a:ext cx="222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588" name="Ellipse 7587">
          <a:extLst>
            <a:ext uri="{FF2B5EF4-FFF2-40B4-BE49-F238E27FC236}">
              <a16:creationId xmlns:a16="http://schemas.microsoft.com/office/drawing/2014/main" id="{92EE1B97-2D32-BDB8-12E7-0DEDE9F6D6FB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508000</xdr:colOff>
      <xdr:row>34</xdr:row>
      <xdr:rowOff>177800</xdr:rowOff>
    </xdr:to>
    <xdr:cxnSp macro="">
      <xdr:nvCxnSpPr>
        <xdr:cNvPr id="7589" name="Connecteur droit avec flèche 7588">
          <a:extLst>
            <a:ext uri="{FF2B5EF4-FFF2-40B4-BE49-F238E27FC236}">
              <a16:creationId xmlns:a16="http://schemas.microsoft.com/office/drawing/2014/main" id="{A14C9F80-0A97-DCE1-189C-001D260EBC57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590" name="Ellipse 7589">
          <a:extLst>
            <a:ext uri="{FF2B5EF4-FFF2-40B4-BE49-F238E27FC236}">
              <a16:creationId xmlns:a16="http://schemas.microsoft.com/office/drawing/2014/main" id="{5EE4E722-4FD9-17FE-0857-AC8F20C30D94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762000</xdr:colOff>
      <xdr:row>81</xdr:row>
      <xdr:rowOff>152400</xdr:rowOff>
    </xdr:to>
    <xdr:cxnSp macro="">
      <xdr:nvCxnSpPr>
        <xdr:cNvPr id="7591" name="Connecteur droit avec flèche 7590">
          <a:extLst>
            <a:ext uri="{FF2B5EF4-FFF2-40B4-BE49-F238E27FC236}">
              <a16:creationId xmlns:a16="http://schemas.microsoft.com/office/drawing/2014/main" id="{AC97BD86-25C5-1740-1B6E-348286416C33}"/>
            </a:ext>
          </a:extLst>
        </xdr:cNvPr>
        <xdr:cNvCxnSpPr/>
      </xdr:nvCxnSpPr>
      <xdr:spPr>
        <a:xfrm>
          <a:off x="23622000" y="7112000"/>
          <a:ext cx="254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635000</xdr:colOff>
      <xdr:row>81</xdr:row>
      <xdr:rowOff>25400</xdr:rowOff>
    </xdr:from>
    <xdr:to>
      <xdr:col>29</xdr:col>
      <xdr:colOff>762000</xdr:colOff>
      <xdr:row>85</xdr:row>
      <xdr:rowOff>165100</xdr:rowOff>
    </xdr:to>
    <xdr:sp macro="" textlink="">
      <xdr:nvSpPr>
        <xdr:cNvPr id="7592" name="Ellipse 7591">
          <a:extLst>
            <a:ext uri="{FF2B5EF4-FFF2-40B4-BE49-F238E27FC236}">
              <a16:creationId xmlns:a16="http://schemas.microsoft.com/office/drawing/2014/main" id="{A9A5090F-EB25-5428-F71B-64134CEAFFC6}"/>
            </a:ext>
          </a:extLst>
        </xdr:cNvPr>
        <xdr:cNvSpPr/>
      </xdr:nvSpPr>
      <xdr:spPr>
        <a:xfrm>
          <a:off x="23749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593" name="Ellipse 7592">
          <a:extLst>
            <a:ext uri="{FF2B5EF4-FFF2-40B4-BE49-F238E27FC236}">
              <a16:creationId xmlns:a16="http://schemas.microsoft.com/office/drawing/2014/main" id="{D66C980A-BBCA-873A-4B5A-EC68FF31C95B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28</xdr:col>
      <xdr:colOff>508000</xdr:colOff>
      <xdr:row>34</xdr:row>
      <xdr:rowOff>177800</xdr:rowOff>
    </xdr:to>
    <xdr:cxnSp macro="">
      <xdr:nvCxnSpPr>
        <xdr:cNvPr id="7594" name="Connecteur droit avec flèche 7593">
          <a:extLst>
            <a:ext uri="{FF2B5EF4-FFF2-40B4-BE49-F238E27FC236}">
              <a16:creationId xmlns:a16="http://schemas.microsoft.com/office/drawing/2014/main" id="{BB27C28D-76AB-0ACE-BF34-C3D21F4CF387}"/>
            </a:ext>
          </a:extLst>
        </xdr:cNvPr>
        <xdr:cNvCxnSpPr/>
      </xdr:nvCxnSpPr>
      <xdr:spPr>
        <a:xfrm>
          <a:off x="23590250" y="7112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595" name="Ellipse 7594">
          <a:extLst>
            <a:ext uri="{FF2B5EF4-FFF2-40B4-BE49-F238E27FC236}">
              <a16:creationId xmlns:a16="http://schemas.microsoft.com/office/drawing/2014/main" id="{04D910BB-581D-72BB-7C96-1F5AF9B69370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139700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596" name="Connecteur droit avec flèche 7595">
          <a:extLst>
            <a:ext uri="{FF2B5EF4-FFF2-40B4-BE49-F238E27FC236}">
              <a16:creationId xmlns:a16="http://schemas.microsoft.com/office/drawing/2014/main" id="{D90B496F-353C-422D-1273-94E60A8B1278}"/>
            </a:ext>
          </a:extLst>
        </xdr:cNvPr>
        <xdr:cNvCxnSpPr/>
      </xdr:nvCxnSpPr>
      <xdr:spPr>
        <a:xfrm flipH="1">
          <a:off x="16649700" y="7112000"/>
          <a:ext cx="69723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12700</xdr:colOff>
      <xdr:row>81</xdr:row>
      <xdr:rowOff>25400</xdr:rowOff>
    </xdr:from>
    <xdr:to>
      <xdr:col>21</xdr:col>
      <xdr:colOff>139700</xdr:colOff>
      <xdr:row>85</xdr:row>
      <xdr:rowOff>165100</xdr:rowOff>
    </xdr:to>
    <xdr:sp macro="" textlink="">
      <xdr:nvSpPr>
        <xdr:cNvPr id="7597" name="Ellipse 7596">
          <a:extLst>
            <a:ext uri="{FF2B5EF4-FFF2-40B4-BE49-F238E27FC236}">
              <a16:creationId xmlns:a16="http://schemas.microsoft.com/office/drawing/2014/main" id="{0B133CAA-F9CD-FBDA-5BB1-047BA88F5EE0}"/>
            </a:ext>
          </a:extLst>
        </xdr:cNvPr>
        <xdr:cNvSpPr/>
      </xdr:nvSpPr>
      <xdr:spPr>
        <a:xfrm>
          <a:off x="165227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139700</xdr:colOff>
      <xdr:row>81</xdr:row>
      <xdr:rowOff>152400</xdr:rowOff>
    </xdr:from>
    <xdr:to>
      <xdr:col>38</xdr:col>
      <xdr:colOff>635000</xdr:colOff>
      <xdr:row>81</xdr:row>
      <xdr:rowOff>152400</xdr:rowOff>
    </xdr:to>
    <xdr:cxnSp macro="">
      <xdr:nvCxnSpPr>
        <xdr:cNvPr id="7598" name="Connecteur droit avec flèche 7597">
          <a:extLst>
            <a:ext uri="{FF2B5EF4-FFF2-40B4-BE49-F238E27FC236}">
              <a16:creationId xmlns:a16="http://schemas.microsoft.com/office/drawing/2014/main" id="{7F83B91F-5752-0E86-088E-2DB6D2482BD9}"/>
            </a:ext>
          </a:extLst>
        </xdr:cNvPr>
        <xdr:cNvCxnSpPr/>
      </xdr:nvCxnSpPr>
      <xdr:spPr>
        <a:xfrm>
          <a:off x="16649700" y="16637000"/>
          <a:ext cx="153543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508000</xdr:colOff>
      <xdr:row>81</xdr:row>
      <xdr:rowOff>25400</xdr:rowOff>
    </xdr:from>
    <xdr:to>
      <xdr:col>39</xdr:col>
      <xdr:colOff>635000</xdr:colOff>
      <xdr:row>85</xdr:row>
      <xdr:rowOff>165100</xdr:rowOff>
    </xdr:to>
    <xdr:sp macro="" textlink="">
      <xdr:nvSpPr>
        <xdr:cNvPr id="7599" name="Ellipse 7598">
          <a:extLst>
            <a:ext uri="{FF2B5EF4-FFF2-40B4-BE49-F238E27FC236}">
              <a16:creationId xmlns:a16="http://schemas.microsoft.com/office/drawing/2014/main" id="{0B3FF7A7-2A29-3499-B189-3097EB94C2F0}"/>
            </a:ext>
          </a:extLst>
        </xdr:cNvPr>
        <xdr:cNvSpPr/>
      </xdr:nvSpPr>
      <xdr:spPr>
        <a:xfrm>
          <a:off x="31877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600" name="Ellipse 7599">
          <a:extLst>
            <a:ext uri="{FF2B5EF4-FFF2-40B4-BE49-F238E27FC236}">
              <a16:creationId xmlns:a16="http://schemas.microsoft.com/office/drawing/2014/main" id="{87441BD5-477B-6F15-C1C0-900BD1FEA8FC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39</xdr:col>
      <xdr:colOff>317500</xdr:colOff>
      <xdr:row>34</xdr:row>
      <xdr:rowOff>177800</xdr:rowOff>
    </xdr:to>
    <xdr:cxnSp macro="">
      <xdr:nvCxnSpPr>
        <xdr:cNvPr id="7601" name="Connecteur droit avec flèche 7600">
          <a:extLst>
            <a:ext uri="{FF2B5EF4-FFF2-40B4-BE49-F238E27FC236}">
              <a16:creationId xmlns:a16="http://schemas.microsoft.com/office/drawing/2014/main" id="{2A079969-8E4B-5F05-2B2C-70C872C82D80}"/>
            </a:ext>
          </a:extLst>
        </xdr:cNvPr>
        <xdr:cNvCxnSpPr/>
      </xdr:nvCxnSpPr>
      <xdr:spPr>
        <a:xfrm>
          <a:off x="23590250" y="7112000"/>
          <a:ext cx="892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190500</xdr:colOff>
      <xdr:row>34</xdr:row>
      <xdr:rowOff>50800</xdr:rowOff>
    </xdr:from>
    <xdr:to>
      <xdr:col>40</xdr:col>
      <xdr:colOff>317500</xdr:colOff>
      <xdr:row>38</xdr:row>
      <xdr:rowOff>190500</xdr:rowOff>
    </xdr:to>
    <xdr:sp macro="" textlink="">
      <xdr:nvSpPr>
        <xdr:cNvPr id="7602" name="Ellipse 7601">
          <a:extLst>
            <a:ext uri="{FF2B5EF4-FFF2-40B4-BE49-F238E27FC236}">
              <a16:creationId xmlns:a16="http://schemas.microsoft.com/office/drawing/2014/main" id="{8F15DB8C-7102-4943-DEAC-5296BECC3BE7}"/>
            </a:ext>
          </a:extLst>
        </xdr:cNvPr>
        <xdr:cNvSpPr/>
      </xdr:nvSpPr>
      <xdr:spPr>
        <a:xfrm>
          <a:off x="3238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38</xdr:col>
      <xdr:colOff>666750</xdr:colOff>
      <xdr:row>34</xdr:row>
      <xdr:rowOff>177800</xdr:rowOff>
    </xdr:from>
    <xdr:to>
      <xdr:col>39</xdr:col>
      <xdr:colOff>317500</xdr:colOff>
      <xdr:row>81</xdr:row>
      <xdr:rowOff>152400</xdr:rowOff>
    </xdr:to>
    <xdr:cxnSp macro="">
      <xdr:nvCxnSpPr>
        <xdr:cNvPr id="7603" name="Connecteur droit avec flèche 7602">
          <a:extLst>
            <a:ext uri="{FF2B5EF4-FFF2-40B4-BE49-F238E27FC236}">
              <a16:creationId xmlns:a16="http://schemas.microsoft.com/office/drawing/2014/main" id="{6973861C-D8D3-61B6-0458-C81350231D69}"/>
            </a:ext>
          </a:extLst>
        </xdr:cNvPr>
        <xdr:cNvCxnSpPr/>
      </xdr:nvCxnSpPr>
      <xdr:spPr>
        <a:xfrm flipH="1">
          <a:off x="32035750" y="7112000"/>
          <a:ext cx="476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539750</xdr:colOff>
      <xdr:row>81</xdr:row>
      <xdr:rowOff>25400</xdr:rowOff>
    </xdr:from>
    <xdr:to>
      <xdr:col>39</xdr:col>
      <xdr:colOff>666750</xdr:colOff>
      <xdr:row>85</xdr:row>
      <xdr:rowOff>165100</xdr:rowOff>
    </xdr:to>
    <xdr:sp macro="" textlink="">
      <xdr:nvSpPr>
        <xdr:cNvPr id="7604" name="Ellipse 7603">
          <a:extLst>
            <a:ext uri="{FF2B5EF4-FFF2-40B4-BE49-F238E27FC236}">
              <a16:creationId xmlns:a16="http://schemas.microsoft.com/office/drawing/2014/main" id="{B3D4E2EB-0246-E0F7-FAF2-61E974B88F1E}"/>
            </a:ext>
          </a:extLst>
        </xdr:cNvPr>
        <xdr:cNvSpPr/>
      </xdr:nvSpPr>
      <xdr:spPr>
        <a:xfrm>
          <a:off x="31908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38</xdr:col>
      <xdr:colOff>666750</xdr:colOff>
      <xdr:row>34</xdr:row>
      <xdr:rowOff>177800</xdr:rowOff>
    </xdr:from>
    <xdr:to>
      <xdr:col>39</xdr:col>
      <xdr:colOff>381000</xdr:colOff>
      <xdr:row>81</xdr:row>
      <xdr:rowOff>152400</xdr:rowOff>
    </xdr:to>
    <xdr:cxnSp macro="">
      <xdr:nvCxnSpPr>
        <xdr:cNvPr id="7605" name="Connecteur droit avec flèche 7604">
          <a:extLst>
            <a:ext uri="{FF2B5EF4-FFF2-40B4-BE49-F238E27FC236}">
              <a16:creationId xmlns:a16="http://schemas.microsoft.com/office/drawing/2014/main" id="{B4C12C93-2704-78FE-9F42-0252E865F97B}"/>
            </a:ext>
          </a:extLst>
        </xdr:cNvPr>
        <xdr:cNvCxnSpPr/>
      </xdr:nvCxnSpPr>
      <xdr:spPr>
        <a:xfrm flipV="1">
          <a:off x="32035750" y="7112000"/>
          <a:ext cx="539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254000</xdr:colOff>
      <xdr:row>34</xdr:row>
      <xdr:rowOff>50800</xdr:rowOff>
    </xdr:from>
    <xdr:to>
      <xdr:col>40</xdr:col>
      <xdr:colOff>381000</xdr:colOff>
      <xdr:row>38</xdr:row>
      <xdr:rowOff>190500</xdr:rowOff>
    </xdr:to>
    <xdr:sp macro="" textlink="">
      <xdr:nvSpPr>
        <xdr:cNvPr id="7606" name="Ellipse 7605">
          <a:extLst>
            <a:ext uri="{FF2B5EF4-FFF2-40B4-BE49-F238E27FC236}">
              <a16:creationId xmlns:a16="http://schemas.microsoft.com/office/drawing/2014/main" id="{99F7A780-031E-C535-2D1F-9CC47856445E}"/>
            </a:ext>
          </a:extLst>
        </xdr:cNvPr>
        <xdr:cNvSpPr/>
      </xdr:nvSpPr>
      <xdr:spPr>
        <a:xfrm>
          <a:off x="32448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38</xdr:col>
      <xdr:colOff>698500</xdr:colOff>
      <xdr:row>34</xdr:row>
      <xdr:rowOff>177800</xdr:rowOff>
    </xdr:from>
    <xdr:to>
      <xdr:col>39</xdr:col>
      <xdr:colOff>381000</xdr:colOff>
      <xdr:row>81</xdr:row>
      <xdr:rowOff>152400</xdr:rowOff>
    </xdr:to>
    <xdr:cxnSp macro="">
      <xdr:nvCxnSpPr>
        <xdr:cNvPr id="7607" name="Connecteur droit avec flèche 7606">
          <a:extLst>
            <a:ext uri="{FF2B5EF4-FFF2-40B4-BE49-F238E27FC236}">
              <a16:creationId xmlns:a16="http://schemas.microsoft.com/office/drawing/2014/main" id="{D4E80012-9D01-83DF-27B5-C051358CCEA6}"/>
            </a:ext>
          </a:extLst>
        </xdr:cNvPr>
        <xdr:cNvCxnSpPr/>
      </xdr:nvCxnSpPr>
      <xdr:spPr>
        <a:xfrm flipH="1">
          <a:off x="32067500" y="7112000"/>
          <a:ext cx="508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571500</xdr:colOff>
      <xdr:row>81</xdr:row>
      <xdr:rowOff>25400</xdr:rowOff>
    </xdr:from>
    <xdr:to>
      <xdr:col>39</xdr:col>
      <xdr:colOff>698500</xdr:colOff>
      <xdr:row>85</xdr:row>
      <xdr:rowOff>165100</xdr:rowOff>
    </xdr:to>
    <xdr:sp macro="" textlink="">
      <xdr:nvSpPr>
        <xdr:cNvPr id="7608" name="Ellipse 7607">
          <a:extLst>
            <a:ext uri="{FF2B5EF4-FFF2-40B4-BE49-F238E27FC236}">
              <a16:creationId xmlns:a16="http://schemas.microsoft.com/office/drawing/2014/main" id="{468ADDF2-8953-8AA0-1AB3-46F22D0CFAD7}"/>
            </a:ext>
          </a:extLst>
        </xdr:cNvPr>
        <xdr:cNvSpPr/>
      </xdr:nvSpPr>
      <xdr:spPr>
        <a:xfrm>
          <a:off x="31940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7609" name="Ellipse 7608">
          <a:extLst>
            <a:ext uri="{FF2B5EF4-FFF2-40B4-BE49-F238E27FC236}">
              <a16:creationId xmlns:a16="http://schemas.microsoft.com/office/drawing/2014/main" id="{67D93BDA-4BBD-8093-2218-A2D5994141A5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539750</xdr:colOff>
      <xdr:row>34</xdr:row>
      <xdr:rowOff>177800</xdr:rowOff>
    </xdr:to>
    <xdr:cxnSp macro="">
      <xdr:nvCxnSpPr>
        <xdr:cNvPr id="7610" name="Connecteur droit avec flèche 7609">
          <a:extLst>
            <a:ext uri="{FF2B5EF4-FFF2-40B4-BE49-F238E27FC236}">
              <a16:creationId xmlns:a16="http://schemas.microsoft.com/office/drawing/2014/main" id="{C11A0605-17E2-192B-B5E5-23D6D8CE1630}"/>
            </a:ext>
          </a:extLst>
        </xdr:cNvPr>
        <xdr:cNvCxnSpPr/>
      </xdr:nvCxnSpPr>
      <xdr:spPr>
        <a:xfrm flipH="1">
          <a:off x="23622000" y="7112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611" name="Ellipse 7610">
          <a:extLst>
            <a:ext uri="{FF2B5EF4-FFF2-40B4-BE49-F238E27FC236}">
              <a16:creationId xmlns:a16="http://schemas.microsoft.com/office/drawing/2014/main" id="{03C4020A-D9E5-2487-4315-1D38C4CEADA7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508000</xdr:colOff>
      <xdr:row>34</xdr:row>
      <xdr:rowOff>177800</xdr:rowOff>
    </xdr:to>
    <xdr:cxnSp macro="">
      <xdr:nvCxnSpPr>
        <xdr:cNvPr id="7612" name="Connecteur droit avec flèche 7611">
          <a:extLst>
            <a:ext uri="{FF2B5EF4-FFF2-40B4-BE49-F238E27FC236}">
              <a16:creationId xmlns:a16="http://schemas.microsoft.com/office/drawing/2014/main" id="{0C778A1A-4DD7-0529-E46E-9B08FD9C6960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613" name="Ellipse 7612">
          <a:extLst>
            <a:ext uri="{FF2B5EF4-FFF2-40B4-BE49-F238E27FC236}">
              <a16:creationId xmlns:a16="http://schemas.microsoft.com/office/drawing/2014/main" id="{A4E0DC93-128B-20BF-EC3C-092144688258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146050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614" name="Connecteur droit avec flèche 7613">
          <a:extLst>
            <a:ext uri="{FF2B5EF4-FFF2-40B4-BE49-F238E27FC236}">
              <a16:creationId xmlns:a16="http://schemas.microsoft.com/office/drawing/2014/main" id="{86CF877C-0FF3-6988-53A1-31F003FF523A}"/>
            </a:ext>
          </a:extLst>
        </xdr:cNvPr>
        <xdr:cNvCxnSpPr/>
      </xdr:nvCxnSpPr>
      <xdr:spPr>
        <a:xfrm flipH="1">
          <a:off x="16656050" y="7112000"/>
          <a:ext cx="69659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19050</xdr:colOff>
      <xdr:row>81</xdr:row>
      <xdr:rowOff>25400</xdr:rowOff>
    </xdr:from>
    <xdr:to>
      <xdr:col>21</xdr:col>
      <xdr:colOff>146050</xdr:colOff>
      <xdr:row>85</xdr:row>
      <xdr:rowOff>165100</xdr:rowOff>
    </xdr:to>
    <xdr:sp macro="" textlink="">
      <xdr:nvSpPr>
        <xdr:cNvPr id="7615" name="Ellipse 7614">
          <a:extLst>
            <a:ext uri="{FF2B5EF4-FFF2-40B4-BE49-F238E27FC236}">
              <a16:creationId xmlns:a16="http://schemas.microsoft.com/office/drawing/2014/main" id="{7AABADFA-E996-A4A4-25A2-4D1DDB67E313}"/>
            </a:ext>
          </a:extLst>
        </xdr:cNvPr>
        <xdr:cNvSpPr/>
      </xdr:nvSpPr>
      <xdr:spPr>
        <a:xfrm>
          <a:off x="165290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146050</xdr:colOff>
      <xdr:row>81</xdr:row>
      <xdr:rowOff>152400</xdr:rowOff>
    </xdr:from>
    <xdr:to>
      <xdr:col>20</xdr:col>
      <xdr:colOff>152400</xdr:colOff>
      <xdr:row>81</xdr:row>
      <xdr:rowOff>152400</xdr:rowOff>
    </xdr:to>
    <xdr:cxnSp macro="">
      <xdr:nvCxnSpPr>
        <xdr:cNvPr id="7616" name="Connecteur droit avec flèche 7615">
          <a:extLst>
            <a:ext uri="{FF2B5EF4-FFF2-40B4-BE49-F238E27FC236}">
              <a16:creationId xmlns:a16="http://schemas.microsoft.com/office/drawing/2014/main" id="{B605B135-5DCC-21AA-D0C0-4979D0465AC4}"/>
            </a:ext>
          </a:extLst>
        </xdr:cNvPr>
        <xdr:cNvCxnSpPr/>
      </xdr:nvCxnSpPr>
      <xdr:spPr>
        <a:xfrm>
          <a:off x="16656050" y="16637000"/>
          <a:ext cx="63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25400</xdr:colOff>
      <xdr:row>81</xdr:row>
      <xdr:rowOff>25400</xdr:rowOff>
    </xdr:from>
    <xdr:to>
      <xdr:col>21</xdr:col>
      <xdr:colOff>152400</xdr:colOff>
      <xdr:row>85</xdr:row>
      <xdr:rowOff>165100</xdr:rowOff>
    </xdr:to>
    <xdr:sp macro="" textlink="">
      <xdr:nvSpPr>
        <xdr:cNvPr id="7617" name="Ellipse 7616">
          <a:extLst>
            <a:ext uri="{FF2B5EF4-FFF2-40B4-BE49-F238E27FC236}">
              <a16:creationId xmlns:a16="http://schemas.microsoft.com/office/drawing/2014/main" id="{0A8B5F29-A082-631F-1956-E1117C2F3BBF}"/>
            </a:ext>
          </a:extLst>
        </xdr:cNvPr>
        <xdr:cNvSpPr/>
      </xdr:nvSpPr>
      <xdr:spPr>
        <a:xfrm>
          <a:off x="165354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152400</xdr:colOff>
      <xdr:row>81</xdr:row>
      <xdr:rowOff>152400</xdr:rowOff>
    </xdr:from>
    <xdr:to>
      <xdr:col>38</xdr:col>
      <xdr:colOff>730250</xdr:colOff>
      <xdr:row>81</xdr:row>
      <xdr:rowOff>152400</xdr:rowOff>
    </xdr:to>
    <xdr:cxnSp macro="">
      <xdr:nvCxnSpPr>
        <xdr:cNvPr id="7618" name="Connecteur droit avec flèche 7617">
          <a:extLst>
            <a:ext uri="{FF2B5EF4-FFF2-40B4-BE49-F238E27FC236}">
              <a16:creationId xmlns:a16="http://schemas.microsoft.com/office/drawing/2014/main" id="{656744D4-6801-7A9F-0753-F20986700C99}"/>
            </a:ext>
          </a:extLst>
        </xdr:cNvPr>
        <xdr:cNvCxnSpPr/>
      </xdr:nvCxnSpPr>
      <xdr:spPr>
        <a:xfrm>
          <a:off x="16662400" y="16637000"/>
          <a:ext cx="154368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603250</xdr:colOff>
      <xdr:row>81</xdr:row>
      <xdr:rowOff>25400</xdr:rowOff>
    </xdr:from>
    <xdr:to>
      <xdr:col>39</xdr:col>
      <xdr:colOff>730250</xdr:colOff>
      <xdr:row>85</xdr:row>
      <xdr:rowOff>165100</xdr:rowOff>
    </xdr:to>
    <xdr:sp macro="" textlink="">
      <xdr:nvSpPr>
        <xdr:cNvPr id="7619" name="Ellipse 7618">
          <a:extLst>
            <a:ext uri="{FF2B5EF4-FFF2-40B4-BE49-F238E27FC236}">
              <a16:creationId xmlns:a16="http://schemas.microsoft.com/office/drawing/2014/main" id="{6FDAB887-2FF7-4570-E3CA-703EA3CF590E}"/>
            </a:ext>
          </a:extLst>
        </xdr:cNvPr>
        <xdr:cNvSpPr/>
      </xdr:nvSpPr>
      <xdr:spPr>
        <a:xfrm>
          <a:off x="31972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158750</xdr:colOff>
      <xdr:row>81</xdr:row>
      <xdr:rowOff>152400</xdr:rowOff>
    </xdr:from>
    <xdr:to>
      <xdr:col>38</xdr:col>
      <xdr:colOff>730250</xdr:colOff>
      <xdr:row>81</xdr:row>
      <xdr:rowOff>152400</xdr:rowOff>
    </xdr:to>
    <xdr:cxnSp macro="">
      <xdr:nvCxnSpPr>
        <xdr:cNvPr id="7620" name="Connecteur droit avec flèche 7619">
          <a:extLst>
            <a:ext uri="{FF2B5EF4-FFF2-40B4-BE49-F238E27FC236}">
              <a16:creationId xmlns:a16="http://schemas.microsoft.com/office/drawing/2014/main" id="{48C8428F-C116-78F2-4C8F-DDADB60602D6}"/>
            </a:ext>
          </a:extLst>
        </xdr:cNvPr>
        <xdr:cNvCxnSpPr/>
      </xdr:nvCxnSpPr>
      <xdr:spPr>
        <a:xfrm flipH="1">
          <a:off x="16668750" y="16637000"/>
          <a:ext cx="15430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31750</xdr:colOff>
      <xdr:row>81</xdr:row>
      <xdr:rowOff>25400</xdr:rowOff>
    </xdr:from>
    <xdr:to>
      <xdr:col>21</xdr:col>
      <xdr:colOff>158750</xdr:colOff>
      <xdr:row>85</xdr:row>
      <xdr:rowOff>165100</xdr:rowOff>
    </xdr:to>
    <xdr:sp macro="" textlink="">
      <xdr:nvSpPr>
        <xdr:cNvPr id="7621" name="Ellipse 7620">
          <a:extLst>
            <a:ext uri="{FF2B5EF4-FFF2-40B4-BE49-F238E27FC236}">
              <a16:creationId xmlns:a16="http://schemas.microsoft.com/office/drawing/2014/main" id="{7796D94E-A3C5-4834-1B1C-BDE212CB4E95}"/>
            </a:ext>
          </a:extLst>
        </xdr:cNvPr>
        <xdr:cNvSpPr/>
      </xdr:nvSpPr>
      <xdr:spPr>
        <a:xfrm>
          <a:off x="16541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158750</xdr:colOff>
      <xdr:row>81</xdr:row>
      <xdr:rowOff>152400</xdr:rowOff>
    </xdr:from>
    <xdr:to>
      <xdr:col>28</xdr:col>
      <xdr:colOff>793750</xdr:colOff>
      <xdr:row>81</xdr:row>
      <xdr:rowOff>152400</xdr:rowOff>
    </xdr:to>
    <xdr:cxnSp macro="">
      <xdr:nvCxnSpPr>
        <xdr:cNvPr id="7622" name="Connecteur droit avec flèche 7621">
          <a:extLst>
            <a:ext uri="{FF2B5EF4-FFF2-40B4-BE49-F238E27FC236}">
              <a16:creationId xmlns:a16="http://schemas.microsoft.com/office/drawing/2014/main" id="{9FD91CAC-A4DB-C2B0-B276-D3FF1F4BF1FD}"/>
            </a:ext>
          </a:extLst>
        </xdr:cNvPr>
        <xdr:cNvCxnSpPr/>
      </xdr:nvCxnSpPr>
      <xdr:spPr>
        <a:xfrm>
          <a:off x="16668750" y="16637000"/>
          <a:ext cx="7239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666750</xdr:colOff>
      <xdr:row>81</xdr:row>
      <xdr:rowOff>25400</xdr:rowOff>
    </xdr:from>
    <xdr:to>
      <xdr:col>29</xdr:col>
      <xdr:colOff>793750</xdr:colOff>
      <xdr:row>85</xdr:row>
      <xdr:rowOff>165100</xdr:rowOff>
    </xdr:to>
    <xdr:sp macro="" textlink="">
      <xdr:nvSpPr>
        <xdr:cNvPr id="7623" name="Ellipse 7622">
          <a:extLst>
            <a:ext uri="{FF2B5EF4-FFF2-40B4-BE49-F238E27FC236}">
              <a16:creationId xmlns:a16="http://schemas.microsoft.com/office/drawing/2014/main" id="{852692AD-F3DC-0218-A975-D28BA4770BDD}"/>
            </a:ext>
          </a:extLst>
        </xdr:cNvPr>
        <xdr:cNvSpPr/>
      </xdr:nvSpPr>
      <xdr:spPr>
        <a:xfrm>
          <a:off x="23780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793750</xdr:colOff>
      <xdr:row>81</xdr:row>
      <xdr:rowOff>152400</xdr:rowOff>
    </xdr:from>
    <xdr:to>
      <xdr:col>29</xdr:col>
      <xdr:colOff>0</xdr:colOff>
      <xdr:row>81</xdr:row>
      <xdr:rowOff>152400</xdr:rowOff>
    </xdr:to>
    <xdr:cxnSp macro="">
      <xdr:nvCxnSpPr>
        <xdr:cNvPr id="7624" name="Connecteur droit avec flèche 7623">
          <a:extLst>
            <a:ext uri="{FF2B5EF4-FFF2-40B4-BE49-F238E27FC236}">
              <a16:creationId xmlns:a16="http://schemas.microsoft.com/office/drawing/2014/main" id="{BAB5318E-1D85-8D18-B23A-B8B46E61F52A}"/>
            </a:ext>
          </a:extLst>
        </xdr:cNvPr>
        <xdr:cNvCxnSpPr/>
      </xdr:nvCxnSpPr>
      <xdr:spPr>
        <a:xfrm>
          <a:off x="2390775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698500</xdr:colOff>
      <xdr:row>81</xdr:row>
      <xdr:rowOff>25400</xdr:rowOff>
    </xdr:from>
    <xdr:to>
      <xdr:col>30</xdr:col>
      <xdr:colOff>0</xdr:colOff>
      <xdr:row>85</xdr:row>
      <xdr:rowOff>165100</xdr:rowOff>
    </xdr:to>
    <xdr:sp macro="" textlink="">
      <xdr:nvSpPr>
        <xdr:cNvPr id="7625" name="Ellipse 7624">
          <a:extLst>
            <a:ext uri="{FF2B5EF4-FFF2-40B4-BE49-F238E27FC236}">
              <a16:creationId xmlns:a16="http://schemas.microsoft.com/office/drawing/2014/main" id="{A80EE423-0E30-D2F2-DBB9-CAB008CA6BA4}"/>
            </a:ext>
          </a:extLst>
        </xdr:cNvPr>
        <xdr:cNvSpPr/>
      </xdr:nvSpPr>
      <xdr:spPr>
        <a:xfrm>
          <a:off x="23812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165100</xdr:colOff>
      <xdr:row>81</xdr:row>
      <xdr:rowOff>152400</xdr:rowOff>
    </xdr:from>
    <xdr:to>
      <xdr:col>29</xdr:col>
      <xdr:colOff>0</xdr:colOff>
      <xdr:row>81</xdr:row>
      <xdr:rowOff>152400</xdr:rowOff>
    </xdr:to>
    <xdr:cxnSp macro="">
      <xdr:nvCxnSpPr>
        <xdr:cNvPr id="7626" name="Connecteur droit avec flèche 7625">
          <a:extLst>
            <a:ext uri="{FF2B5EF4-FFF2-40B4-BE49-F238E27FC236}">
              <a16:creationId xmlns:a16="http://schemas.microsoft.com/office/drawing/2014/main" id="{83351AC5-6B89-9CAD-566B-874090CDFF98}"/>
            </a:ext>
          </a:extLst>
        </xdr:cNvPr>
        <xdr:cNvCxnSpPr/>
      </xdr:nvCxnSpPr>
      <xdr:spPr>
        <a:xfrm flipH="1">
          <a:off x="16675100" y="16637000"/>
          <a:ext cx="72644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38100</xdr:colOff>
      <xdr:row>81</xdr:row>
      <xdr:rowOff>25400</xdr:rowOff>
    </xdr:from>
    <xdr:to>
      <xdr:col>21</xdr:col>
      <xdr:colOff>165100</xdr:colOff>
      <xdr:row>85</xdr:row>
      <xdr:rowOff>165100</xdr:rowOff>
    </xdr:to>
    <xdr:sp macro="" textlink="">
      <xdr:nvSpPr>
        <xdr:cNvPr id="7627" name="Ellipse 7626">
          <a:extLst>
            <a:ext uri="{FF2B5EF4-FFF2-40B4-BE49-F238E27FC236}">
              <a16:creationId xmlns:a16="http://schemas.microsoft.com/office/drawing/2014/main" id="{79555AA7-51ED-A1C7-63F7-7CEF94880B90}"/>
            </a:ext>
          </a:extLst>
        </xdr:cNvPr>
        <xdr:cNvSpPr/>
      </xdr:nvSpPr>
      <xdr:spPr>
        <a:xfrm>
          <a:off x="165481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165100</xdr:colOff>
      <xdr:row>81</xdr:row>
      <xdr:rowOff>152400</xdr:rowOff>
    </xdr:from>
    <xdr:to>
      <xdr:col>20</xdr:col>
      <xdr:colOff>171450</xdr:colOff>
      <xdr:row>81</xdr:row>
      <xdr:rowOff>152400</xdr:rowOff>
    </xdr:to>
    <xdr:cxnSp macro="">
      <xdr:nvCxnSpPr>
        <xdr:cNvPr id="7628" name="Connecteur droit avec flèche 7627">
          <a:extLst>
            <a:ext uri="{FF2B5EF4-FFF2-40B4-BE49-F238E27FC236}">
              <a16:creationId xmlns:a16="http://schemas.microsoft.com/office/drawing/2014/main" id="{DCC8BE9D-995E-7E1D-43B7-65842BC06F3A}"/>
            </a:ext>
          </a:extLst>
        </xdr:cNvPr>
        <xdr:cNvCxnSpPr/>
      </xdr:nvCxnSpPr>
      <xdr:spPr>
        <a:xfrm>
          <a:off x="16675100" y="16637000"/>
          <a:ext cx="63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44450</xdr:colOff>
      <xdr:row>81</xdr:row>
      <xdr:rowOff>25400</xdr:rowOff>
    </xdr:from>
    <xdr:to>
      <xdr:col>21</xdr:col>
      <xdr:colOff>171450</xdr:colOff>
      <xdr:row>85</xdr:row>
      <xdr:rowOff>165100</xdr:rowOff>
    </xdr:to>
    <xdr:sp macro="" textlink="">
      <xdr:nvSpPr>
        <xdr:cNvPr id="7629" name="Ellipse 7628">
          <a:extLst>
            <a:ext uri="{FF2B5EF4-FFF2-40B4-BE49-F238E27FC236}">
              <a16:creationId xmlns:a16="http://schemas.microsoft.com/office/drawing/2014/main" id="{A674DE22-9E61-1A7F-79C3-51728551B249}"/>
            </a:ext>
          </a:extLst>
        </xdr:cNvPr>
        <xdr:cNvSpPr/>
      </xdr:nvSpPr>
      <xdr:spPr>
        <a:xfrm>
          <a:off x="165544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171450</xdr:colOff>
      <xdr:row>81</xdr:row>
      <xdr:rowOff>152400</xdr:rowOff>
    </xdr:from>
    <xdr:to>
      <xdr:col>20</xdr:col>
      <xdr:colOff>177800</xdr:colOff>
      <xdr:row>81</xdr:row>
      <xdr:rowOff>152400</xdr:rowOff>
    </xdr:to>
    <xdr:cxnSp macro="">
      <xdr:nvCxnSpPr>
        <xdr:cNvPr id="7630" name="Connecteur droit avec flèche 7629">
          <a:extLst>
            <a:ext uri="{FF2B5EF4-FFF2-40B4-BE49-F238E27FC236}">
              <a16:creationId xmlns:a16="http://schemas.microsoft.com/office/drawing/2014/main" id="{E00A93E7-24EB-A559-89F3-C97FCAD2FFCF}"/>
            </a:ext>
          </a:extLst>
        </xdr:cNvPr>
        <xdr:cNvCxnSpPr/>
      </xdr:nvCxnSpPr>
      <xdr:spPr>
        <a:xfrm>
          <a:off x="16681450" y="16637000"/>
          <a:ext cx="63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50800</xdr:colOff>
      <xdr:row>81</xdr:row>
      <xdr:rowOff>25400</xdr:rowOff>
    </xdr:from>
    <xdr:to>
      <xdr:col>21</xdr:col>
      <xdr:colOff>177800</xdr:colOff>
      <xdr:row>85</xdr:row>
      <xdr:rowOff>165100</xdr:rowOff>
    </xdr:to>
    <xdr:sp macro="" textlink="">
      <xdr:nvSpPr>
        <xdr:cNvPr id="7631" name="Ellipse 7630">
          <a:extLst>
            <a:ext uri="{FF2B5EF4-FFF2-40B4-BE49-F238E27FC236}">
              <a16:creationId xmlns:a16="http://schemas.microsoft.com/office/drawing/2014/main" id="{16F761E8-36DF-55A9-C735-687E4163705F}"/>
            </a:ext>
          </a:extLst>
        </xdr:cNvPr>
        <xdr:cNvSpPr/>
      </xdr:nvSpPr>
      <xdr:spPr>
        <a:xfrm>
          <a:off x="165608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177800</xdr:colOff>
      <xdr:row>81</xdr:row>
      <xdr:rowOff>152400</xdr:rowOff>
    </xdr:from>
    <xdr:to>
      <xdr:col>38</xdr:col>
      <xdr:colOff>762000</xdr:colOff>
      <xdr:row>81</xdr:row>
      <xdr:rowOff>152400</xdr:rowOff>
    </xdr:to>
    <xdr:cxnSp macro="">
      <xdr:nvCxnSpPr>
        <xdr:cNvPr id="7632" name="Connecteur droit avec flèche 7631">
          <a:extLst>
            <a:ext uri="{FF2B5EF4-FFF2-40B4-BE49-F238E27FC236}">
              <a16:creationId xmlns:a16="http://schemas.microsoft.com/office/drawing/2014/main" id="{A555A569-8F25-3754-82ED-0CE5D9074A3B}"/>
            </a:ext>
          </a:extLst>
        </xdr:cNvPr>
        <xdr:cNvCxnSpPr/>
      </xdr:nvCxnSpPr>
      <xdr:spPr>
        <a:xfrm>
          <a:off x="16687800" y="16637000"/>
          <a:ext cx="154432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635000</xdr:colOff>
      <xdr:row>81</xdr:row>
      <xdr:rowOff>25400</xdr:rowOff>
    </xdr:from>
    <xdr:to>
      <xdr:col>39</xdr:col>
      <xdr:colOff>762000</xdr:colOff>
      <xdr:row>85</xdr:row>
      <xdr:rowOff>165100</xdr:rowOff>
    </xdr:to>
    <xdr:sp macro="" textlink="">
      <xdr:nvSpPr>
        <xdr:cNvPr id="7633" name="Ellipse 7632">
          <a:extLst>
            <a:ext uri="{FF2B5EF4-FFF2-40B4-BE49-F238E27FC236}">
              <a16:creationId xmlns:a16="http://schemas.microsoft.com/office/drawing/2014/main" id="{EB0BAC39-84C1-00D4-DCF7-3FCBD9967C90}"/>
            </a:ext>
          </a:extLst>
        </xdr:cNvPr>
        <xdr:cNvSpPr/>
      </xdr:nvSpPr>
      <xdr:spPr>
        <a:xfrm>
          <a:off x="32004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38</xdr:col>
      <xdr:colOff>762000</xdr:colOff>
      <xdr:row>34</xdr:row>
      <xdr:rowOff>177800</xdr:rowOff>
    </xdr:from>
    <xdr:to>
      <xdr:col>39</xdr:col>
      <xdr:colOff>444500</xdr:colOff>
      <xdr:row>81</xdr:row>
      <xdr:rowOff>152400</xdr:rowOff>
    </xdr:to>
    <xdr:cxnSp macro="">
      <xdr:nvCxnSpPr>
        <xdr:cNvPr id="7634" name="Connecteur droit avec flèche 7633">
          <a:extLst>
            <a:ext uri="{FF2B5EF4-FFF2-40B4-BE49-F238E27FC236}">
              <a16:creationId xmlns:a16="http://schemas.microsoft.com/office/drawing/2014/main" id="{7B27CBBB-E3BA-CDEB-08DD-AEA0CB969A6A}"/>
            </a:ext>
          </a:extLst>
        </xdr:cNvPr>
        <xdr:cNvCxnSpPr/>
      </xdr:nvCxnSpPr>
      <xdr:spPr>
        <a:xfrm flipV="1">
          <a:off x="32131000" y="7112000"/>
          <a:ext cx="508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317500</xdr:colOff>
      <xdr:row>34</xdr:row>
      <xdr:rowOff>50800</xdr:rowOff>
    </xdr:from>
    <xdr:to>
      <xdr:col>40</xdr:col>
      <xdr:colOff>444500</xdr:colOff>
      <xdr:row>38</xdr:row>
      <xdr:rowOff>190500</xdr:rowOff>
    </xdr:to>
    <xdr:sp macro="" textlink="">
      <xdr:nvSpPr>
        <xdr:cNvPr id="7635" name="Ellipse 7634">
          <a:extLst>
            <a:ext uri="{FF2B5EF4-FFF2-40B4-BE49-F238E27FC236}">
              <a16:creationId xmlns:a16="http://schemas.microsoft.com/office/drawing/2014/main" id="{B17EE5D2-6A6D-BB53-962C-B9B6B3973BE1}"/>
            </a:ext>
          </a:extLst>
        </xdr:cNvPr>
        <xdr:cNvSpPr/>
      </xdr:nvSpPr>
      <xdr:spPr>
        <a:xfrm>
          <a:off x="32512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39</xdr:col>
      <xdr:colOff>444500</xdr:colOff>
      <xdr:row>34</xdr:row>
      <xdr:rowOff>177800</xdr:rowOff>
    </xdr:to>
    <xdr:cxnSp macro="">
      <xdr:nvCxnSpPr>
        <xdr:cNvPr id="7636" name="Connecteur droit avec flèche 7635">
          <a:extLst>
            <a:ext uri="{FF2B5EF4-FFF2-40B4-BE49-F238E27FC236}">
              <a16:creationId xmlns:a16="http://schemas.microsoft.com/office/drawing/2014/main" id="{536B2FF7-E767-62B6-9FD6-F081FC3B7771}"/>
            </a:ext>
          </a:extLst>
        </xdr:cNvPr>
        <xdr:cNvCxnSpPr/>
      </xdr:nvCxnSpPr>
      <xdr:spPr>
        <a:xfrm flipH="1">
          <a:off x="23622000" y="7112000"/>
          <a:ext cx="9017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637" name="Ellipse 7636">
          <a:extLst>
            <a:ext uri="{FF2B5EF4-FFF2-40B4-BE49-F238E27FC236}">
              <a16:creationId xmlns:a16="http://schemas.microsoft.com/office/drawing/2014/main" id="{D1181298-F004-0715-3F52-177A959FEA10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38</xdr:col>
      <xdr:colOff>793750</xdr:colOff>
      <xdr:row>81</xdr:row>
      <xdr:rowOff>152400</xdr:rowOff>
    </xdr:to>
    <xdr:cxnSp macro="">
      <xdr:nvCxnSpPr>
        <xdr:cNvPr id="7638" name="Connecteur droit avec flèche 7637">
          <a:extLst>
            <a:ext uri="{FF2B5EF4-FFF2-40B4-BE49-F238E27FC236}">
              <a16:creationId xmlns:a16="http://schemas.microsoft.com/office/drawing/2014/main" id="{72E737CA-1794-FEB7-8DA6-E5FDA851A86E}"/>
            </a:ext>
          </a:extLst>
        </xdr:cNvPr>
        <xdr:cNvCxnSpPr/>
      </xdr:nvCxnSpPr>
      <xdr:spPr>
        <a:xfrm>
          <a:off x="23622000" y="7112000"/>
          <a:ext cx="8540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666750</xdr:colOff>
      <xdr:row>81</xdr:row>
      <xdr:rowOff>25400</xdr:rowOff>
    </xdr:from>
    <xdr:to>
      <xdr:col>39</xdr:col>
      <xdr:colOff>793750</xdr:colOff>
      <xdr:row>85</xdr:row>
      <xdr:rowOff>165100</xdr:rowOff>
    </xdr:to>
    <xdr:sp macro="" textlink="">
      <xdr:nvSpPr>
        <xdr:cNvPr id="7639" name="Ellipse 7638">
          <a:extLst>
            <a:ext uri="{FF2B5EF4-FFF2-40B4-BE49-F238E27FC236}">
              <a16:creationId xmlns:a16="http://schemas.microsoft.com/office/drawing/2014/main" id="{2BF5D3F6-C932-284A-6A64-EB0491812496}"/>
            </a:ext>
          </a:extLst>
        </xdr:cNvPr>
        <xdr:cNvSpPr/>
      </xdr:nvSpPr>
      <xdr:spPr>
        <a:xfrm>
          <a:off x="32035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38</xdr:col>
      <xdr:colOff>793750</xdr:colOff>
      <xdr:row>81</xdr:row>
      <xdr:rowOff>152400</xdr:rowOff>
    </xdr:from>
    <xdr:to>
      <xdr:col>39</xdr:col>
      <xdr:colOff>0</xdr:colOff>
      <xdr:row>81</xdr:row>
      <xdr:rowOff>152400</xdr:rowOff>
    </xdr:to>
    <xdr:cxnSp macro="">
      <xdr:nvCxnSpPr>
        <xdr:cNvPr id="7640" name="Connecteur droit avec flèche 7639">
          <a:extLst>
            <a:ext uri="{FF2B5EF4-FFF2-40B4-BE49-F238E27FC236}">
              <a16:creationId xmlns:a16="http://schemas.microsoft.com/office/drawing/2014/main" id="{DC4B0DFB-9163-E597-8636-A2383969A07E}"/>
            </a:ext>
          </a:extLst>
        </xdr:cNvPr>
        <xdr:cNvCxnSpPr/>
      </xdr:nvCxnSpPr>
      <xdr:spPr>
        <a:xfrm>
          <a:off x="3216275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698500</xdr:colOff>
      <xdr:row>81</xdr:row>
      <xdr:rowOff>25400</xdr:rowOff>
    </xdr:from>
    <xdr:to>
      <xdr:col>40</xdr:col>
      <xdr:colOff>0</xdr:colOff>
      <xdr:row>85</xdr:row>
      <xdr:rowOff>165100</xdr:rowOff>
    </xdr:to>
    <xdr:sp macro="" textlink="">
      <xdr:nvSpPr>
        <xdr:cNvPr id="7641" name="Ellipse 7640">
          <a:extLst>
            <a:ext uri="{FF2B5EF4-FFF2-40B4-BE49-F238E27FC236}">
              <a16:creationId xmlns:a16="http://schemas.microsoft.com/office/drawing/2014/main" id="{CBC3224C-F250-E2EF-0044-18F703D341E4}"/>
            </a:ext>
          </a:extLst>
        </xdr:cNvPr>
        <xdr:cNvSpPr/>
      </xdr:nvSpPr>
      <xdr:spPr>
        <a:xfrm>
          <a:off x="32067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0</xdr:colOff>
      <xdr:row>81</xdr:row>
      <xdr:rowOff>152400</xdr:rowOff>
    </xdr:from>
    <xdr:to>
      <xdr:col>39</xdr:col>
      <xdr:colOff>31750</xdr:colOff>
      <xdr:row>81</xdr:row>
      <xdr:rowOff>152400</xdr:rowOff>
    </xdr:to>
    <xdr:cxnSp macro="">
      <xdr:nvCxnSpPr>
        <xdr:cNvPr id="7642" name="Connecteur droit avec flèche 7641">
          <a:extLst>
            <a:ext uri="{FF2B5EF4-FFF2-40B4-BE49-F238E27FC236}">
              <a16:creationId xmlns:a16="http://schemas.microsoft.com/office/drawing/2014/main" id="{A51D36F4-B9D7-882A-09CF-8E46A0A28FE0}"/>
            </a:ext>
          </a:extLst>
        </xdr:cNvPr>
        <xdr:cNvCxnSpPr/>
      </xdr:nvCxnSpPr>
      <xdr:spPr>
        <a:xfrm>
          <a:off x="321945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730250</xdr:colOff>
      <xdr:row>81</xdr:row>
      <xdr:rowOff>25400</xdr:rowOff>
    </xdr:from>
    <xdr:to>
      <xdr:col>40</xdr:col>
      <xdr:colOff>31750</xdr:colOff>
      <xdr:row>85</xdr:row>
      <xdr:rowOff>165100</xdr:rowOff>
    </xdr:to>
    <xdr:sp macro="" textlink="">
      <xdr:nvSpPr>
        <xdr:cNvPr id="7643" name="Ellipse 7642">
          <a:extLst>
            <a:ext uri="{FF2B5EF4-FFF2-40B4-BE49-F238E27FC236}">
              <a16:creationId xmlns:a16="http://schemas.microsoft.com/office/drawing/2014/main" id="{577196F8-079B-2642-6277-D1121D3A69CE}"/>
            </a:ext>
          </a:extLst>
        </xdr:cNvPr>
        <xdr:cNvSpPr/>
      </xdr:nvSpPr>
      <xdr:spPr>
        <a:xfrm>
          <a:off x="32099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31750</xdr:colOff>
      <xdr:row>81</xdr:row>
      <xdr:rowOff>152400</xdr:rowOff>
    </xdr:from>
    <xdr:to>
      <xdr:col>39</xdr:col>
      <xdr:colOff>63500</xdr:colOff>
      <xdr:row>81</xdr:row>
      <xdr:rowOff>152400</xdr:rowOff>
    </xdr:to>
    <xdr:cxnSp macro="">
      <xdr:nvCxnSpPr>
        <xdr:cNvPr id="7644" name="Connecteur droit avec flèche 7643">
          <a:extLst>
            <a:ext uri="{FF2B5EF4-FFF2-40B4-BE49-F238E27FC236}">
              <a16:creationId xmlns:a16="http://schemas.microsoft.com/office/drawing/2014/main" id="{5272100F-72AB-DD48-56D8-E19BEBEE077D}"/>
            </a:ext>
          </a:extLst>
        </xdr:cNvPr>
        <xdr:cNvCxnSpPr/>
      </xdr:nvCxnSpPr>
      <xdr:spPr>
        <a:xfrm>
          <a:off x="3222625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762000</xdr:colOff>
      <xdr:row>81</xdr:row>
      <xdr:rowOff>25400</xdr:rowOff>
    </xdr:from>
    <xdr:to>
      <xdr:col>40</xdr:col>
      <xdr:colOff>63500</xdr:colOff>
      <xdr:row>85</xdr:row>
      <xdr:rowOff>165100</xdr:rowOff>
    </xdr:to>
    <xdr:sp macro="" textlink="">
      <xdr:nvSpPr>
        <xdr:cNvPr id="7645" name="Ellipse 7644">
          <a:extLst>
            <a:ext uri="{FF2B5EF4-FFF2-40B4-BE49-F238E27FC236}">
              <a16:creationId xmlns:a16="http://schemas.microsoft.com/office/drawing/2014/main" id="{E6607BBD-5AF0-2F9C-5A23-3F24B8EF033B}"/>
            </a:ext>
          </a:extLst>
        </xdr:cNvPr>
        <xdr:cNvSpPr/>
      </xdr:nvSpPr>
      <xdr:spPr>
        <a:xfrm>
          <a:off x="32131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63500</xdr:colOff>
      <xdr:row>34</xdr:row>
      <xdr:rowOff>177800</xdr:rowOff>
    </xdr:from>
    <xdr:to>
      <xdr:col>39</xdr:col>
      <xdr:colOff>508000</xdr:colOff>
      <xdr:row>81</xdr:row>
      <xdr:rowOff>152400</xdr:rowOff>
    </xdr:to>
    <xdr:cxnSp macro="">
      <xdr:nvCxnSpPr>
        <xdr:cNvPr id="7646" name="Connecteur droit avec flèche 7645">
          <a:extLst>
            <a:ext uri="{FF2B5EF4-FFF2-40B4-BE49-F238E27FC236}">
              <a16:creationId xmlns:a16="http://schemas.microsoft.com/office/drawing/2014/main" id="{C0B95728-C7AD-5114-A173-9EACB250C640}"/>
            </a:ext>
          </a:extLst>
        </xdr:cNvPr>
        <xdr:cNvCxnSpPr/>
      </xdr:nvCxnSpPr>
      <xdr:spPr>
        <a:xfrm flipV="1">
          <a:off x="32258000" y="7112000"/>
          <a:ext cx="444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381000</xdr:colOff>
      <xdr:row>34</xdr:row>
      <xdr:rowOff>50800</xdr:rowOff>
    </xdr:from>
    <xdr:to>
      <xdr:col>40</xdr:col>
      <xdr:colOff>508000</xdr:colOff>
      <xdr:row>38</xdr:row>
      <xdr:rowOff>190500</xdr:rowOff>
    </xdr:to>
    <xdr:sp macro="" textlink="">
      <xdr:nvSpPr>
        <xdr:cNvPr id="7647" name="Ellipse 7646">
          <a:extLst>
            <a:ext uri="{FF2B5EF4-FFF2-40B4-BE49-F238E27FC236}">
              <a16:creationId xmlns:a16="http://schemas.microsoft.com/office/drawing/2014/main" id="{3D2A5C2A-94C1-44F2-E575-B2E213025204}"/>
            </a:ext>
          </a:extLst>
        </xdr:cNvPr>
        <xdr:cNvSpPr/>
      </xdr:nvSpPr>
      <xdr:spPr>
        <a:xfrm>
          <a:off x="32575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29</xdr:col>
      <xdr:colOff>31750</xdr:colOff>
      <xdr:row>34</xdr:row>
      <xdr:rowOff>177800</xdr:rowOff>
    </xdr:from>
    <xdr:to>
      <xdr:col>39</xdr:col>
      <xdr:colOff>508000</xdr:colOff>
      <xdr:row>81</xdr:row>
      <xdr:rowOff>152400</xdr:rowOff>
    </xdr:to>
    <xdr:cxnSp macro="">
      <xdr:nvCxnSpPr>
        <xdr:cNvPr id="7648" name="Connecteur droit avec flèche 7647">
          <a:extLst>
            <a:ext uri="{FF2B5EF4-FFF2-40B4-BE49-F238E27FC236}">
              <a16:creationId xmlns:a16="http://schemas.microsoft.com/office/drawing/2014/main" id="{85B1A856-6DDE-B916-41D7-3D9CBACF8C9A}"/>
            </a:ext>
          </a:extLst>
        </xdr:cNvPr>
        <xdr:cNvCxnSpPr/>
      </xdr:nvCxnSpPr>
      <xdr:spPr>
        <a:xfrm flipH="1">
          <a:off x="23971250" y="7112000"/>
          <a:ext cx="8731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730250</xdr:colOff>
      <xdr:row>81</xdr:row>
      <xdr:rowOff>25400</xdr:rowOff>
    </xdr:from>
    <xdr:to>
      <xdr:col>30</xdr:col>
      <xdr:colOff>31750</xdr:colOff>
      <xdr:row>85</xdr:row>
      <xdr:rowOff>165100</xdr:rowOff>
    </xdr:to>
    <xdr:sp macro="" textlink="">
      <xdr:nvSpPr>
        <xdr:cNvPr id="7649" name="Ellipse 7648">
          <a:extLst>
            <a:ext uri="{FF2B5EF4-FFF2-40B4-BE49-F238E27FC236}">
              <a16:creationId xmlns:a16="http://schemas.microsoft.com/office/drawing/2014/main" id="{51178603-6F15-A967-2A69-73C01B11E434}"/>
            </a:ext>
          </a:extLst>
        </xdr:cNvPr>
        <xdr:cNvSpPr/>
      </xdr:nvSpPr>
      <xdr:spPr>
        <a:xfrm>
          <a:off x="23844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31750</xdr:colOff>
      <xdr:row>81</xdr:row>
      <xdr:rowOff>152400</xdr:rowOff>
    </xdr:from>
    <xdr:to>
      <xdr:col>39</xdr:col>
      <xdr:colOff>95250</xdr:colOff>
      <xdr:row>81</xdr:row>
      <xdr:rowOff>152400</xdr:rowOff>
    </xdr:to>
    <xdr:cxnSp macro="">
      <xdr:nvCxnSpPr>
        <xdr:cNvPr id="7650" name="Connecteur droit avec flèche 7649">
          <a:extLst>
            <a:ext uri="{FF2B5EF4-FFF2-40B4-BE49-F238E27FC236}">
              <a16:creationId xmlns:a16="http://schemas.microsoft.com/office/drawing/2014/main" id="{D40BCF2E-CA38-58C5-624B-FBFED994286C}"/>
            </a:ext>
          </a:extLst>
        </xdr:cNvPr>
        <xdr:cNvCxnSpPr/>
      </xdr:nvCxnSpPr>
      <xdr:spPr>
        <a:xfrm>
          <a:off x="23971250" y="16637000"/>
          <a:ext cx="8318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793750</xdr:colOff>
      <xdr:row>81</xdr:row>
      <xdr:rowOff>25400</xdr:rowOff>
    </xdr:from>
    <xdr:to>
      <xdr:col>40</xdr:col>
      <xdr:colOff>95250</xdr:colOff>
      <xdr:row>85</xdr:row>
      <xdr:rowOff>165100</xdr:rowOff>
    </xdr:to>
    <xdr:sp macro="" textlink="">
      <xdr:nvSpPr>
        <xdr:cNvPr id="7651" name="Ellipse 7650">
          <a:extLst>
            <a:ext uri="{FF2B5EF4-FFF2-40B4-BE49-F238E27FC236}">
              <a16:creationId xmlns:a16="http://schemas.microsoft.com/office/drawing/2014/main" id="{F8D2F5E3-6C14-34AE-A058-930C5AE7D442}"/>
            </a:ext>
          </a:extLst>
        </xdr:cNvPr>
        <xdr:cNvSpPr/>
      </xdr:nvSpPr>
      <xdr:spPr>
        <a:xfrm>
          <a:off x="32162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184150</xdr:colOff>
      <xdr:row>81</xdr:row>
      <xdr:rowOff>152400</xdr:rowOff>
    </xdr:from>
    <xdr:to>
      <xdr:col>39</xdr:col>
      <xdr:colOff>95250</xdr:colOff>
      <xdr:row>81</xdr:row>
      <xdr:rowOff>152400</xdr:rowOff>
    </xdr:to>
    <xdr:cxnSp macro="">
      <xdr:nvCxnSpPr>
        <xdr:cNvPr id="7652" name="Connecteur droit avec flèche 7651">
          <a:extLst>
            <a:ext uri="{FF2B5EF4-FFF2-40B4-BE49-F238E27FC236}">
              <a16:creationId xmlns:a16="http://schemas.microsoft.com/office/drawing/2014/main" id="{7F13306B-659F-17DC-ABF7-FF8FFF76A121}"/>
            </a:ext>
          </a:extLst>
        </xdr:cNvPr>
        <xdr:cNvCxnSpPr/>
      </xdr:nvCxnSpPr>
      <xdr:spPr>
        <a:xfrm flipH="1">
          <a:off x="16694150" y="16637000"/>
          <a:ext cx="155956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57150</xdr:colOff>
      <xdr:row>81</xdr:row>
      <xdr:rowOff>25400</xdr:rowOff>
    </xdr:from>
    <xdr:to>
      <xdr:col>21</xdr:col>
      <xdr:colOff>184150</xdr:colOff>
      <xdr:row>85</xdr:row>
      <xdr:rowOff>165100</xdr:rowOff>
    </xdr:to>
    <xdr:sp macro="" textlink="">
      <xdr:nvSpPr>
        <xdr:cNvPr id="7653" name="Ellipse 7652">
          <a:extLst>
            <a:ext uri="{FF2B5EF4-FFF2-40B4-BE49-F238E27FC236}">
              <a16:creationId xmlns:a16="http://schemas.microsoft.com/office/drawing/2014/main" id="{1F6B566B-24DA-62FD-B8AA-3F9274B405DE}"/>
            </a:ext>
          </a:extLst>
        </xdr:cNvPr>
        <xdr:cNvSpPr/>
      </xdr:nvSpPr>
      <xdr:spPr>
        <a:xfrm>
          <a:off x="165671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184150</xdr:colOff>
      <xdr:row>81</xdr:row>
      <xdr:rowOff>152400</xdr:rowOff>
    </xdr:from>
    <xdr:to>
      <xdr:col>29</xdr:col>
      <xdr:colOff>63500</xdr:colOff>
      <xdr:row>81</xdr:row>
      <xdr:rowOff>152400</xdr:rowOff>
    </xdr:to>
    <xdr:cxnSp macro="">
      <xdr:nvCxnSpPr>
        <xdr:cNvPr id="7654" name="Connecteur droit avec flèche 7653">
          <a:extLst>
            <a:ext uri="{FF2B5EF4-FFF2-40B4-BE49-F238E27FC236}">
              <a16:creationId xmlns:a16="http://schemas.microsoft.com/office/drawing/2014/main" id="{8FFA92F9-9A16-6A2B-0951-AF47EB8E444B}"/>
            </a:ext>
          </a:extLst>
        </xdr:cNvPr>
        <xdr:cNvCxnSpPr/>
      </xdr:nvCxnSpPr>
      <xdr:spPr>
        <a:xfrm>
          <a:off x="16694150" y="16637000"/>
          <a:ext cx="73088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762000</xdr:colOff>
      <xdr:row>81</xdr:row>
      <xdr:rowOff>25400</xdr:rowOff>
    </xdr:from>
    <xdr:to>
      <xdr:col>30</xdr:col>
      <xdr:colOff>63500</xdr:colOff>
      <xdr:row>85</xdr:row>
      <xdr:rowOff>165100</xdr:rowOff>
    </xdr:to>
    <xdr:sp macro="" textlink="">
      <xdr:nvSpPr>
        <xdr:cNvPr id="7655" name="Ellipse 7654">
          <a:extLst>
            <a:ext uri="{FF2B5EF4-FFF2-40B4-BE49-F238E27FC236}">
              <a16:creationId xmlns:a16="http://schemas.microsoft.com/office/drawing/2014/main" id="{D458A3B3-1C9C-04EC-1766-C3B5ECA3E548}"/>
            </a:ext>
          </a:extLst>
        </xdr:cNvPr>
        <xdr:cNvSpPr/>
      </xdr:nvSpPr>
      <xdr:spPr>
        <a:xfrm>
          <a:off x="23876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63500</xdr:colOff>
      <xdr:row>81</xdr:row>
      <xdr:rowOff>152400</xdr:rowOff>
    </xdr:from>
    <xdr:to>
      <xdr:col>29</xdr:col>
      <xdr:colOff>95250</xdr:colOff>
      <xdr:row>81</xdr:row>
      <xdr:rowOff>152400</xdr:rowOff>
    </xdr:to>
    <xdr:cxnSp macro="">
      <xdr:nvCxnSpPr>
        <xdr:cNvPr id="7656" name="Connecteur droit avec flèche 7655">
          <a:extLst>
            <a:ext uri="{FF2B5EF4-FFF2-40B4-BE49-F238E27FC236}">
              <a16:creationId xmlns:a16="http://schemas.microsoft.com/office/drawing/2014/main" id="{7762C5E8-97CB-F2ED-AE3F-B5923ADF9DC8}"/>
            </a:ext>
          </a:extLst>
        </xdr:cNvPr>
        <xdr:cNvCxnSpPr/>
      </xdr:nvCxnSpPr>
      <xdr:spPr>
        <a:xfrm>
          <a:off x="240030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793750</xdr:colOff>
      <xdr:row>81</xdr:row>
      <xdr:rowOff>25400</xdr:rowOff>
    </xdr:from>
    <xdr:to>
      <xdr:col>30</xdr:col>
      <xdr:colOff>95250</xdr:colOff>
      <xdr:row>85</xdr:row>
      <xdr:rowOff>165100</xdr:rowOff>
    </xdr:to>
    <xdr:sp macro="" textlink="">
      <xdr:nvSpPr>
        <xdr:cNvPr id="7657" name="Ellipse 7656">
          <a:extLst>
            <a:ext uri="{FF2B5EF4-FFF2-40B4-BE49-F238E27FC236}">
              <a16:creationId xmlns:a16="http://schemas.microsoft.com/office/drawing/2014/main" id="{9DAE8853-54AC-57AF-E66D-288E54600F2F}"/>
            </a:ext>
          </a:extLst>
        </xdr:cNvPr>
        <xdr:cNvSpPr/>
      </xdr:nvSpPr>
      <xdr:spPr>
        <a:xfrm>
          <a:off x="23907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190500</xdr:colOff>
      <xdr:row>81</xdr:row>
      <xdr:rowOff>152400</xdr:rowOff>
    </xdr:from>
    <xdr:to>
      <xdr:col>29</xdr:col>
      <xdr:colOff>95250</xdr:colOff>
      <xdr:row>81</xdr:row>
      <xdr:rowOff>152400</xdr:rowOff>
    </xdr:to>
    <xdr:cxnSp macro="">
      <xdr:nvCxnSpPr>
        <xdr:cNvPr id="7658" name="Connecteur droit avec flèche 7657">
          <a:extLst>
            <a:ext uri="{FF2B5EF4-FFF2-40B4-BE49-F238E27FC236}">
              <a16:creationId xmlns:a16="http://schemas.microsoft.com/office/drawing/2014/main" id="{E53F9412-66C9-2DE7-EE16-177A1E3445EB}"/>
            </a:ext>
          </a:extLst>
        </xdr:cNvPr>
        <xdr:cNvCxnSpPr/>
      </xdr:nvCxnSpPr>
      <xdr:spPr>
        <a:xfrm flipH="1">
          <a:off x="16700500" y="16637000"/>
          <a:ext cx="73342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63500</xdr:colOff>
      <xdr:row>81</xdr:row>
      <xdr:rowOff>25400</xdr:rowOff>
    </xdr:from>
    <xdr:to>
      <xdr:col>21</xdr:col>
      <xdr:colOff>190500</xdr:colOff>
      <xdr:row>85</xdr:row>
      <xdr:rowOff>165100</xdr:rowOff>
    </xdr:to>
    <xdr:sp macro="" textlink="">
      <xdr:nvSpPr>
        <xdr:cNvPr id="7659" name="Ellipse 7658">
          <a:extLst>
            <a:ext uri="{FF2B5EF4-FFF2-40B4-BE49-F238E27FC236}">
              <a16:creationId xmlns:a16="http://schemas.microsoft.com/office/drawing/2014/main" id="{B6D265E8-3B75-9E94-9B0B-AE3FA104E819}"/>
            </a:ext>
          </a:extLst>
        </xdr:cNvPr>
        <xdr:cNvSpPr/>
      </xdr:nvSpPr>
      <xdr:spPr>
        <a:xfrm>
          <a:off x="16573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190500</xdr:colOff>
      <xdr:row>81</xdr:row>
      <xdr:rowOff>152400</xdr:rowOff>
    </xdr:from>
    <xdr:to>
      <xdr:col>29</xdr:col>
      <xdr:colOff>127000</xdr:colOff>
      <xdr:row>81</xdr:row>
      <xdr:rowOff>152400</xdr:rowOff>
    </xdr:to>
    <xdr:cxnSp macro="">
      <xdr:nvCxnSpPr>
        <xdr:cNvPr id="7660" name="Connecteur droit avec flèche 7659">
          <a:extLst>
            <a:ext uri="{FF2B5EF4-FFF2-40B4-BE49-F238E27FC236}">
              <a16:creationId xmlns:a16="http://schemas.microsoft.com/office/drawing/2014/main" id="{B5916F3F-A5A0-AC6E-ADB0-D9B638F37017}"/>
            </a:ext>
          </a:extLst>
        </xdr:cNvPr>
        <xdr:cNvCxnSpPr/>
      </xdr:nvCxnSpPr>
      <xdr:spPr>
        <a:xfrm>
          <a:off x="16700500" y="16637000"/>
          <a:ext cx="7366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81</xdr:row>
      <xdr:rowOff>25400</xdr:rowOff>
    </xdr:from>
    <xdr:to>
      <xdr:col>30</xdr:col>
      <xdr:colOff>127000</xdr:colOff>
      <xdr:row>85</xdr:row>
      <xdr:rowOff>165100</xdr:rowOff>
    </xdr:to>
    <xdr:sp macro="" textlink="">
      <xdr:nvSpPr>
        <xdr:cNvPr id="7661" name="Ellipse 7660">
          <a:extLst>
            <a:ext uri="{FF2B5EF4-FFF2-40B4-BE49-F238E27FC236}">
              <a16:creationId xmlns:a16="http://schemas.microsoft.com/office/drawing/2014/main" id="{E40F41AC-019A-1519-AD75-B05858703D4D}"/>
            </a:ext>
          </a:extLst>
        </xdr:cNvPr>
        <xdr:cNvSpPr/>
      </xdr:nvSpPr>
      <xdr:spPr>
        <a:xfrm>
          <a:off x="23939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196850</xdr:colOff>
      <xdr:row>81</xdr:row>
      <xdr:rowOff>152400</xdr:rowOff>
    </xdr:from>
    <xdr:to>
      <xdr:col>29</xdr:col>
      <xdr:colOff>127000</xdr:colOff>
      <xdr:row>81</xdr:row>
      <xdr:rowOff>152400</xdr:rowOff>
    </xdr:to>
    <xdr:cxnSp macro="">
      <xdr:nvCxnSpPr>
        <xdr:cNvPr id="7662" name="Connecteur droit avec flèche 7661">
          <a:extLst>
            <a:ext uri="{FF2B5EF4-FFF2-40B4-BE49-F238E27FC236}">
              <a16:creationId xmlns:a16="http://schemas.microsoft.com/office/drawing/2014/main" id="{A8E14A7C-2193-0415-3543-EF96A9E15D97}"/>
            </a:ext>
          </a:extLst>
        </xdr:cNvPr>
        <xdr:cNvCxnSpPr/>
      </xdr:nvCxnSpPr>
      <xdr:spPr>
        <a:xfrm flipH="1">
          <a:off x="16706850" y="16637000"/>
          <a:ext cx="73596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69850</xdr:colOff>
      <xdr:row>81</xdr:row>
      <xdr:rowOff>25400</xdr:rowOff>
    </xdr:from>
    <xdr:to>
      <xdr:col>21</xdr:col>
      <xdr:colOff>196850</xdr:colOff>
      <xdr:row>85</xdr:row>
      <xdr:rowOff>165100</xdr:rowOff>
    </xdr:to>
    <xdr:sp macro="" textlink="">
      <xdr:nvSpPr>
        <xdr:cNvPr id="7663" name="Ellipse 7662">
          <a:extLst>
            <a:ext uri="{FF2B5EF4-FFF2-40B4-BE49-F238E27FC236}">
              <a16:creationId xmlns:a16="http://schemas.microsoft.com/office/drawing/2014/main" id="{49340673-07F1-F983-5BFA-9E20FBBB629D}"/>
            </a:ext>
          </a:extLst>
        </xdr:cNvPr>
        <xdr:cNvSpPr/>
      </xdr:nvSpPr>
      <xdr:spPr>
        <a:xfrm>
          <a:off x="165798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664" name="Ellipse 7663">
          <a:extLst>
            <a:ext uri="{FF2B5EF4-FFF2-40B4-BE49-F238E27FC236}">
              <a16:creationId xmlns:a16="http://schemas.microsoft.com/office/drawing/2014/main" id="{63BCCD89-DD17-568E-0970-C5685B8F8E57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7665" name="Ellipse 7664">
          <a:extLst>
            <a:ext uri="{FF2B5EF4-FFF2-40B4-BE49-F238E27FC236}">
              <a16:creationId xmlns:a16="http://schemas.microsoft.com/office/drawing/2014/main" id="{742EED71-E549-D785-B790-1A40B46E688B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539750</xdr:colOff>
      <xdr:row>34</xdr:row>
      <xdr:rowOff>177800</xdr:rowOff>
    </xdr:to>
    <xdr:cxnSp macro="">
      <xdr:nvCxnSpPr>
        <xdr:cNvPr id="7666" name="Connecteur droit avec flèche 7665">
          <a:extLst>
            <a:ext uri="{FF2B5EF4-FFF2-40B4-BE49-F238E27FC236}">
              <a16:creationId xmlns:a16="http://schemas.microsoft.com/office/drawing/2014/main" id="{03A9DB37-30FD-CE22-12D3-DC1A0E3788B3}"/>
            </a:ext>
          </a:extLst>
        </xdr:cNvPr>
        <xdr:cNvCxnSpPr/>
      </xdr:nvCxnSpPr>
      <xdr:spPr>
        <a:xfrm flipH="1">
          <a:off x="23622000" y="7112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667" name="Ellipse 7666">
          <a:extLst>
            <a:ext uri="{FF2B5EF4-FFF2-40B4-BE49-F238E27FC236}">
              <a16:creationId xmlns:a16="http://schemas.microsoft.com/office/drawing/2014/main" id="{0B43B6C3-E849-F3BF-EB8F-8C616BF5B41B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668" name="Ellipse 7667">
          <a:extLst>
            <a:ext uri="{FF2B5EF4-FFF2-40B4-BE49-F238E27FC236}">
              <a16:creationId xmlns:a16="http://schemas.microsoft.com/office/drawing/2014/main" id="{AEED94A4-FB17-BACF-C738-5EDEFB6CA3BB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39</xdr:col>
      <xdr:colOff>127000</xdr:colOff>
      <xdr:row>81</xdr:row>
      <xdr:rowOff>152400</xdr:rowOff>
    </xdr:to>
    <xdr:cxnSp macro="">
      <xdr:nvCxnSpPr>
        <xdr:cNvPr id="7669" name="Connecteur droit avec flèche 7668">
          <a:extLst>
            <a:ext uri="{FF2B5EF4-FFF2-40B4-BE49-F238E27FC236}">
              <a16:creationId xmlns:a16="http://schemas.microsoft.com/office/drawing/2014/main" id="{761171EB-9443-37AF-1AB5-3F0F6EC967C4}"/>
            </a:ext>
          </a:extLst>
        </xdr:cNvPr>
        <xdr:cNvCxnSpPr/>
      </xdr:nvCxnSpPr>
      <xdr:spPr>
        <a:xfrm>
          <a:off x="23590250" y="7112000"/>
          <a:ext cx="8731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81</xdr:row>
      <xdr:rowOff>25400</xdr:rowOff>
    </xdr:from>
    <xdr:to>
      <xdr:col>40</xdr:col>
      <xdr:colOff>127000</xdr:colOff>
      <xdr:row>85</xdr:row>
      <xdr:rowOff>165100</xdr:rowOff>
    </xdr:to>
    <xdr:sp macro="" textlink="">
      <xdr:nvSpPr>
        <xdr:cNvPr id="7670" name="Ellipse 7669">
          <a:extLst>
            <a:ext uri="{FF2B5EF4-FFF2-40B4-BE49-F238E27FC236}">
              <a16:creationId xmlns:a16="http://schemas.microsoft.com/office/drawing/2014/main" id="{2DAB8100-5ECF-9F43-9918-707C4DE7FF41}"/>
            </a:ext>
          </a:extLst>
        </xdr:cNvPr>
        <xdr:cNvSpPr/>
      </xdr:nvSpPr>
      <xdr:spPr>
        <a:xfrm>
          <a:off x="32194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127000</xdr:colOff>
      <xdr:row>81</xdr:row>
      <xdr:rowOff>152400</xdr:rowOff>
    </xdr:from>
    <xdr:to>
      <xdr:col>39</xdr:col>
      <xdr:colOff>158750</xdr:colOff>
      <xdr:row>81</xdr:row>
      <xdr:rowOff>152400</xdr:rowOff>
    </xdr:to>
    <xdr:cxnSp macro="">
      <xdr:nvCxnSpPr>
        <xdr:cNvPr id="7671" name="Connecteur droit avec flèche 7670">
          <a:extLst>
            <a:ext uri="{FF2B5EF4-FFF2-40B4-BE49-F238E27FC236}">
              <a16:creationId xmlns:a16="http://schemas.microsoft.com/office/drawing/2014/main" id="{7EDBBB99-F72F-A41E-0533-80FEAF5BFB26}"/>
            </a:ext>
          </a:extLst>
        </xdr:cNvPr>
        <xdr:cNvCxnSpPr/>
      </xdr:nvCxnSpPr>
      <xdr:spPr>
        <a:xfrm>
          <a:off x="323215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31750</xdr:colOff>
      <xdr:row>81</xdr:row>
      <xdr:rowOff>25400</xdr:rowOff>
    </xdr:from>
    <xdr:to>
      <xdr:col>40</xdr:col>
      <xdr:colOff>158750</xdr:colOff>
      <xdr:row>85</xdr:row>
      <xdr:rowOff>165100</xdr:rowOff>
    </xdr:to>
    <xdr:sp macro="" textlink="">
      <xdr:nvSpPr>
        <xdr:cNvPr id="7672" name="Ellipse 7671">
          <a:extLst>
            <a:ext uri="{FF2B5EF4-FFF2-40B4-BE49-F238E27FC236}">
              <a16:creationId xmlns:a16="http://schemas.microsoft.com/office/drawing/2014/main" id="{5C490C6C-55EE-E0D3-8A72-E5BE24062807}"/>
            </a:ext>
          </a:extLst>
        </xdr:cNvPr>
        <xdr:cNvSpPr/>
      </xdr:nvSpPr>
      <xdr:spPr>
        <a:xfrm>
          <a:off x="32226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29</xdr:col>
      <xdr:colOff>158750</xdr:colOff>
      <xdr:row>81</xdr:row>
      <xdr:rowOff>152400</xdr:rowOff>
    </xdr:from>
    <xdr:to>
      <xdr:col>39</xdr:col>
      <xdr:colOff>158750</xdr:colOff>
      <xdr:row>81</xdr:row>
      <xdr:rowOff>152400</xdr:rowOff>
    </xdr:to>
    <xdr:cxnSp macro="">
      <xdr:nvCxnSpPr>
        <xdr:cNvPr id="7673" name="Connecteur droit avec flèche 7672">
          <a:extLst>
            <a:ext uri="{FF2B5EF4-FFF2-40B4-BE49-F238E27FC236}">
              <a16:creationId xmlns:a16="http://schemas.microsoft.com/office/drawing/2014/main" id="{CCB2D485-F506-B20E-A435-089A326AE036}"/>
            </a:ext>
          </a:extLst>
        </xdr:cNvPr>
        <xdr:cNvCxnSpPr/>
      </xdr:nvCxnSpPr>
      <xdr:spPr>
        <a:xfrm flipH="1">
          <a:off x="24098250" y="16637000"/>
          <a:ext cx="8255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31750</xdr:colOff>
      <xdr:row>81</xdr:row>
      <xdr:rowOff>25400</xdr:rowOff>
    </xdr:from>
    <xdr:to>
      <xdr:col>30</xdr:col>
      <xdr:colOff>158750</xdr:colOff>
      <xdr:row>85</xdr:row>
      <xdr:rowOff>165100</xdr:rowOff>
    </xdr:to>
    <xdr:sp macro="" textlink="">
      <xdr:nvSpPr>
        <xdr:cNvPr id="7674" name="Ellipse 7673">
          <a:extLst>
            <a:ext uri="{FF2B5EF4-FFF2-40B4-BE49-F238E27FC236}">
              <a16:creationId xmlns:a16="http://schemas.microsoft.com/office/drawing/2014/main" id="{69DBC5D8-A74B-CE30-1F6E-A919E8C11581}"/>
            </a:ext>
          </a:extLst>
        </xdr:cNvPr>
        <xdr:cNvSpPr/>
      </xdr:nvSpPr>
      <xdr:spPr>
        <a:xfrm>
          <a:off x="23971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203200</xdr:colOff>
      <xdr:row>81</xdr:row>
      <xdr:rowOff>152400</xdr:rowOff>
    </xdr:from>
    <xdr:to>
      <xdr:col>29</xdr:col>
      <xdr:colOff>158750</xdr:colOff>
      <xdr:row>81</xdr:row>
      <xdr:rowOff>152400</xdr:rowOff>
    </xdr:to>
    <xdr:cxnSp macro="">
      <xdr:nvCxnSpPr>
        <xdr:cNvPr id="7675" name="Connecteur droit avec flèche 7674">
          <a:extLst>
            <a:ext uri="{FF2B5EF4-FFF2-40B4-BE49-F238E27FC236}">
              <a16:creationId xmlns:a16="http://schemas.microsoft.com/office/drawing/2014/main" id="{136584EB-32DF-7E52-FDB7-9148ECC2EC9F}"/>
            </a:ext>
          </a:extLst>
        </xdr:cNvPr>
        <xdr:cNvCxnSpPr/>
      </xdr:nvCxnSpPr>
      <xdr:spPr>
        <a:xfrm flipH="1">
          <a:off x="16713200" y="16637000"/>
          <a:ext cx="73850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76200</xdr:colOff>
      <xdr:row>81</xdr:row>
      <xdr:rowOff>25400</xdr:rowOff>
    </xdr:from>
    <xdr:to>
      <xdr:col>21</xdr:col>
      <xdr:colOff>203200</xdr:colOff>
      <xdr:row>85</xdr:row>
      <xdr:rowOff>165100</xdr:rowOff>
    </xdr:to>
    <xdr:sp macro="" textlink="">
      <xdr:nvSpPr>
        <xdr:cNvPr id="7676" name="Ellipse 7675">
          <a:extLst>
            <a:ext uri="{FF2B5EF4-FFF2-40B4-BE49-F238E27FC236}">
              <a16:creationId xmlns:a16="http://schemas.microsoft.com/office/drawing/2014/main" id="{FE4073F7-07DC-D1CA-921C-11628C95E787}"/>
            </a:ext>
          </a:extLst>
        </xdr:cNvPr>
        <xdr:cNvSpPr/>
      </xdr:nvSpPr>
      <xdr:spPr>
        <a:xfrm>
          <a:off x="165862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203200</xdr:colOff>
      <xdr:row>81</xdr:row>
      <xdr:rowOff>152400</xdr:rowOff>
    </xdr:from>
    <xdr:to>
      <xdr:col>39</xdr:col>
      <xdr:colOff>190500</xdr:colOff>
      <xdr:row>81</xdr:row>
      <xdr:rowOff>152400</xdr:rowOff>
    </xdr:to>
    <xdr:cxnSp macro="">
      <xdr:nvCxnSpPr>
        <xdr:cNvPr id="7677" name="Connecteur droit avec flèche 7676">
          <a:extLst>
            <a:ext uri="{FF2B5EF4-FFF2-40B4-BE49-F238E27FC236}">
              <a16:creationId xmlns:a16="http://schemas.microsoft.com/office/drawing/2014/main" id="{85B9FE4A-7D74-634E-EAE9-C204CD0E6B31}"/>
            </a:ext>
          </a:extLst>
        </xdr:cNvPr>
        <xdr:cNvCxnSpPr/>
      </xdr:nvCxnSpPr>
      <xdr:spPr>
        <a:xfrm>
          <a:off x="16713200" y="16637000"/>
          <a:ext cx="156718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63500</xdr:colOff>
      <xdr:row>81</xdr:row>
      <xdr:rowOff>25400</xdr:rowOff>
    </xdr:from>
    <xdr:to>
      <xdr:col>40</xdr:col>
      <xdr:colOff>190500</xdr:colOff>
      <xdr:row>85</xdr:row>
      <xdr:rowOff>165100</xdr:rowOff>
    </xdr:to>
    <xdr:sp macro="" textlink="">
      <xdr:nvSpPr>
        <xdr:cNvPr id="7678" name="Ellipse 7677">
          <a:extLst>
            <a:ext uri="{FF2B5EF4-FFF2-40B4-BE49-F238E27FC236}">
              <a16:creationId xmlns:a16="http://schemas.microsoft.com/office/drawing/2014/main" id="{8E209A83-AE5A-24F9-9D17-A09689464764}"/>
            </a:ext>
          </a:extLst>
        </xdr:cNvPr>
        <xdr:cNvSpPr/>
      </xdr:nvSpPr>
      <xdr:spPr>
        <a:xfrm>
          <a:off x="32258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190500</xdr:colOff>
      <xdr:row>81</xdr:row>
      <xdr:rowOff>152400</xdr:rowOff>
    </xdr:from>
    <xdr:to>
      <xdr:col>39</xdr:col>
      <xdr:colOff>222250</xdr:colOff>
      <xdr:row>81</xdr:row>
      <xdr:rowOff>152400</xdr:rowOff>
    </xdr:to>
    <xdr:cxnSp macro="">
      <xdr:nvCxnSpPr>
        <xdr:cNvPr id="7679" name="Connecteur droit avec flèche 7678">
          <a:extLst>
            <a:ext uri="{FF2B5EF4-FFF2-40B4-BE49-F238E27FC236}">
              <a16:creationId xmlns:a16="http://schemas.microsoft.com/office/drawing/2014/main" id="{279DA2B7-00E2-1B0F-E6A0-FB6BD6A63C5C}"/>
            </a:ext>
          </a:extLst>
        </xdr:cNvPr>
        <xdr:cNvCxnSpPr/>
      </xdr:nvCxnSpPr>
      <xdr:spPr>
        <a:xfrm>
          <a:off x="323850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95250</xdr:colOff>
      <xdr:row>81</xdr:row>
      <xdr:rowOff>25400</xdr:rowOff>
    </xdr:from>
    <xdr:to>
      <xdr:col>40</xdr:col>
      <xdr:colOff>222250</xdr:colOff>
      <xdr:row>85</xdr:row>
      <xdr:rowOff>165100</xdr:rowOff>
    </xdr:to>
    <xdr:sp macro="" textlink="">
      <xdr:nvSpPr>
        <xdr:cNvPr id="7680" name="Ellipse 7679">
          <a:extLst>
            <a:ext uri="{FF2B5EF4-FFF2-40B4-BE49-F238E27FC236}">
              <a16:creationId xmlns:a16="http://schemas.microsoft.com/office/drawing/2014/main" id="{64D40D89-8034-33A6-8923-8E38C64A47EB}"/>
            </a:ext>
          </a:extLst>
        </xdr:cNvPr>
        <xdr:cNvSpPr/>
      </xdr:nvSpPr>
      <xdr:spPr>
        <a:xfrm>
          <a:off x="32289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39</xdr:col>
      <xdr:colOff>222250</xdr:colOff>
      <xdr:row>81</xdr:row>
      <xdr:rowOff>152400</xdr:rowOff>
    </xdr:to>
    <xdr:cxnSp macro="">
      <xdr:nvCxnSpPr>
        <xdr:cNvPr id="7681" name="Connecteur droit avec flèche 7680">
          <a:extLst>
            <a:ext uri="{FF2B5EF4-FFF2-40B4-BE49-F238E27FC236}">
              <a16:creationId xmlns:a16="http://schemas.microsoft.com/office/drawing/2014/main" id="{2E9F556D-BD17-59E5-528C-F326B945CA32}"/>
            </a:ext>
          </a:extLst>
        </xdr:cNvPr>
        <xdr:cNvCxnSpPr/>
      </xdr:nvCxnSpPr>
      <xdr:spPr>
        <a:xfrm flipH="1" flipV="1">
          <a:off x="23622000" y="7112000"/>
          <a:ext cx="8794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682" name="Ellipse 7681">
          <a:extLst>
            <a:ext uri="{FF2B5EF4-FFF2-40B4-BE49-F238E27FC236}">
              <a16:creationId xmlns:a16="http://schemas.microsoft.com/office/drawing/2014/main" id="{F2F3ED21-6D9E-9090-E0F8-FCE985B885C5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683" name="Ellipse 7682">
          <a:extLst>
            <a:ext uri="{FF2B5EF4-FFF2-40B4-BE49-F238E27FC236}">
              <a16:creationId xmlns:a16="http://schemas.microsoft.com/office/drawing/2014/main" id="{3CC71650-EF70-8503-8A78-83FC81998E0C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29</xdr:col>
      <xdr:colOff>190500</xdr:colOff>
      <xdr:row>81</xdr:row>
      <xdr:rowOff>152400</xdr:rowOff>
    </xdr:to>
    <xdr:cxnSp macro="">
      <xdr:nvCxnSpPr>
        <xdr:cNvPr id="7684" name="Connecteur droit avec flèche 7683">
          <a:extLst>
            <a:ext uri="{FF2B5EF4-FFF2-40B4-BE49-F238E27FC236}">
              <a16:creationId xmlns:a16="http://schemas.microsoft.com/office/drawing/2014/main" id="{1824233C-D22E-C3D8-957C-8ABF3CBBA2EB}"/>
            </a:ext>
          </a:extLst>
        </xdr:cNvPr>
        <xdr:cNvCxnSpPr/>
      </xdr:nvCxnSpPr>
      <xdr:spPr>
        <a:xfrm>
          <a:off x="23590250" y="7112000"/>
          <a:ext cx="539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63500</xdr:colOff>
      <xdr:row>81</xdr:row>
      <xdr:rowOff>25400</xdr:rowOff>
    </xdr:from>
    <xdr:to>
      <xdr:col>30</xdr:col>
      <xdr:colOff>190500</xdr:colOff>
      <xdr:row>85</xdr:row>
      <xdr:rowOff>165100</xdr:rowOff>
    </xdr:to>
    <xdr:sp macro="" textlink="">
      <xdr:nvSpPr>
        <xdr:cNvPr id="7685" name="Ellipse 7684">
          <a:extLst>
            <a:ext uri="{FF2B5EF4-FFF2-40B4-BE49-F238E27FC236}">
              <a16:creationId xmlns:a16="http://schemas.microsoft.com/office/drawing/2014/main" id="{EC2FEE79-11BB-DB22-0F6D-8F1EEBDB098F}"/>
            </a:ext>
          </a:extLst>
        </xdr:cNvPr>
        <xdr:cNvSpPr/>
      </xdr:nvSpPr>
      <xdr:spPr>
        <a:xfrm>
          <a:off x="24003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190500</xdr:colOff>
      <xdr:row>34</xdr:row>
      <xdr:rowOff>177800</xdr:rowOff>
    </xdr:from>
    <xdr:to>
      <xdr:col>39</xdr:col>
      <xdr:colOff>571500</xdr:colOff>
      <xdr:row>81</xdr:row>
      <xdr:rowOff>152400</xdr:rowOff>
    </xdr:to>
    <xdr:cxnSp macro="">
      <xdr:nvCxnSpPr>
        <xdr:cNvPr id="7686" name="Connecteur droit avec flèche 7685">
          <a:extLst>
            <a:ext uri="{FF2B5EF4-FFF2-40B4-BE49-F238E27FC236}">
              <a16:creationId xmlns:a16="http://schemas.microsoft.com/office/drawing/2014/main" id="{E3DBA737-CC47-2150-4102-55BC9F0A72B2}"/>
            </a:ext>
          </a:extLst>
        </xdr:cNvPr>
        <xdr:cNvCxnSpPr/>
      </xdr:nvCxnSpPr>
      <xdr:spPr>
        <a:xfrm flipV="1">
          <a:off x="24130000" y="7112000"/>
          <a:ext cx="8636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444500</xdr:colOff>
      <xdr:row>34</xdr:row>
      <xdr:rowOff>50800</xdr:rowOff>
    </xdr:from>
    <xdr:to>
      <xdr:col>40</xdr:col>
      <xdr:colOff>571500</xdr:colOff>
      <xdr:row>38</xdr:row>
      <xdr:rowOff>190500</xdr:rowOff>
    </xdr:to>
    <xdr:sp macro="" textlink="">
      <xdr:nvSpPr>
        <xdr:cNvPr id="7687" name="Ellipse 7686">
          <a:extLst>
            <a:ext uri="{FF2B5EF4-FFF2-40B4-BE49-F238E27FC236}">
              <a16:creationId xmlns:a16="http://schemas.microsoft.com/office/drawing/2014/main" id="{A9A7FAB6-A5A6-F217-D599-505C42D20EFF}"/>
            </a:ext>
          </a:extLst>
        </xdr:cNvPr>
        <xdr:cNvSpPr/>
      </xdr:nvSpPr>
      <xdr:spPr>
        <a:xfrm>
          <a:off x="32639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39</xdr:col>
      <xdr:colOff>571500</xdr:colOff>
      <xdr:row>34</xdr:row>
      <xdr:rowOff>177800</xdr:rowOff>
    </xdr:to>
    <xdr:cxnSp macro="">
      <xdr:nvCxnSpPr>
        <xdr:cNvPr id="7688" name="Connecteur droit avec flèche 7687">
          <a:extLst>
            <a:ext uri="{FF2B5EF4-FFF2-40B4-BE49-F238E27FC236}">
              <a16:creationId xmlns:a16="http://schemas.microsoft.com/office/drawing/2014/main" id="{3481F0A5-1F3E-DDEC-C289-049792F9F725}"/>
            </a:ext>
          </a:extLst>
        </xdr:cNvPr>
        <xdr:cNvCxnSpPr/>
      </xdr:nvCxnSpPr>
      <xdr:spPr>
        <a:xfrm flipH="1">
          <a:off x="23622000" y="7112000"/>
          <a:ext cx="9144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689" name="Ellipse 7688">
          <a:extLst>
            <a:ext uri="{FF2B5EF4-FFF2-40B4-BE49-F238E27FC236}">
              <a16:creationId xmlns:a16="http://schemas.microsoft.com/office/drawing/2014/main" id="{FF3D9F3A-8C66-E897-0F6C-C6A986A8C532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209550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690" name="Connecteur droit avec flèche 7689">
          <a:extLst>
            <a:ext uri="{FF2B5EF4-FFF2-40B4-BE49-F238E27FC236}">
              <a16:creationId xmlns:a16="http://schemas.microsoft.com/office/drawing/2014/main" id="{DE67D509-681E-9F86-0D91-633E9319279F}"/>
            </a:ext>
          </a:extLst>
        </xdr:cNvPr>
        <xdr:cNvCxnSpPr/>
      </xdr:nvCxnSpPr>
      <xdr:spPr>
        <a:xfrm flipH="1">
          <a:off x="16719550" y="7112000"/>
          <a:ext cx="69024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82550</xdr:colOff>
      <xdr:row>81</xdr:row>
      <xdr:rowOff>25400</xdr:rowOff>
    </xdr:from>
    <xdr:to>
      <xdr:col>21</xdr:col>
      <xdr:colOff>209550</xdr:colOff>
      <xdr:row>85</xdr:row>
      <xdr:rowOff>165100</xdr:rowOff>
    </xdr:to>
    <xdr:sp macro="" textlink="">
      <xdr:nvSpPr>
        <xdr:cNvPr id="7691" name="Ellipse 7690">
          <a:extLst>
            <a:ext uri="{FF2B5EF4-FFF2-40B4-BE49-F238E27FC236}">
              <a16:creationId xmlns:a16="http://schemas.microsoft.com/office/drawing/2014/main" id="{EE4A537F-5182-E8CB-3361-F50DD161B548}"/>
            </a:ext>
          </a:extLst>
        </xdr:cNvPr>
        <xdr:cNvSpPr/>
      </xdr:nvSpPr>
      <xdr:spPr>
        <a:xfrm>
          <a:off x="165925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209550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692" name="Connecteur droit avec flèche 7691">
          <a:extLst>
            <a:ext uri="{FF2B5EF4-FFF2-40B4-BE49-F238E27FC236}">
              <a16:creationId xmlns:a16="http://schemas.microsoft.com/office/drawing/2014/main" id="{A69D81F1-6521-CE0E-267C-B860C698B2F1}"/>
            </a:ext>
          </a:extLst>
        </xdr:cNvPr>
        <xdr:cNvCxnSpPr/>
      </xdr:nvCxnSpPr>
      <xdr:spPr>
        <a:xfrm flipV="1">
          <a:off x="16719550" y="7112000"/>
          <a:ext cx="69024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693" name="Ellipse 7692">
          <a:extLst>
            <a:ext uri="{FF2B5EF4-FFF2-40B4-BE49-F238E27FC236}">
              <a16:creationId xmlns:a16="http://schemas.microsoft.com/office/drawing/2014/main" id="{74FAE1B9-D182-0789-3785-926C5E1AF4E0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39</xdr:col>
      <xdr:colOff>635000</xdr:colOff>
      <xdr:row>34</xdr:row>
      <xdr:rowOff>177800</xdr:rowOff>
    </xdr:to>
    <xdr:cxnSp macro="">
      <xdr:nvCxnSpPr>
        <xdr:cNvPr id="7694" name="Connecteur droit avec flèche 7693">
          <a:extLst>
            <a:ext uri="{FF2B5EF4-FFF2-40B4-BE49-F238E27FC236}">
              <a16:creationId xmlns:a16="http://schemas.microsoft.com/office/drawing/2014/main" id="{62D3750A-908B-45DD-D787-26B11260E1DA}"/>
            </a:ext>
          </a:extLst>
        </xdr:cNvPr>
        <xdr:cNvCxnSpPr/>
      </xdr:nvCxnSpPr>
      <xdr:spPr>
        <a:xfrm>
          <a:off x="23622000" y="7112000"/>
          <a:ext cx="9207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508000</xdr:colOff>
      <xdr:row>34</xdr:row>
      <xdr:rowOff>50800</xdr:rowOff>
    </xdr:from>
    <xdr:to>
      <xdr:col>40</xdr:col>
      <xdr:colOff>635000</xdr:colOff>
      <xdr:row>38</xdr:row>
      <xdr:rowOff>190500</xdr:rowOff>
    </xdr:to>
    <xdr:sp macro="" textlink="">
      <xdr:nvSpPr>
        <xdr:cNvPr id="7695" name="Ellipse 7694">
          <a:extLst>
            <a:ext uri="{FF2B5EF4-FFF2-40B4-BE49-F238E27FC236}">
              <a16:creationId xmlns:a16="http://schemas.microsoft.com/office/drawing/2014/main" id="{3E723FDA-5550-756C-3E5E-6BFC7332055C}"/>
            </a:ext>
          </a:extLst>
        </xdr:cNvPr>
        <xdr:cNvSpPr/>
      </xdr:nvSpPr>
      <xdr:spPr>
        <a:xfrm>
          <a:off x="32702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696" name="Ellipse 7695">
          <a:extLst>
            <a:ext uri="{FF2B5EF4-FFF2-40B4-BE49-F238E27FC236}">
              <a16:creationId xmlns:a16="http://schemas.microsoft.com/office/drawing/2014/main" id="{4919A729-98CB-E758-2882-74AF165BE1C0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7697" name="Ellipse 7696">
          <a:extLst>
            <a:ext uri="{FF2B5EF4-FFF2-40B4-BE49-F238E27FC236}">
              <a16:creationId xmlns:a16="http://schemas.microsoft.com/office/drawing/2014/main" id="{31D341BF-073B-8A6C-44C5-D579447A14C0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34</xdr:row>
      <xdr:rowOff>177800</xdr:rowOff>
    </xdr:from>
    <xdr:to>
      <xdr:col>29</xdr:col>
      <xdr:colOff>222250</xdr:colOff>
      <xdr:row>81</xdr:row>
      <xdr:rowOff>152400</xdr:rowOff>
    </xdr:to>
    <xdr:cxnSp macro="">
      <xdr:nvCxnSpPr>
        <xdr:cNvPr id="7698" name="Connecteur droit avec flèche 7697">
          <a:extLst>
            <a:ext uri="{FF2B5EF4-FFF2-40B4-BE49-F238E27FC236}">
              <a16:creationId xmlns:a16="http://schemas.microsoft.com/office/drawing/2014/main" id="{05C7716B-3BE2-F9D3-B29A-D7AA7F38E738}"/>
            </a:ext>
          </a:extLst>
        </xdr:cNvPr>
        <xdr:cNvCxnSpPr/>
      </xdr:nvCxnSpPr>
      <xdr:spPr>
        <a:xfrm>
          <a:off x="23653750" y="7112000"/>
          <a:ext cx="508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95250</xdr:colOff>
      <xdr:row>81</xdr:row>
      <xdr:rowOff>25400</xdr:rowOff>
    </xdr:from>
    <xdr:to>
      <xdr:col>30</xdr:col>
      <xdr:colOff>222250</xdr:colOff>
      <xdr:row>85</xdr:row>
      <xdr:rowOff>165100</xdr:rowOff>
    </xdr:to>
    <xdr:sp macro="" textlink="">
      <xdr:nvSpPr>
        <xdr:cNvPr id="7699" name="Ellipse 7698">
          <a:extLst>
            <a:ext uri="{FF2B5EF4-FFF2-40B4-BE49-F238E27FC236}">
              <a16:creationId xmlns:a16="http://schemas.microsoft.com/office/drawing/2014/main" id="{C27D4233-CC41-6C72-0617-1973C304FD8E}"/>
            </a:ext>
          </a:extLst>
        </xdr:cNvPr>
        <xdr:cNvSpPr/>
      </xdr:nvSpPr>
      <xdr:spPr>
        <a:xfrm>
          <a:off x="24034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222250</xdr:colOff>
      <xdr:row>81</xdr:row>
      <xdr:rowOff>152400</xdr:rowOff>
    </xdr:from>
    <xdr:to>
      <xdr:col>39</xdr:col>
      <xdr:colOff>254000</xdr:colOff>
      <xdr:row>81</xdr:row>
      <xdr:rowOff>152400</xdr:rowOff>
    </xdr:to>
    <xdr:cxnSp macro="">
      <xdr:nvCxnSpPr>
        <xdr:cNvPr id="7700" name="Connecteur droit avec flèche 7699">
          <a:extLst>
            <a:ext uri="{FF2B5EF4-FFF2-40B4-BE49-F238E27FC236}">
              <a16:creationId xmlns:a16="http://schemas.microsoft.com/office/drawing/2014/main" id="{6FE2A0DC-91D1-6C97-BF2F-E0CFD27B4C4A}"/>
            </a:ext>
          </a:extLst>
        </xdr:cNvPr>
        <xdr:cNvCxnSpPr/>
      </xdr:nvCxnSpPr>
      <xdr:spPr>
        <a:xfrm>
          <a:off x="24161750" y="16637000"/>
          <a:ext cx="8286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127000</xdr:colOff>
      <xdr:row>81</xdr:row>
      <xdr:rowOff>25400</xdr:rowOff>
    </xdr:from>
    <xdr:to>
      <xdr:col>40</xdr:col>
      <xdr:colOff>254000</xdr:colOff>
      <xdr:row>85</xdr:row>
      <xdr:rowOff>165100</xdr:rowOff>
    </xdr:to>
    <xdr:sp macro="" textlink="">
      <xdr:nvSpPr>
        <xdr:cNvPr id="7701" name="Ellipse 7700">
          <a:extLst>
            <a:ext uri="{FF2B5EF4-FFF2-40B4-BE49-F238E27FC236}">
              <a16:creationId xmlns:a16="http://schemas.microsoft.com/office/drawing/2014/main" id="{274A5C63-5BB1-E8C4-C377-E59803B76D19}"/>
            </a:ext>
          </a:extLst>
        </xdr:cNvPr>
        <xdr:cNvSpPr/>
      </xdr:nvSpPr>
      <xdr:spPr>
        <a:xfrm>
          <a:off x="32321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39</xdr:col>
      <xdr:colOff>254000</xdr:colOff>
      <xdr:row>81</xdr:row>
      <xdr:rowOff>152400</xdr:rowOff>
    </xdr:to>
    <xdr:cxnSp macro="">
      <xdr:nvCxnSpPr>
        <xdr:cNvPr id="7702" name="Connecteur droit avec flèche 7701">
          <a:extLst>
            <a:ext uri="{FF2B5EF4-FFF2-40B4-BE49-F238E27FC236}">
              <a16:creationId xmlns:a16="http://schemas.microsoft.com/office/drawing/2014/main" id="{D47A9D78-0F90-461C-68A4-4AEB41EBFA7D}"/>
            </a:ext>
          </a:extLst>
        </xdr:cNvPr>
        <xdr:cNvCxnSpPr/>
      </xdr:nvCxnSpPr>
      <xdr:spPr>
        <a:xfrm flipH="1" flipV="1">
          <a:off x="23622000" y="7112000"/>
          <a:ext cx="8826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703" name="Ellipse 7702">
          <a:extLst>
            <a:ext uri="{FF2B5EF4-FFF2-40B4-BE49-F238E27FC236}">
              <a16:creationId xmlns:a16="http://schemas.microsoft.com/office/drawing/2014/main" id="{A6BD27CB-ADEC-8DA7-80C7-C238B9556402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39</xdr:col>
      <xdr:colOff>285750</xdr:colOff>
      <xdr:row>81</xdr:row>
      <xdr:rowOff>152400</xdr:rowOff>
    </xdr:to>
    <xdr:cxnSp macro="">
      <xdr:nvCxnSpPr>
        <xdr:cNvPr id="7704" name="Connecteur droit avec flèche 7703">
          <a:extLst>
            <a:ext uri="{FF2B5EF4-FFF2-40B4-BE49-F238E27FC236}">
              <a16:creationId xmlns:a16="http://schemas.microsoft.com/office/drawing/2014/main" id="{78D459F3-AF81-8A75-B0C0-77D67D7E8F8F}"/>
            </a:ext>
          </a:extLst>
        </xdr:cNvPr>
        <xdr:cNvCxnSpPr/>
      </xdr:nvCxnSpPr>
      <xdr:spPr>
        <a:xfrm>
          <a:off x="23622000" y="7112000"/>
          <a:ext cx="8858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158750</xdr:colOff>
      <xdr:row>81</xdr:row>
      <xdr:rowOff>25400</xdr:rowOff>
    </xdr:from>
    <xdr:to>
      <xdr:col>40</xdr:col>
      <xdr:colOff>285750</xdr:colOff>
      <xdr:row>85</xdr:row>
      <xdr:rowOff>165100</xdr:rowOff>
    </xdr:to>
    <xdr:sp macro="" textlink="">
      <xdr:nvSpPr>
        <xdr:cNvPr id="7705" name="Ellipse 7704">
          <a:extLst>
            <a:ext uri="{FF2B5EF4-FFF2-40B4-BE49-F238E27FC236}">
              <a16:creationId xmlns:a16="http://schemas.microsoft.com/office/drawing/2014/main" id="{4E92D88D-6C3E-E99C-86B5-C7AE58478461}"/>
            </a:ext>
          </a:extLst>
        </xdr:cNvPr>
        <xdr:cNvSpPr/>
      </xdr:nvSpPr>
      <xdr:spPr>
        <a:xfrm>
          <a:off x="32353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215900</xdr:colOff>
      <xdr:row>81</xdr:row>
      <xdr:rowOff>152400</xdr:rowOff>
    </xdr:from>
    <xdr:to>
      <xdr:col>39</xdr:col>
      <xdr:colOff>285750</xdr:colOff>
      <xdr:row>81</xdr:row>
      <xdr:rowOff>152400</xdr:rowOff>
    </xdr:to>
    <xdr:cxnSp macro="">
      <xdr:nvCxnSpPr>
        <xdr:cNvPr id="7706" name="Connecteur droit avec flèche 7705">
          <a:extLst>
            <a:ext uri="{FF2B5EF4-FFF2-40B4-BE49-F238E27FC236}">
              <a16:creationId xmlns:a16="http://schemas.microsoft.com/office/drawing/2014/main" id="{BA141E96-4E84-EE77-6ACD-E012D8D28A67}"/>
            </a:ext>
          </a:extLst>
        </xdr:cNvPr>
        <xdr:cNvCxnSpPr/>
      </xdr:nvCxnSpPr>
      <xdr:spPr>
        <a:xfrm flipH="1">
          <a:off x="16725900" y="16637000"/>
          <a:ext cx="157543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88900</xdr:colOff>
      <xdr:row>81</xdr:row>
      <xdr:rowOff>25400</xdr:rowOff>
    </xdr:from>
    <xdr:to>
      <xdr:col>21</xdr:col>
      <xdr:colOff>215900</xdr:colOff>
      <xdr:row>85</xdr:row>
      <xdr:rowOff>165100</xdr:rowOff>
    </xdr:to>
    <xdr:sp macro="" textlink="">
      <xdr:nvSpPr>
        <xdr:cNvPr id="7707" name="Ellipse 7706">
          <a:extLst>
            <a:ext uri="{FF2B5EF4-FFF2-40B4-BE49-F238E27FC236}">
              <a16:creationId xmlns:a16="http://schemas.microsoft.com/office/drawing/2014/main" id="{C4204434-034D-7DD6-5494-DE72C2A9BD59}"/>
            </a:ext>
          </a:extLst>
        </xdr:cNvPr>
        <xdr:cNvSpPr/>
      </xdr:nvSpPr>
      <xdr:spPr>
        <a:xfrm>
          <a:off x="165989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708" name="Ellipse 7707">
          <a:extLst>
            <a:ext uri="{FF2B5EF4-FFF2-40B4-BE49-F238E27FC236}">
              <a16:creationId xmlns:a16="http://schemas.microsoft.com/office/drawing/2014/main" id="{EE209177-F1BD-D542-143C-3B78E828CACD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28</xdr:col>
      <xdr:colOff>508000</xdr:colOff>
      <xdr:row>34</xdr:row>
      <xdr:rowOff>177800</xdr:rowOff>
    </xdr:to>
    <xdr:cxnSp macro="">
      <xdr:nvCxnSpPr>
        <xdr:cNvPr id="7709" name="Connecteur droit avec flèche 7708">
          <a:extLst>
            <a:ext uri="{FF2B5EF4-FFF2-40B4-BE49-F238E27FC236}">
              <a16:creationId xmlns:a16="http://schemas.microsoft.com/office/drawing/2014/main" id="{3ECDDEDE-A7B3-E20E-69D5-1533CA9A5B8E}"/>
            </a:ext>
          </a:extLst>
        </xdr:cNvPr>
        <xdr:cNvCxnSpPr/>
      </xdr:nvCxnSpPr>
      <xdr:spPr>
        <a:xfrm>
          <a:off x="23590250" y="7112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710" name="Ellipse 7709">
          <a:extLst>
            <a:ext uri="{FF2B5EF4-FFF2-40B4-BE49-F238E27FC236}">
              <a16:creationId xmlns:a16="http://schemas.microsoft.com/office/drawing/2014/main" id="{CC544559-4414-713A-96B9-55312B5C4389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29</xdr:col>
      <xdr:colOff>254000</xdr:colOff>
      <xdr:row>81</xdr:row>
      <xdr:rowOff>152400</xdr:rowOff>
    </xdr:to>
    <xdr:cxnSp macro="">
      <xdr:nvCxnSpPr>
        <xdr:cNvPr id="7711" name="Connecteur droit avec flèche 7710">
          <a:extLst>
            <a:ext uri="{FF2B5EF4-FFF2-40B4-BE49-F238E27FC236}">
              <a16:creationId xmlns:a16="http://schemas.microsoft.com/office/drawing/2014/main" id="{72CD133F-B196-6F6F-457E-CC4F07575085}"/>
            </a:ext>
          </a:extLst>
        </xdr:cNvPr>
        <xdr:cNvCxnSpPr/>
      </xdr:nvCxnSpPr>
      <xdr:spPr>
        <a:xfrm>
          <a:off x="23622000" y="7112000"/>
          <a:ext cx="571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127000</xdr:colOff>
      <xdr:row>81</xdr:row>
      <xdr:rowOff>25400</xdr:rowOff>
    </xdr:from>
    <xdr:to>
      <xdr:col>30</xdr:col>
      <xdr:colOff>254000</xdr:colOff>
      <xdr:row>85</xdr:row>
      <xdr:rowOff>165100</xdr:rowOff>
    </xdr:to>
    <xdr:sp macro="" textlink="">
      <xdr:nvSpPr>
        <xdr:cNvPr id="7712" name="Ellipse 7711">
          <a:extLst>
            <a:ext uri="{FF2B5EF4-FFF2-40B4-BE49-F238E27FC236}">
              <a16:creationId xmlns:a16="http://schemas.microsoft.com/office/drawing/2014/main" id="{3AA861D2-DDF8-B015-213C-1E700BD790E8}"/>
            </a:ext>
          </a:extLst>
        </xdr:cNvPr>
        <xdr:cNvSpPr/>
      </xdr:nvSpPr>
      <xdr:spPr>
        <a:xfrm>
          <a:off x="24066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713" name="Ellipse 7712">
          <a:extLst>
            <a:ext uri="{FF2B5EF4-FFF2-40B4-BE49-F238E27FC236}">
              <a16:creationId xmlns:a16="http://schemas.microsoft.com/office/drawing/2014/main" id="{FE4E21E0-7805-B338-FDB5-0742B30E0F64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7714" name="Ellipse 7713">
          <a:extLst>
            <a:ext uri="{FF2B5EF4-FFF2-40B4-BE49-F238E27FC236}">
              <a16:creationId xmlns:a16="http://schemas.microsoft.com/office/drawing/2014/main" id="{A7CE3D85-27D4-5EDA-1546-031842B11287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34</xdr:row>
      <xdr:rowOff>177800</xdr:rowOff>
    </xdr:from>
    <xdr:to>
      <xdr:col>39</xdr:col>
      <xdr:colOff>317500</xdr:colOff>
      <xdr:row>81</xdr:row>
      <xdr:rowOff>152400</xdr:rowOff>
    </xdr:to>
    <xdr:cxnSp macro="">
      <xdr:nvCxnSpPr>
        <xdr:cNvPr id="7715" name="Connecteur droit avec flèche 7714">
          <a:extLst>
            <a:ext uri="{FF2B5EF4-FFF2-40B4-BE49-F238E27FC236}">
              <a16:creationId xmlns:a16="http://schemas.microsoft.com/office/drawing/2014/main" id="{A30950AC-6C6D-2967-6438-7CC0895A347E}"/>
            </a:ext>
          </a:extLst>
        </xdr:cNvPr>
        <xdr:cNvCxnSpPr/>
      </xdr:nvCxnSpPr>
      <xdr:spPr>
        <a:xfrm>
          <a:off x="23653750" y="7112000"/>
          <a:ext cx="8858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190500</xdr:colOff>
      <xdr:row>81</xdr:row>
      <xdr:rowOff>25400</xdr:rowOff>
    </xdr:from>
    <xdr:to>
      <xdr:col>40</xdr:col>
      <xdr:colOff>317500</xdr:colOff>
      <xdr:row>85</xdr:row>
      <xdr:rowOff>165100</xdr:rowOff>
    </xdr:to>
    <xdr:sp macro="" textlink="">
      <xdr:nvSpPr>
        <xdr:cNvPr id="7716" name="Ellipse 7715">
          <a:extLst>
            <a:ext uri="{FF2B5EF4-FFF2-40B4-BE49-F238E27FC236}">
              <a16:creationId xmlns:a16="http://schemas.microsoft.com/office/drawing/2014/main" id="{B6B5BAB6-7C60-D6F9-5876-9B912E271360}"/>
            </a:ext>
          </a:extLst>
        </xdr:cNvPr>
        <xdr:cNvSpPr/>
      </xdr:nvSpPr>
      <xdr:spPr>
        <a:xfrm>
          <a:off x="32385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317500</xdr:colOff>
      <xdr:row>81</xdr:row>
      <xdr:rowOff>152400</xdr:rowOff>
    </xdr:from>
    <xdr:to>
      <xdr:col>39</xdr:col>
      <xdr:colOff>349250</xdr:colOff>
      <xdr:row>81</xdr:row>
      <xdr:rowOff>152400</xdr:rowOff>
    </xdr:to>
    <xdr:cxnSp macro="">
      <xdr:nvCxnSpPr>
        <xdr:cNvPr id="7717" name="Connecteur droit avec flèche 7716">
          <a:extLst>
            <a:ext uri="{FF2B5EF4-FFF2-40B4-BE49-F238E27FC236}">
              <a16:creationId xmlns:a16="http://schemas.microsoft.com/office/drawing/2014/main" id="{D059E239-C63E-B78A-D879-52A4C612DFE5}"/>
            </a:ext>
          </a:extLst>
        </xdr:cNvPr>
        <xdr:cNvCxnSpPr/>
      </xdr:nvCxnSpPr>
      <xdr:spPr>
        <a:xfrm>
          <a:off x="325120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222250</xdr:colOff>
      <xdr:row>81</xdr:row>
      <xdr:rowOff>25400</xdr:rowOff>
    </xdr:from>
    <xdr:to>
      <xdr:col>40</xdr:col>
      <xdr:colOff>349250</xdr:colOff>
      <xdr:row>85</xdr:row>
      <xdr:rowOff>165100</xdr:rowOff>
    </xdr:to>
    <xdr:sp macro="" textlink="">
      <xdr:nvSpPr>
        <xdr:cNvPr id="7718" name="Ellipse 7717">
          <a:extLst>
            <a:ext uri="{FF2B5EF4-FFF2-40B4-BE49-F238E27FC236}">
              <a16:creationId xmlns:a16="http://schemas.microsoft.com/office/drawing/2014/main" id="{8A39E9A0-3685-0DB7-8963-566C0FEA1A86}"/>
            </a:ext>
          </a:extLst>
        </xdr:cNvPr>
        <xdr:cNvSpPr/>
      </xdr:nvSpPr>
      <xdr:spPr>
        <a:xfrm>
          <a:off x="32416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29</xdr:col>
      <xdr:colOff>285750</xdr:colOff>
      <xdr:row>81</xdr:row>
      <xdr:rowOff>152400</xdr:rowOff>
    </xdr:from>
    <xdr:to>
      <xdr:col>39</xdr:col>
      <xdr:colOff>349250</xdr:colOff>
      <xdr:row>81</xdr:row>
      <xdr:rowOff>152400</xdr:rowOff>
    </xdr:to>
    <xdr:cxnSp macro="">
      <xdr:nvCxnSpPr>
        <xdr:cNvPr id="7719" name="Connecteur droit avec flèche 7718">
          <a:extLst>
            <a:ext uri="{FF2B5EF4-FFF2-40B4-BE49-F238E27FC236}">
              <a16:creationId xmlns:a16="http://schemas.microsoft.com/office/drawing/2014/main" id="{BF5342A8-EB1C-5FC9-9922-0CE64CD6FE29}"/>
            </a:ext>
          </a:extLst>
        </xdr:cNvPr>
        <xdr:cNvCxnSpPr/>
      </xdr:nvCxnSpPr>
      <xdr:spPr>
        <a:xfrm flipH="1">
          <a:off x="24225250" y="16637000"/>
          <a:ext cx="8318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158750</xdr:colOff>
      <xdr:row>81</xdr:row>
      <xdr:rowOff>25400</xdr:rowOff>
    </xdr:from>
    <xdr:to>
      <xdr:col>30</xdr:col>
      <xdr:colOff>285750</xdr:colOff>
      <xdr:row>85</xdr:row>
      <xdr:rowOff>165100</xdr:rowOff>
    </xdr:to>
    <xdr:sp macro="" textlink="">
      <xdr:nvSpPr>
        <xdr:cNvPr id="7720" name="Ellipse 7719">
          <a:extLst>
            <a:ext uri="{FF2B5EF4-FFF2-40B4-BE49-F238E27FC236}">
              <a16:creationId xmlns:a16="http://schemas.microsoft.com/office/drawing/2014/main" id="{C4D1F4B5-6844-BB1B-788B-D709A13FCDC6}"/>
            </a:ext>
          </a:extLst>
        </xdr:cNvPr>
        <xdr:cNvSpPr/>
      </xdr:nvSpPr>
      <xdr:spPr>
        <a:xfrm>
          <a:off x="24098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29</xdr:col>
      <xdr:colOff>285750</xdr:colOff>
      <xdr:row>81</xdr:row>
      <xdr:rowOff>152400</xdr:rowOff>
    </xdr:to>
    <xdr:cxnSp macro="">
      <xdr:nvCxnSpPr>
        <xdr:cNvPr id="7721" name="Connecteur droit avec flèche 7720">
          <a:extLst>
            <a:ext uri="{FF2B5EF4-FFF2-40B4-BE49-F238E27FC236}">
              <a16:creationId xmlns:a16="http://schemas.microsoft.com/office/drawing/2014/main" id="{5519AD17-BE55-0223-D43C-06C63BFB595C}"/>
            </a:ext>
          </a:extLst>
        </xdr:cNvPr>
        <xdr:cNvCxnSpPr/>
      </xdr:nvCxnSpPr>
      <xdr:spPr>
        <a:xfrm flipH="1" flipV="1">
          <a:off x="23622000" y="7112000"/>
          <a:ext cx="603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722" name="Ellipse 7721">
          <a:extLst>
            <a:ext uri="{FF2B5EF4-FFF2-40B4-BE49-F238E27FC236}">
              <a16:creationId xmlns:a16="http://schemas.microsoft.com/office/drawing/2014/main" id="{2E535CCF-7852-F216-C231-12C17C1A6B8E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39</xdr:col>
      <xdr:colOff>381000</xdr:colOff>
      <xdr:row>81</xdr:row>
      <xdr:rowOff>152400</xdr:rowOff>
    </xdr:to>
    <xdr:cxnSp macro="">
      <xdr:nvCxnSpPr>
        <xdr:cNvPr id="7723" name="Connecteur droit avec flèche 7722">
          <a:extLst>
            <a:ext uri="{FF2B5EF4-FFF2-40B4-BE49-F238E27FC236}">
              <a16:creationId xmlns:a16="http://schemas.microsoft.com/office/drawing/2014/main" id="{B7E2C799-E333-9894-9BF2-A9A1C03A9BDA}"/>
            </a:ext>
          </a:extLst>
        </xdr:cNvPr>
        <xdr:cNvCxnSpPr/>
      </xdr:nvCxnSpPr>
      <xdr:spPr>
        <a:xfrm>
          <a:off x="23622000" y="7112000"/>
          <a:ext cx="8953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254000</xdr:colOff>
      <xdr:row>81</xdr:row>
      <xdr:rowOff>25400</xdr:rowOff>
    </xdr:from>
    <xdr:to>
      <xdr:col>40</xdr:col>
      <xdr:colOff>381000</xdr:colOff>
      <xdr:row>85</xdr:row>
      <xdr:rowOff>165100</xdr:rowOff>
    </xdr:to>
    <xdr:sp macro="" textlink="">
      <xdr:nvSpPr>
        <xdr:cNvPr id="7724" name="Ellipse 7723">
          <a:extLst>
            <a:ext uri="{FF2B5EF4-FFF2-40B4-BE49-F238E27FC236}">
              <a16:creationId xmlns:a16="http://schemas.microsoft.com/office/drawing/2014/main" id="{CD99D2C1-CAD1-A622-AC8C-28F706C083F5}"/>
            </a:ext>
          </a:extLst>
        </xdr:cNvPr>
        <xdr:cNvSpPr/>
      </xdr:nvSpPr>
      <xdr:spPr>
        <a:xfrm>
          <a:off x="32448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381000</xdr:colOff>
      <xdr:row>34</xdr:row>
      <xdr:rowOff>177800</xdr:rowOff>
    </xdr:from>
    <xdr:to>
      <xdr:col>39</xdr:col>
      <xdr:colOff>698500</xdr:colOff>
      <xdr:row>81</xdr:row>
      <xdr:rowOff>152400</xdr:rowOff>
    </xdr:to>
    <xdr:cxnSp macro="">
      <xdr:nvCxnSpPr>
        <xdr:cNvPr id="7725" name="Connecteur droit avec flèche 7724">
          <a:extLst>
            <a:ext uri="{FF2B5EF4-FFF2-40B4-BE49-F238E27FC236}">
              <a16:creationId xmlns:a16="http://schemas.microsoft.com/office/drawing/2014/main" id="{98C72380-471E-F4A6-BC59-C8CE9CEC14F2}"/>
            </a:ext>
          </a:extLst>
        </xdr:cNvPr>
        <xdr:cNvCxnSpPr/>
      </xdr:nvCxnSpPr>
      <xdr:spPr>
        <a:xfrm flipV="1">
          <a:off x="32575500" y="7112000"/>
          <a:ext cx="317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571500</xdr:colOff>
      <xdr:row>34</xdr:row>
      <xdr:rowOff>50800</xdr:rowOff>
    </xdr:from>
    <xdr:to>
      <xdr:col>40</xdr:col>
      <xdr:colOff>698500</xdr:colOff>
      <xdr:row>38</xdr:row>
      <xdr:rowOff>190500</xdr:rowOff>
    </xdr:to>
    <xdr:sp macro="" textlink="">
      <xdr:nvSpPr>
        <xdr:cNvPr id="7726" name="Ellipse 7725">
          <a:extLst>
            <a:ext uri="{FF2B5EF4-FFF2-40B4-BE49-F238E27FC236}">
              <a16:creationId xmlns:a16="http://schemas.microsoft.com/office/drawing/2014/main" id="{350A4DCB-6D91-013E-2CF3-413877C44679}"/>
            </a:ext>
          </a:extLst>
        </xdr:cNvPr>
        <xdr:cNvSpPr/>
      </xdr:nvSpPr>
      <xdr:spPr>
        <a:xfrm>
          <a:off x="32766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39</xdr:col>
      <xdr:colOff>698500</xdr:colOff>
      <xdr:row>34</xdr:row>
      <xdr:rowOff>177800</xdr:rowOff>
    </xdr:to>
    <xdr:cxnSp macro="">
      <xdr:nvCxnSpPr>
        <xdr:cNvPr id="7727" name="Connecteur droit avec flèche 7726">
          <a:extLst>
            <a:ext uri="{FF2B5EF4-FFF2-40B4-BE49-F238E27FC236}">
              <a16:creationId xmlns:a16="http://schemas.microsoft.com/office/drawing/2014/main" id="{4FE05EB9-0029-BF16-2243-8DDA77BB78AB}"/>
            </a:ext>
          </a:extLst>
        </xdr:cNvPr>
        <xdr:cNvCxnSpPr/>
      </xdr:nvCxnSpPr>
      <xdr:spPr>
        <a:xfrm flipH="1">
          <a:off x="23622000" y="7112000"/>
          <a:ext cx="9271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728" name="Ellipse 7727">
          <a:extLst>
            <a:ext uri="{FF2B5EF4-FFF2-40B4-BE49-F238E27FC236}">
              <a16:creationId xmlns:a16="http://schemas.microsoft.com/office/drawing/2014/main" id="{DCA5DAD0-FF04-9F9F-F151-BE86CA2F11E0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39</xdr:col>
      <xdr:colOff>762000</xdr:colOff>
      <xdr:row>34</xdr:row>
      <xdr:rowOff>177800</xdr:rowOff>
    </xdr:to>
    <xdr:cxnSp macro="">
      <xdr:nvCxnSpPr>
        <xdr:cNvPr id="7729" name="Connecteur droit avec flèche 7728">
          <a:extLst>
            <a:ext uri="{FF2B5EF4-FFF2-40B4-BE49-F238E27FC236}">
              <a16:creationId xmlns:a16="http://schemas.microsoft.com/office/drawing/2014/main" id="{5E602B5F-A875-A2B1-21EE-E2DE2D500589}"/>
            </a:ext>
          </a:extLst>
        </xdr:cNvPr>
        <xdr:cNvCxnSpPr/>
      </xdr:nvCxnSpPr>
      <xdr:spPr>
        <a:xfrm>
          <a:off x="23622000" y="7112000"/>
          <a:ext cx="9334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635000</xdr:colOff>
      <xdr:row>34</xdr:row>
      <xdr:rowOff>50800</xdr:rowOff>
    </xdr:from>
    <xdr:to>
      <xdr:col>40</xdr:col>
      <xdr:colOff>762000</xdr:colOff>
      <xdr:row>38</xdr:row>
      <xdr:rowOff>190500</xdr:rowOff>
    </xdr:to>
    <xdr:sp macro="" textlink="">
      <xdr:nvSpPr>
        <xdr:cNvPr id="7730" name="Ellipse 7729">
          <a:extLst>
            <a:ext uri="{FF2B5EF4-FFF2-40B4-BE49-F238E27FC236}">
              <a16:creationId xmlns:a16="http://schemas.microsoft.com/office/drawing/2014/main" id="{19885F73-4E01-5E38-352A-01AA2EC036BA}"/>
            </a:ext>
          </a:extLst>
        </xdr:cNvPr>
        <xdr:cNvSpPr/>
      </xdr:nvSpPr>
      <xdr:spPr>
        <a:xfrm>
          <a:off x="32829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29</xdr:col>
      <xdr:colOff>317500</xdr:colOff>
      <xdr:row>34</xdr:row>
      <xdr:rowOff>177800</xdr:rowOff>
    </xdr:from>
    <xdr:to>
      <xdr:col>39</xdr:col>
      <xdr:colOff>762000</xdr:colOff>
      <xdr:row>81</xdr:row>
      <xdr:rowOff>152400</xdr:rowOff>
    </xdr:to>
    <xdr:cxnSp macro="">
      <xdr:nvCxnSpPr>
        <xdr:cNvPr id="7731" name="Connecteur droit avec flèche 7730">
          <a:extLst>
            <a:ext uri="{FF2B5EF4-FFF2-40B4-BE49-F238E27FC236}">
              <a16:creationId xmlns:a16="http://schemas.microsoft.com/office/drawing/2014/main" id="{5AA8825A-B940-3ECE-7078-63CB0CC367E3}"/>
            </a:ext>
          </a:extLst>
        </xdr:cNvPr>
        <xdr:cNvCxnSpPr/>
      </xdr:nvCxnSpPr>
      <xdr:spPr>
        <a:xfrm flipH="1">
          <a:off x="24257000" y="7112000"/>
          <a:ext cx="8699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190500</xdr:colOff>
      <xdr:row>81</xdr:row>
      <xdr:rowOff>25400</xdr:rowOff>
    </xdr:from>
    <xdr:to>
      <xdr:col>30</xdr:col>
      <xdr:colOff>317500</xdr:colOff>
      <xdr:row>85</xdr:row>
      <xdr:rowOff>165100</xdr:rowOff>
    </xdr:to>
    <xdr:sp macro="" textlink="">
      <xdr:nvSpPr>
        <xdr:cNvPr id="7732" name="Ellipse 7731">
          <a:extLst>
            <a:ext uri="{FF2B5EF4-FFF2-40B4-BE49-F238E27FC236}">
              <a16:creationId xmlns:a16="http://schemas.microsoft.com/office/drawing/2014/main" id="{5DDC48BB-E216-E532-E880-8B932C16814C}"/>
            </a:ext>
          </a:extLst>
        </xdr:cNvPr>
        <xdr:cNvSpPr/>
      </xdr:nvSpPr>
      <xdr:spPr>
        <a:xfrm>
          <a:off x="24130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317500</xdr:colOff>
      <xdr:row>34</xdr:row>
      <xdr:rowOff>177800</xdr:rowOff>
    </xdr:from>
    <xdr:to>
      <xdr:col>40</xdr:col>
      <xdr:colOff>0</xdr:colOff>
      <xdr:row>81</xdr:row>
      <xdr:rowOff>152400</xdr:rowOff>
    </xdr:to>
    <xdr:cxnSp macro="">
      <xdr:nvCxnSpPr>
        <xdr:cNvPr id="7733" name="Connecteur droit avec flèche 7732">
          <a:extLst>
            <a:ext uri="{FF2B5EF4-FFF2-40B4-BE49-F238E27FC236}">
              <a16:creationId xmlns:a16="http://schemas.microsoft.com/office/drawing/2014/main" id="{106E861B-7A3B-6820-9797-91B857D99699}"/>
            </a:ext>
          </a:extLst>
        </xdr:cNvPr>
        <xdr:cNvCxnSpPr/>
      </xdr:nvCxnSpPr>
      <xdr:spPr>
        <a:xfrm flipV="1">
          <a:off x="24257000" y="7112000"/>
          <a:ext cx="8763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698500</xdr:colOff>
      <xdr:row>34</xdr:row>
      <xdr:rowOff>50800</xdr:rowOff>
    </xdr:from>
    <xdr:to>
      <xdr:col>41</xdr:col>
      <xdr:colOff>0</xdr:colOff>
      <xdr:row>38</xdr:row>
      <xdr:rowOff>190500</xdr:rowOff>
    </xdr:to>
    <xdr:sp macro="" textlink="">
      <xdr:nvSpPr>
        <xdr:cNvPr id="7734" name="Ellipse 7733">
          <a:extLst>
            <a:ext uri="{FF2B5EF4-FFF2-40B4-BE49-F238E27FC236}">
              <a16:creationId xmlns:a16="http://schemas.microsoft.com/office/drawing/2014/main" id="{3AE26AAC-F04B-38A4-1E1A-DE79051E9A6D}"/>
            </a:ext>
          </a:extLst>
        </xdr:cNvPr>
        <xdr:cNvSpPr/>
      </xdr:nvSpPr>
      <xdr:spPr>
        <a:xfrm>
          <a:off x="32893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29</xdr:col>
      <xdr:colOff>349250</xdr:colOff>
      <xdr:row>34</xdr:row>
      <xdr:rowOff>177800</xdr:rowOff>
    </xdr:from>
    <xdr:to>
      <xdr:col>40</xdr:col>
      <xdr:colOff>0</xdr:colOff>
      <xdr:row>81</xdr:row>
      <xdr:rowOff>152400</xdr:rowOff>
    </xdr:to>
    <xdr:cxnSp macro="">
      <xdr:nvCxnSpPr>
        <xdr:cNvPr id="7735" name="Connecteur droit avec flèche 7734">
          <a:extLst>
            <a:ext uri="{FF2B5EF4-FFF2-40B4-BE49-F238E27FC236}">
              <a16:creationId xmlns:a16="http://schemas.microsoft.com/office/drawing/2014/main" id="{19179990-7B93-21BC-8481-E854917E89F7}"/>
            </a:ext>
          </a:extLst>
        </xdr:cNvPr>
        <xdr:cNvCxnSpPr/>
      </xdr:nvCxnSpPr>
      <xdr:spPr>
        <a:xfrm flipH="1">
          <a:off x="24288750" y="7112000"/>
          <a:ext cx="8731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222250</xdr:colOff>
      <xdr:row>81</xdr:row>
      <xdr:rowOff>25400</xdr:rowOff>
    </xdr:from>
    <xdr:to>
      <xdr:col>30</xdr:col>
      <xdr:colOff>349250</xdr:colOff>
      <xdr:row>85</xdr:row>
      <xdr:rowOff>165100</xdr:rowOff>
    </xdr:to>
    <xdr:sp macro="" textlink="">
      <xdr:nvSpPr>
        <xdr:cNvPr id="7736" name="Ellipse 7735">
          <a:extLst>
            <a:ext uri="{FF2B5EF4-FFF2-40B4-BE49-F238E27FC236}">
              <a16:creationId xmlns:a16="http://schemas.microsoft.com/office/drawing/2014/main" id="{6DCB872F-6623-FB7D-FD7F-1302667E7244}"/>
            </a:ext>
          </a:extLst>
        </xdr:cNvPr>
        <xdr:cNvSpPr/>
      </xdr:nvSpPr>
      <xdr:spPr>
        <a:xfrm>
          <a:off x="24161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29</xdr:col>
      <xdr:colOff>349250</xdr:colOff>
      <xdr:row>81</xdr:row>
      <xdr:rowOff>152400</xdr:rowOff>
    </xdr:to>
    <xdr:cxnSp macro="">
      <xdr:nvCxnSpPr>
        <xdr:cNvPr id="7737" name="Connecteur droit avec flèche 7736">
          <a:extLst>
            <a:ext uri="{FF2B5EF4-FFF2-40B4-BE49-F238E27FC236}">
              <a16:creationId xmlns:a16="http://schemas.microsoft.com/office/drawing/2014/main" id="{63B93345-70BA-036C-B44E-D8BF9965B34F}"/>
            </a:ext>
          </a:extLst>
        </xdr:cNvPr>
        <xdr:cNvCxnSpPr/>
      </xdr:nvCxnSpPr>
      <xdr:spPr>
        <a:xfrm flipH="1" flipV="1">
          <a:off x="23622000" y="7112000"/>
          <a:ext cx="666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738" name="Ellipse 7737">
          <a:extLst>
            <a:ext uri="{FF2B5EF4-FFF2-40B4-BE49-F238E27FC236}">
              <a16:creationId xmlns:a16="http://schemas.microsoft.com/office/drawing/2014/main" id="{83B17F3F-2BC8-5507-2866-B51DBCE546C4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222250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739" name="Connecteur droit avec flèche 7738">
          <a:extLst>
            <a:ext uri="{FF2B5EF4-FFF2-40B4-BE49-F238E27FC236}">
              <a16:creationId xmlns:a16="http://schemas.microsoft.com/office/drawing/2014/main" id="{85E5842C-D650-6119-A291-61E938186E06}"/>
            </a:ext>
          </a:extLst>
        </xdr:cNvPr>
        <xdr:cNvCxnSpPr/>
      </xdr:nvCxnSpPr>
      <xdr:spPr>
        <a:xfrm flipH="1">
          <a:off x="16732250" y="7112000"/>
          <a:ext cx="6889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95250</xdr:colOff>
      <xdr:row>81</xdr:row>
      <xdr:rowOff>25400</xdr:rowOff>
    </xdr:from>
    <xdr:to>
      <xdr:col>21</xdr:col>
      <xdr:colOff>222250</xdr:colOff>
      <xdr:row>85</xdr:row>
      <xdr:rowOff>165100</xdr:rowOff>
    </xdr:to>
    <xdr:sp macro="" textlink="">
      <xdr:nvSpPr>
        <xdr:cNvPr id="7740" name="Ellipse 7739">
          <a:extLst>
            <a:ext uri="{FF2B5EF4-FFF2-40B4-BE49-F238E27FC236}">
              <a16:creationId xmlns:a16="http://schemas.microsoft.com/office/drawing/2014/main" id="{1618D332-82B2-6C31-BA38-508A36F576BE}"/>
            </a:ext>
          </a:extLst>
        </xdr:cNvPr>
        <xdr:cNvSpPr/>
      </xdr:nvSpPr>
      <xdr:spPr>
        <a:xfrm>
          <a:off x="16605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222250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741" name="Connecteur droit avec flèche 7740">
          <a:extLst>
            <a:ext uri="{FF2B5EF4-FFF2-40B4-BE49-F238E27FC236}">
              <a16:creationId xmlns:a16="http://schemas.microsoft.com/office/drawing/2014/main" id="{3A2FD830-506B-C63A-6239-6F71CE82468D}"/>
            </a:ext>
          </a:extLst>
        </xdr:cNvPr>
        <xdr:cNvCxnSpPr/>
      </xdr:nvCxnSpPr>
      <xdr:spPr>
        <a:xfrm flipV="1">
          <a:off x="16732250" y="7112000"/>
          <a:ext cx="6889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742" name="Ellipse 7741">
          <a:extLst>
            <a:ext uri="{FF2B5EF4-FFF2-40B4-BE49-F238E27FC236}">
              <a16:creationId xmlns:a16="http://schemas.microsoft.com/office/drawing/2014/main" id="{45A44392-1932-CE8D-D8E7-762006633706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39</xdr:col>
      <xdr:colOff>412750</xdr:colOff>
      <xdr:row>81</xdr:row>
      <xdr:rowOff>152400</xdr:rowOff>
    </xdr:to>
    <xdr:cxnSp macro="">
      <xdr:nvCxnSpPr>
        <xdr:cNvPr id="7743" name="Connecteur droit avec flèche 7742">
          <a:extLst>
            <a:ext uri="{FF2B5EF4-FFF2-40B4-BE49-F238E27FC236}">
              <a16:creationId xmlns:a16="http://schemas.microsoft.com/office/drawing/2014/main" id="{38BCEDC8-0A98-A4E0-4050-43A9E73A63D5}"/>
            </a:ext>
          </a:extLst>
        </xdr:cNvPr>
        <xdr:cNvCxnSpPr/>
      </xdr:nvCxnSpPr>
      <xdr:spPr>
        <a:xfrm>
          <a:off x="23622000" y="7112000"/>
          <a:ext cx="8985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285750</xdr:colOff>
      <xdr:row>81</xdr:row>
      <xdr:rowOff>25400</xdr:rowOff>
    </xdr:from>
    <xdr:to>
      <xdr:col>40</xdr:col>
      <xdr:colOff>412750</xdr:colOff>
      <xdr:row>85</xdr:row>
      <xdr:rowOff>165100</xdr:rowOff>
    </xdr:to>
    <xdr:sp macro="" textlink="">
      <xdr:nvSpPr>
        <xdr:cNvPr id="7744" name="Ellipse 7743">
          <a:extLst>
            <a:ext uri="{FF2B5EF4-FFF2-40B4-BE49-F238E27FC236}">
              <a16:creationId xmlns:a16="http://schemas.microsoft.com/office/drawing/2014/main" id="{804F9027-1B91-1834-2F3F-29B5CD42DFA7}"/>
            </a:ext>
          </a:extLst>
        </xdr:cNvPr>
        <xdr:cNvSpPr/>
      </xdr:nvSpPr>
      <xdr:spPr>
        <a:xfrm>
          <a:off x="32480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412750</xdr:colOff>
      <xdr:row>34</xdr:row>
      <xdr:rowOff>177800</xdr:rowOff>
    </xdr:from>
    <xdr:to>
      <xdr:col>40</xdr:col>
      <xdr:colOff>63500</xdr:colOff>
      <xdr:row>81</xdr:row>
      <xdr:rowOff>152400</xdr:rowOff>
    </xdr:to>
    <xdr:cxnSp macro="">
      <xdr:nvCxnSpPr>
        <xdr:cNvPr id="7745" name="Connecteur droit avec flèche 7744">
          <a:extLst>
            <a:ext uri="{FF2B5EF4-FFF2-40B4-BE49-F238E27FC236}">
              <a16:creationId xmlns:a16="http://schemas.microsoft.com/office/drawing/2014/main" id="{27BF02F8-8555-313C-268C-8DC7D04E9B7F}"/>
            </a:ext>
          </a:extLst>
        </xdr:cNvPr>
        <xdr:cNvCxnSpPr/>
      </xdr:nvCxnSpPr>
      <xdr:spPr>
        <a:xfrm flipV="1">
          <a:off x="32607250" y="7112000"/>
          <a:ext cx="476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762000</xdr:colOff>
      <xdr:row>34</xdr:row>
      <xdr:rowOff>50800</xdr:rowOff>
    </xdr:from>
    <xdr:to>
      <xdr:col>41</xdr:col>
      <xdr:colOff>63500</xdr:colOff>
      <xdr:row>38</xdr:row>
      <xdr:rowOff>190500</xdr:rowOff>
    </xdr:to>
    <xdr:sp macro="" textlink="">
      <xdr:nvSpPr>
        <xdr:cNvPr id="7746" name="Ellipse 7745">
          <a:extLst>
            <a:ext uri="{FF2B5EF4-FFF2-40B4-BE49-F238E27FC236}">
              <a16:creationId xmlns:a16="http://schemas.microsoft.com/office/drawing/2014/main" id="{9F9FF1F4-7598-B9BE-AB4A-3B0C8651D4A0}"/>
            </a:ext>
          </a:extLst>
        </xdr:cNvPr>
        <xdr:cNvSpPr/>
      </xdr:nvSpPr>
      <xdr:spPr>
        <a:xfrm>
          <a:off x="32956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40</xdr:col>
      <xdr:colOff>63500</xdr:colOff>
      <xdr:row>34</xdr:row>
      <xdr:rowOff>177800</xdr:rowOff>
    </xdr:from>
    <xdr:to>
      <xdr:col>40</xdr:col>
      <xdr:colOff>127000</xdr:colOff>
      <xdr:row>34</xdr:row>
      <xdr:rowOff>177800</xdr:rowOff>
    </xdr:to>
    <xdr:cxnSp macro="">
      <xdr:nvCxnSpPr>
        <xdr:cNvPr id="7747" name="Connecteur droit avec flèche 7746">
          <a:extLst>
            <a:ext uri="{FF2B5EF4-FFF2-40B4-BE49-F238E27FC236}">
              <a16:creationId xmlns:a16="http://schemas.microsoft.com/office/drawing/2014/main" id="{F8982857-9756-BAB9-5D41-0B62576C5314}"/>
            </a:ext>
          </a:extLst>
        </xdr:cNvPr>
        <xdr:cNvCxnSpPr/>
      </xdr:nvCxnSpPr>
      <xdr:spPr>
        <a:xfrm>
          <a:off x="33083500" y="7112000"/>
          <a:ext cx="63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34</xdr:row>
      <xdr:rowOff>50800</xdr:rowOff>
    </xdr:from>
    <xdr:to>
      <xdr:col>41</xdr:col>
      <xdr:colOff>127000</xdr:colOff>
      <xdr:row>38</xdr:row>
      <xdr:rowOff>190500</xdr:rowOff>
    </xdr:to>
    <xdr:sp macro="" textlink="">
      <xdr:nvSpPr>
        <xdr:cNvPr id="7748" name="Ellipse 7747">
          <a:extLst>
            <a:ext uri="{FF2B5EF4-FFF2-40B4-BE49-F238E27FC236}">
              <a16:creationId xmlns:a16="http://schemas.microsoft.com/office/drawing/2014/main" id="{0FDDDB92-A93D-C0F7-DD04-CFA0ED7C62FD}"/>
            </a:ext>
          </a:extLst>
        </xdr:cNvPr>
        <xdr:cNvSpPr/>
      </xdr:nvSpPr>
      <xdr:spPr>
        <a:xfrm>
          <a:off x="33020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228600</xdr:colOff>
      <xdr:row>34</xdr:row>
      <xdr:rowOff>177800</xdr:rowOff>
    </xdr:from>
    <xdr:to>
      <xdr:col>40</xdr:col>
      <xdr:colOff>127000</xdr:colOff>
      <xdr:row>81</xdr:row>
      <xdr:rowOff>152400</xdr:rowOff>
    </xdr:to>
    <xdr:cxnSp macro="">
      <xdr:nvCxnSpPr>
        <xdr:cNvPr id="7749" name="Connecteur droit avec flèche 7748">
          <a:extLst>
            <a:ext uri="{FF2B5EF4-FFF2-40B4-BE49-F238E27FC236}">
              <a16:creationId xmlns:a16="http://schemas.microsoft.com/office/drawing/2014/main" id="{2785CA72-7C7A-811A-1A45-A14816C12E4F}"/>
            </a:ext>
          </a:extLst>
        </xdr:cNvPr>
        <xdr:cNvCxnSpPr/>
      </xdr:nvCxnSpPr>
      <xdr:spPr>
        <a:xfrm flipH="1">
          <a:off x="16738600" y="7112000"/>
          <a:ext cx="164084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101600</xdr:colOff>
      <xdr:row>81</xdr:row>
      <xdr:rowOff>25400</xdr:rowOff>
    </xdr:from>
    <xdr:to>
      <xdr:col>21</xdr:col>
      <xdr:colOff>228600</xdr:colOff>
      <xdr:row>85</xdr:row>
      <xdr:rowOff>165100</xdr:rowOff>
    </xdr:to>
    <xdr:sp macro="" textlink="">
      <xdr:nvSpPr>
        <xdr:cNvPr id="7750" name="Ellipse 7749">
          <a:extLst>
            <a:ext uri="{FF2B5EF4-FFF2-40B4-BE49-F238E27FC236}">
              <a16:creationId xmlns:a16="http://schemas.microsoft.com/office/drawing/2014/main" id="{91197769-250D-15E4-A272-0F13818A96E9}"/>
            </a:ext>
          </a:extLst>
        </xdr:cNvPr>
        <xdr:cNvSpPr/>
      </xdr:nvSpPr>
      <xdr:spPr>
        <a:xfrm>
          <a:off x="166116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228600</xdr:colOff>
      <xdr:row>34</xdr:row>
      <xdr:rowOff>177800</xdr:rowOff>
    </xdr:from>
    <xdr:to>
      <xdr:col>40</xdr:col>
      <xdr:colOff>190500</xdr:colOff>
      <xdr:row>81</xdr:row>
      <xdr:rowOff>152400</xdr:rowOff>
    </xdr:to>
    <xdr:cxnSp macro="">
      <xdr:nvCxnSpPr>
        <xdr:cNvPr id="7751" name="Connecteur droit avec flèche 7750">
          <a:extLst>
            <a:ext uri="{FF2B5EF4-FFF2-40B4-BE49-F238E27FC236}">
              <a16:creationId xmlns:a16="http://schemas.microsoft.com/office/drawing/2014/main" id="{736A2018-3624-7D28-9320-9D8EB4C21934}"/>
            </a:ext>
          </a:extLst>
        </xdr:cNvPr>
        <xdr:cNvCxnSpPr/>
      </xdr:nvCxnSpPr>
      <xdr:spPr>
        <a:xfrm flipV="1">
          <a:off x="16738600" y="7112000"/>
          <a:ext cx="164719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63500</xdr:colOff>
      <xdr:row>34</xdr:row>
      <xdr:rowOff>50800</xdr:rowOff>
    </xdr:from>
    <xdr:to>
      <xdr:col>41</xdr:col>
      <xdr:colOff>190500</xdr:colOff>
      <xdr:row>38</xdr:row>
      <xdr:rowOff>190500</xdr:rowOff>
    </xdr:to>
    <xdr:sp macro="" textlink="">
      <xdr:nvSpPr>
        <xdr:cNvPr id="7752" name="Ellipse 7751">
          <a:extLst>
            <a:ext uri="{FF2B5EF4-FFF2-40B4-BE49-F238E27FC236}">
              <a16:creationId xmlns:a16="http://schemas.microsoft.com/office/drawing/2014/main" id="{C64DCB1D-605D-5BC6-7D23-C34B5825A146}"/>
            </a:ext>
          </a:extLst>
        </xdr:cNvPr>
        <xdr:cNvSpPr/>
      </xdr:nvSpPr>
      <xdr:spPr>
        <a:xfrm>
          <a:off x="33083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29</xdr:col>
      <xdr:colOff>381000</xdr:colOff>
      <xdr:row>34</xdr:row>
      <xdr:rowOff>177800</xdr:rowOff>
    </xdr:from>
    <xdr:to>
      <xdr:col>40</xdr:col>
      <xdr:colOff>190500</xdr:colOff>
      <xdr:row>81</xdr:row>
      <xdr:rowOff>152400</xdr:rowOff>
    </xdr:to>
    <xdr:cxnSp macro="">
      <xdr:nvCxnSpPr>
        <xdr:cNvPr id="7753" name="Connecteur droit avec flèche 7752">
          <a:extLst>
            <a:ext uri="{FF2B5EF4-FFF2-40B4-BE49-F238E27FC236}">
              <a16:creationId xmlns:a16="http://schemas.microsoft.com/office/drawing/2014/main" id="{6A79BA6F-25EE-E7D7-52DF-F9C2D6474443}"/>
            </a:ext>
          </a:extLst>
        </xdr:cNvPr>
        <xdr:cNvCxnSpPr/>
      </xdr:nvCxnSpPr>
      <xdr:spPr>
        <a:xfrm flipH="1">
          <a:off x="24320500" y="7112000"/>
          <a:ext cx="8890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254000</xdr:colOff>
      <xdr:row>81</xdr:row>
      <xdr:rowOff>25400</xdr:rowOff>
    </xdr:from>
    <xdr:to>
      <xdr:col>30</xdr:col>
      <xdr:colOff>381000</xdr:colOff>
      <xdr:row>85</xdr:row>
      <xdr:rowOff>165100</xdr:rowOff>
    </xdr:to>
    <xdr:sp macro="" textlink="">
      <xdr:nvSpPr>
        <xdr:cNvPr id="7754" name="Ellipse 7753">
          <a:extLst>
            <a:ext uri="{FF2B5EF4-FFF2-40B4-BE49-F238E27FC236}">
              <a16:creationId xmlns:a16="http://schemas.microsoft.com/office/drawing/2014/main" id="{BFAD2208-A642-E028-2AE5-4040422DFF04}"/>
            </a:ext>
          </a:extLst>
        </xdr:cNvPr>
        <xdr:cNvSpPr/>
      </xdr:nvSpPr>
      <xdr:spPr>
        <a:xfrm>
          <a:off x="24193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381000</xdr:colOff>
      <xdr:row>81</xdr:row>
      <xdr:rowOff>152400</xdr:rowOff>
    </xdr:from>
    <xdr:to>
      <xdr:col>29</xdr:col>
      <xdr:colOff>412750</xdr:colOff>
      <xdr:row>81</xdr:row>
      <xdr:rowOff>152400</xdr:rowOff>
    </xdr:to>
    <xdr:cxnSp macro="">
      <xdr:nvCxnSpPr>
        <xdr:cNvPr id="7755" name="Connecteur droit avec flèche 7754">
          <a:extLst>
            <a:ext uri="{FF2B5EF4-FFF2-40B4-BE49-F238E27FC236}">
              <a16:creationId xmlns:a16="http://schemas.microsoft.com/office/drawing/2014/main" id="{A79AADB0-07F8-D6A2-A563-230C43127EF3}"/>
            </a:ext>
          </a:extLst>
        </xdr:cNvPr>
        <xdr:cNvCxnSpPr/>
      </xdr:nvCxnSpPr>
      <xdr:spPr>
        <a:xfrm>
          <a:off x="243205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285750</xdr:colOff>
      <xdr:row>81</xdr:row>
      <xdr:rowOff>25400</xdr:rowOff>
    </xdr:from>
    <xdr:to>
      <xdr:col>30</xdr:col>
      <xdr:colOff>412750</xdr:colOff>
      <xdr:row>85</xdr:row>
      <xdr:rowOff>165100</xdr:rowOff>
    </xdr:to>
    <xdr:sp macro="" textlink="">
      <xdr:nvSpPr>
        <xdr:cNvPr id="7756" name="Ellipse 7755">
          <a:extLst>
            <a:ext uri="{FF2B5EF4-FFF2-40B4-BE49-F238E27FC236}">
              <a16:creationId xmlns:a16="http://schemas.microsoft.com/office/drawing/2014/main" id="{F1FF5859-0D16-8652-EBE8-157C0EC37927}"/>
            </a:ext>
          </a:extLst>
        </xdr:cNvPr>
        <xdr:cNvSpPr/>
      </xdr:nvSpPr>
      <xdr:spPr>
        <a:xfrm>
          <a:off x="24225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29</xdr:col>
      <xdr:colOff>412750</xdr:colOff>
      <xdr:row>81</xdr:row>
      <xdr:rowOff>152400</xdr:rowOff>
    </xdr:to>
    <xdr:cxnSp macro="">
      <xdr:nvCxnSpPr>
        <xdr:cNvPr id="7757" name="Connecteur droit avec flèche 7756">
          <a:extLst>
            <a:ext uri="{FF2B5EF4-FFF2-40B4-BE49-F238E27FC236}">
              <a16:creationId xmlns:a16="http://schemas.microsoft.com/office/drawing/2014/main" id="{B4F443FD-4009-6415-F657-46E8F6273858}"/>
            </a:ext>
          </a:extLst>
        </xdr:cNvPr>
        <xdr:cNvCxnSpPr/>
      </xdr:nvCxnSpPr>
      <xdr:spPr>
        <a:xfrm flipH="1" flipV="1">
          <a:off x="23622000" y="7112000"/>
          <a:ext cx="730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758" name="Ellipse 7757">
          <a:extLst>
            <a:ext uri="{FF2B5EF4-FFF2-40B4-BE49-F238E27FC236}">
              <a16:creationId xmlns:a16="http://schemas.microsoft.com/office/drawing/2014/main" id="{0E233ECD-9D7F-7ED7-45B5-4EF5C2A8D70C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759" name="Ellipse 7758">
          <a:extLst>
            <a:ext uri="{FF2B5EF4-FFF2-40B4-BE49-F238E27FC236}">
              <a16:creationId xmlns:a16="http://schemas.microsoft.com/office/drawing/2014/main" id="{3E10A493-9EFD-EF32-4E48-4D7C6993A168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7760" name="Ellipse 7759">
          <a:extLst>
            <a:ext uri="{FF2B5EF4-FFF2-40B4-BE49-F238E27FC236}">
              <a16:creationId xmlns:a16="http://schemas.microsoft.com/office/drawing/2014/main" id="{E1079220-F6FB-3302-B7A5-F3890E01744D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539750</xdr:colOff>
      <xdr:row>34</xdr:row>
      <xdr:rowOff>177800</xdr:rowOff>
    </xdr:to>
    <xdr:cxnSp macro="">
      <xdr:nvCxnSpPr>
        <xdr:cNvPr id="7761" name="Connecteur droit avec flèche 7760">
          <a:extLst>
            <a:ext uri="{FF2B5EF4-FFF2-40B4-BE49-F238E27FC236}">
              <a16:creationId xmlns:a16="http://schemas.microsoft.com/office/drawing/2014/main" id="{A137EE8E-6A17-27AE-4699-12272CBE85C3}"/>
            </a:ext>
          </a:extLst>
        </xdr:cNvPr>
        <xdr:cNvCxnSpPr/>
      </xdr:nvCxnSpPr>
      <xdr:spPr>
        <a:xfrm flipH="1">
          <a:off x="23622000" y="7112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762" name="Ellipse 7761">
          <a:extLst>
            <a:ext uri="{FF2B5EF4-FFF2-40B4-BE49-F238E27FC236}">
              <a16:creationId xmlns:a16="http://schemas.microsoft.com/office/drawing/2014/main" id="{52E0EF60-033F-FAC0-8078-97FC7128C5E0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763" name="Ellipse 7762">
          <a:extLst>
            <a:ext uri="{FF2B5EF4-FFF2-40B4-BE49-F238E27FC236}">
              <a16:creationId xmlns:a16="http://schemas.microsoft.com/office/drawing/2014/main" id="{B7B12E68-188B-13C7-CC11-5D48D1FD719C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39</xdr:col>
      <xdr:colOff>444500</xdr:colOff>
      <xdr:row>81</xdr:row>
      <xdr:rowOff>152400</xdr:rowOff>
    </xdr:to>
    <xdr:cxnSp macro="">
      <xdr:nvCxnSpPr>
        <xdr:cNvPr id="7764" name="Connecteur droit avec flèche 7763">
          <a:extLst>
            <a:ext uri="{FF2B5EF4-FFF2-40B4-BE49-F238E27FC236}">
              <a16:creationId xmlns:a16="http://schemas.microsoft.com/office/drawing/2014/main" id="{5349E1F2-BBEB-99B0-AC3D-448E05B89C04}"/>
            </a:ext>
          </a:extLst>
        </xdr:cNvPr>
        <xdr:cNvCxnSpPr/>
      </xdr:nvCxnSpPr>
      <xdr:spPr>
        <a:xfrm>
          <a:off x="23590250" y="7112000"/>
          <a:ext cx="9048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317500</xdr:colOff>
      <xdr:row>81</xdr:row>
      <xdr:rowOff>25400</xdr:rowOff>
    </xdr:from>
    <xdr:to>
      <xdr:col>40</xdr:col>
      <xdr:colOff>444500</xdr:colOff>
      <xdr:row>85</xdr:row>
      <xdr:rowOff>165100</xdr:rowOff>
    </xdr:to>
    <xdr:sp macro="" textlink="">
      <xdr:nvSpPr>
        <xdr:cNvPr id="7765" name="Ellipse 7764">
          <a:extLst>
            <a:ext uri="{FF2B5EF4-FFF2-40B4-BE49-F238E27FC236}">
              <a16:creationId xmlns:a16="http://schemas.microsoft.com/office/drawing/2014/main" id="{0657B50C-EFB9-0575-344D-76746AE1DB94}"/>
            </a:ext>
          </a:extLst>
        </xdr:cNvPr>
        <xdr:cNvSpPr/>
      </xdr:nvSpPr>
      <xdr:spPr>
        <a:xfrm>
          <a:off x="32512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29</xdr:col>
      <xdr:colOff>444500</xdr:colOff>
      <xdr:row>81</xdr:row>
      <xdr:rowOff>152400</xdr:rowOff>
    </xdr:from>
    <xdr:to>
      <xdr:col>39</xdr:col>
      <xdr:colOff>444500</xdr:colOff>
      <xdr:row>81</xdr:row>
      <xdr:rowOff>152400</xdr:rowOff>
    </xdr:to>
    <xdr:cxnSp macro="">
      <xdr:nvCxnSpPr>
        <xdr:cNvPr id="7766" name="Connecteur droit avec flèche 7765">
          <a:extLst>
            <a:ext uri="{FF2B5EF4-FFF2-40B4-BE49-F238E27FC236}">
              <a16:creationId xmlns:a16="http://schemas.microsoft.com/office/drawing/2014/main" id="{EB12D86D-18F2-7978-A2D8-AB98B413732F}"/>
            </a:ext>
          </a:extLst>
        </xdr:cNvPr>
        <xdr:cNvCxnSpPr/>
      </xdr:nvCxnSpPr>
      <xdr:spPr>
        <a:xfrm flipH="1">
          <a:off x="24384000" y="16637000"/>
          <a:ext cx="8255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317500</xdr:colOff>
      <xdr:row>81</xdr:row>
      <xdr:rowOff>25400</xdr:rowOff>
    </xdr:from>
    <xdr:to>
      <xdr:col>30</xdr:col>
      <xdr:colOff>444500</xdr:colOff>
      <xdr:row>85</xdr:row>
      <xdr:rowOff>165100</xdr:rowOff>
    </xdr:to>
    <xdr:sp macro="" textlink="">
      <xdr:nvSpPr>
        <xdr:cNvPr id="7767" name="Ellipse 7766">
          <a:extLst>
            <a:ext uri="{FF2B5EF4-FFF2-40B4-BE49-F238E27FC236}">
              <a16:creationId xmlns:a16="http://schemas.microsoft.com/office/drawing/2014/main" id="{E0E63F72-5B3F-84BC-628E-FE07D6A18807}"/>
            </a:ext>
          </a:extLst>
        </xdr:cNvPr>
        <xdr:cNvSpPr/>
      </xdr:nvSpPr>
      <xdr:spPr>
        <a:xfrm>
          <a:off x="24257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7768" name="Ellipse 7767">
          <a:extLst>
            <a:ext uri="{FF2B5EF4-FFF2-40B4-BE49-F238E27FC236}">
              <a16:creationId xmlns:a16="http://schemas.microsoft.com/office/drawing/2014/main" id="{173C9770-7836-FFFC-1962-D6A48B869181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50800</xdr:rowOff>
    </xdr:from>
    <xdr:to>
      <xdr:col>29</xdr:col>
      <xdr:colOff>603250</xdr:colOff>
      <xdr:row>38</xdr:row>
      <xdr:rowOff>190500</xdr:rowOff>
    </xdr:to>
    <xdr:sp macro="" textlink="">
      <xdr:nvSpPr>
        <xdr:cNvPr id="7769" name="Ellipse 7768">
          <a:extLst>
            <a:ext uri="{FF2B5EF4-FFF2-40B4-BE49-F238E27FC236}">
              <a16:creationId xmlns:a16="http://schemas.microsoft.com/office/drawing/2014/main" id="{E69E8A8A-E9A3-9639-7835-1DF0BE923922}"/>
            </a:ext>
          </a:extLst>
        </xdr:cNvPr>
        <xdr:cNvSpPr/>
      </xdr:nvSpPr>
      <xdr:spPr>
        <a:xfrm>
          <a:off x="23590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34</xdr:row>
      <xdr:rowOff>50800</xdr:rowOff>
    </xdr:from>
    <xdr:to>
      <xdr:col>29</xdr:col>
      <xdr:colOff>666750</xdr:colOff>
      <xdr:row>38</xdr:row>
      <xdr:rowOff>190500</xdr:rowOff>
    </xdr:to>
    <xdr:sp macro="" textlink="">
      <xdr:nvSpPr>
        <xdr:cNvPr id="7770" name="Ellipse 7769">
          <a:extLst>
            <a:ext uri="{FF2B5EF4-FFF2-40B4-BE49-F238E27FC236}">
              <a16:creationId xmlns:a16="http://schemas.microsoft.com/office/drawing/2014/main" id="{5BDC3152-7A72-9FC3-9FBF-4309BD9AB138}"/>
            </a:ext>
          </a:extLst>
        </xdr:cNvPr>
        <xdr:cNvSpPr/>
      </xdr:nvSpPr>
      <xdr:spPr>
        <a:xfrm>
          <a:off x="23653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666750</xdr:colOff>
      <xdr:row>34</xdr:row>
      <xdr:rowOff>177800</xdr:rowOff>
    </xdr:from>
    <xdr:to>
      <xdr:col>40</xdr:col>
      <xdr:colOff>254000</xdr:colOff>
      <xdr:row>34</xdr:row>
      <xdr:rowOff>177800</xdr:rowOff>
    </xdr:to>
    <xdr:cxnSp macro="">
      <xdr:nvCxnSpPr>
        <xdr:cNvPr id="7771" name="Connecteur droit avec flèche 7770">
          <a:extLst>
            <a:ext uri="{FF2B5EF4-FFF2-40B4-BE49-F238E27FC236}">
              <a16:creationId xmlns:a16="http://schemas.microsoft.com/office/drawing/2014/main" id="{05B0FC7A-E362-D81D-947C-B69FD05795BB}"/>
            </a:ext>
          </a:extLst>
        </xdr:cNvPr>
        <xdr:cNvCxnSpPr/>
      </xdr:nvCxnSpPr>
      <xdr:spPr>
        <a:xfrm>
          <a:off x="23780750" y="7112000"/>
          <a:ext cx="94932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127000</xdr:colOff>
      <xdr:row>34</xdr:row>
      <xdr:rowOff>50800</xdr:rowOff>
    </xdr:from>
    <xdr:to>
      <xdr:col>41</xdr:col>
      <xdr:colOff>254000</xdr:colOff>
      <xdr:row>38</xdr:row>
      <xdr:rowOff>190500</xdr:rowOff>
    </xdr:to>
    <xdr:sp macro="" textlink="">
      <xdr:nvSpPr>
        <xdr:cNvPr id="7772" name="Ellipse 7771">
          <a:extLst>
            <a:ext uri="{FF2B5EF4-FFF2-40B4-BE49-F238E27FC236}">
              <a16:creationId xmlns:a16="http://schemas.microsoft.com/office/drawing/2014/main" id="{A80F8DCE-73C3-9D5C-E1BA-819B8E5B24DB}"/>
            </a:ext>
          </a:extLst>
        </xdr:cNvPr>
        <xdr:cNvSpPr/>
      </xdr:nvSpPr>
      <xdr:spPr>
        <a:xfrm>
          <a:off x="33147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40</xdr:col>
      <xdr:colOff>254000</xdr:colOff>
      <xdr:row>34</xdr:row>
      <xdr:rowOff>177800</xdr:rowOff>
    </xdr:from>
    <xdr:to>
      <xdr:col>40</xdr:col>
      <xdr:colOff>317500</xdr:colOff>
      <xdr:row>34</xdr:row>
      <xdr:rowOff>177800</xdr:rowOff>
    </xdr:to>
    <xdr:cxnSp macro="">
      <xdr:nvCxnSpPr>
        <xdr:cNvPr id="7773" name="Connecteur droit avec flèche 7772">
          <a:extLst>
            <a:ext uri="{FF2B5EF4-FFF2-40B4-BE49-F238E27FC236}">
              <a16:creationId xmlns:a16="http://schemas.microsoft.com/office/drawing/2014/main" id="{6317659E-B7B2-E090-AF15-6E48D7AAEC97}"/>
            </a:ext>
          </a:extLst>
        </xdr:cNvPr>
        <xdr:cNvCxnSpPr/>
      </xdr:nvCxnSpPr>
      <xdr:spPr>
        <a:xfrm>
          <a:off x="33274000" y="7112000"/>
          <a:ext cx="63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34</xdr:row>
      <xdr:rowOff>50800</xdr:rowOff>
    </xdr:from>
    <xdr:to>
      <xdr:col>41</xdr:col>
      <xdr:colOff>317500</xdr:colOff>
      <xdr:row>38</xdr:row>
      <xdr:rowOff>190500</xdr:rowOff>
    </xdr:to>
    <xdr:sp macro="" textlink="">
      <xdr:nvSpPr>
        <xdr:cNvPr id="7774" name="Ellipse 7773">
          <a:extLst>
            <a:ext uri="{FF2B5EF4-FFF2-40B4-BE49-F238E27FC236}">
              <a16:creationId xmlns:a16="http://schemas.microsoft.com/office/drawing/2014/main" id="{3A318D13-2372-EBC1-A54D-523BF48386DA}"/>
            </a:ext>
          </a:extLst>
        </xdr:cNvPr>
        <xdr:cNvSpPr/>
      </xdr:nvSpPr>
      <xdr:spPr>
        <a:xfrm>
          <a:off x="33210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40</xdr:col>
      <xdr:colOff>317500</xdr:colOff>
      <xdr:row>34</xdr:row>
      <xdr:rowOff>177800</xdr:rowOff>
    </xdr:from>
    <xdr:to>
      <xdr:col>40</xdr:col>
      <xdr:colOff>381000</xdr:colOff>
      <xdr:row>34</xdr:row>
      <xdr:rowOff>177800</xdr:rowOff>
    </xdr:to>
    <xdr:cxnSp macro="">
      <xdr:nvCxnSpPr>
        <xdr:cNvPr id="7775" name="Connecteur droit avec flèche 7774">
          <a:extLst>
            <a:ext uri="{FF2B5EF4-FFF2-40B4-BE49-F238E27FC236}">
              <a16:creationId xmlns:a16="http://schemas.microsoft.com/office/drawing/2014/main" id="{4E56479C-C42A-FDDB-BFD0-5B608E55CC82}"/>
            </a:ext>
          </a:extLst>
        </xdr:cNvPr>
        <xdr:cNvCxnSpPr/>
      </xdr:nvCxnSpPr>
      <xdr:spPr>
        <a:xfrm>
          <a:off x="33337500" y="7112000"/>
          <a:ext cx="63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254000</xdr:colOff>
      <xdr:row>34</xdr:row>
      <xdr:rowOff>50800</xdr:rowOff>
    </xdr:from>
    <xdr:to>
      <xdr:col>41</xdr:col>
      <xdr:colOff>381000</xdr:colOff>
      <xdr:row>38</xdr:row>
      <xdr:rowOff>190500</xdr:rowOff>
    </xdr:to>
    <xdr:sp macro="" textlink="">
      <xdr:nvSpPr>
        <xdr:cNvPr id="7776" name="Ellipse 7775">
          <a:extLst>
            <a:ext uri="{FF2B5EF4-FFF2-40B4-BE49-F238E27FC236}">
              <a16:creationId xmlns:a16="http://schemas.microsoft.com/office/drawing/2014/main" id="{162CE476-C477-2911-008C-FF76AAD59224}"/>
            </a:ext>
          </a:extLst>
        </xdr:cNvPr>
        <xdr:cNvSpPr/>
      </xdr:nvSpPr>
      <xdr:spPr>
        <a:xfrm>
          <a:off x="33274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29</xdr:col>
      <xdr:colOff>476250</xdr:colOff>
      <xdr:row>34</xdr:row>
      <xdr:rowOff>177800</xdr:rowOff>
    </xdr:from>
    <xdr:to>
      <xdr:col>40</xdr:col>
      <xdr:colOff>381000</xdr:colOff>
      <xdr:row>81</xdr:row>
      <xdr:rowOff>152400</xdr:rowOff>
    </xdr:to>
    <xdr:cxnSp macro="">
      <xdr:nvCxnSpPr>
        <xdr:cNvPr id="7777" name="Connecteur droit avec flèche 7776">
          <a:extLst>
            <a:ext uri="{FF2B5EF4-FFF2-40B4-BE49-F238E27FC236}">
              <a16:creationId xmlns:a16="http://schemas.microsoft.com/office/drawing/2014/main" id="{7EBE0C63-4714-A1DC-E40E-E47FE0208A96}"/>
            </a:ext>
          </a:extLst>
        </xdr:cNvPr>
        <xdr:cNvCxnSpPr/>
      </xdr:nvCxnSpPr>
      <xdr:spPr>
        <a:xfrm flipH="1">
          <a:off x="24415750" y="7112000"/>
          <a:ext cx="8985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349250</xdr:colOff>
      <xdr:row>81</xdr:row>
      <xdr:rowOff>25400</xdr:rowOff>
    </xdr:from>
    <xdr:to>
      <xdr:col>30</xdr:col>
      <xdr:colOff>476250</xdr:colOff>
      <xdr:row>85</xdr:row>
      <xdr:rowOff>165100</xdr:rowOff>
    </xdr:to>
    <xdr:sp macro="" textlink="">
      <xdr:nvSpPr>
        <xdr:cNvPr id="7778" name="Ellipse 7777">
          <a:extLst>
            <a:ext uri="{FF2B5EF4-FFF2-40B4-BE49-F238E27FC236}">
              <a16:creationId xmlns:a16="http://schemas.microsoft.com/office/drawing/2014/main" id="{94751BCC-0D8B-E278-EC38-F8408BDFF5F8}"/>
            </a:ext>
          </a:extLst>
        </xdr:cNvPr>
        <xdr:cNvSpPr/>
      </xdr:nvSpPr>
      <xdr:spPr>
        <a:xfrm>
          <a:off x="24288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29</xdr:col>
      <xdr:colOff>476250</xdr:colOff>
      <xdr:row>81</xdr:row>
      <xdr:rowOff>152400</xdr:rowOff>
    </xdr:to>
    <xdr:cxnSp macro="">
      <xdr:nvCxnSpPr>
        <xdr:cNvPr id="7779" name="Connecteur droit avec flèche 7778">
          <a:extLst>
            <a:ext uri="{FF2B5EF4-FFF2-40B4-BE49-F238E27FC236}">
              <a16:creationId xmlns:a16="http://schemas.microsoft.com/office/drawing/2014/main" id="{C8DC8615-8FC0-3499-B675-0FC8EA8B2CB4}"/>
            </a:ext>
          </a:extLst>
        </xdr:cNvPr>
        <xdr:cNvCxnSpPr/>
      </xdr:nvCxnSpPr>
      <xdr:spPr>
        <a:xfrm flipH="1" flipV="1">
          <a:off x="23622000" y="7112000"/>
          <a:ext cx="793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780" name="Ellipse 7779">
          <a:extLst>
            <a:ext uri="{FF2B5EF4-FFF2-40B4-BE49-F238E27FC236}">
              <a16:creationId xmlns:a16="http://schemas.microsoft.com/office/drawing/2014/main" id="{3D3B7E77-41D6-3961-19A3-53A23FECC7B3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234950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781" name="Connecteur droit avec flèche 7780">
          <a:extLst>
            <a:ext uri="{FF2B5EF4-FFF2-40B4-BE49-F238E27FC236}">
              <a16:creationId xmlns:a16="http://schemas.microsoft.com/office/drawing/2014/main" id="{66ACD95E-B70A-E988-8DF1-DE8A9C23A1CC}"/>
            </a:ext>
          </a:extLst>
        </xdr:cNvPr>
        <xdr:cNvCxnSpPr/>
      </xdr:nvCxnSpPr>
      <xdr:spPr>
        <a:xfrm flipH="1">
          <a:off x="16744950" y="7112000"/>
          <a:ext cx="68770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107950</xdr:colOff>
      <xdr:row>81</xdr:row>
      <xdr:rowOff>25400</xdr:rowOff>
    </xdr:from>
    <xdr:to>
      <xdr:col>21</xdr:col>
      <xdr:colOff>234950</xdr:colOff>
      <xdr:row>85</xdr:row>
      <xdr:rowOff>165100</xdr:rowOff>
    </xdr:to>
    <xdr:sp macro="" textlink="">
      <xdr:nvSpPr>
        <xdr:cNvPr id="7782" name="Ellipse 7781">
          <a:extLst>
            <a:ext uri="{FF2B5EF4-FFF2-40B4-BE49-F238E27FC236}">
              <a16:creationId xmlns:a16="http://schemas.microsoft.com/office/drawing/2014/main" id="{BA056FCF-854C-00D5-7EB3-15AB01BAC1AB}"/>
            </a:ext>
          </a:extLst>
        </xdr:cNvPr>
        <xdr:cNvSpPr/>
      </xdr:nvSpPr>
      <xdr:spPr>
        <a:xfrm>
          <a:off x="166179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234950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783" name="Connecteur droit avec flèche 7782">
          <a:extLst>
            <a:ext uri="{FF2B5EF4-FFF2-40B4-BE49-F238E27FC236}">
              <a16:creationId xmlns:a16="http://schemas.microsoft.com/office/drawing/2014/main" id="{964CACE9-32A6-F2E2-CE3C-D4B7AE0ADB94}"/>
            </a:ext>
          </a:extLst>
        </xdr:cNvPr>
        <xdr:cNvCxnSpPr/>
      </xdr:nvCxnSpPr>
      <xdr:spPr>
        <a:xfrm flipV="1">
          <a:off x="16744950" y="7112000"/>
          <a:ext cx="68770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784" name="Ellipse 7783">
          <a:extLst>
            <a:ext uri="{FF2B5EF4-FFF2-40B4-BE49-F238E27FC236}">
              <a16:creationId xmlns:a16="http://schemas.microsoft.com/office/drawing/2014/main" id="{6D897682-A90D-718E-C777-C005BDD209E9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508000</xdr:colOff>
      <xdr:row>34</xdr:row>
      <xdr:rowOff>177800</xdr:rowOff>
    </xdr:to>
    <xdr:cxnSp macro="">
      <xdr:nvCxnSpPr>
        <xdr:cNvPr id="7785" name="Connecteur droit avec flèche 7784">
          <a:extLst>
            <a:ext uri="{FF2B5EF4-FFF2-40B4-BE49-F238E27FC236}">
              <a16:creationId xmlns:a16="http://schemas.microsoft.com/office/drawing/2014/main" id="{55B6C7A7-214D-C799-E8A3-D69A6B349BF0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786" name="Ellipse 7785">
          <a:extLst>
            <a:ext uri="{FF2B5EF4-FFF2-40B4-BE49-F238E27FC236}">
              <a16:creationId xmlns:a16="http://schemas.microsoft.com/office/drawing/2014/main" id="{FB955E76-11AD-9B90-9021-28A5F2DF16A0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29</xdr:col>
      <xdr:colOff>508000</xdr:colOff>
      <xdr:row>81</xdr:row>
      <xdr:rowOff>152400</xdr:rowOff>
    </xdr:to>
    <xdr:cxnSp macro="">
      <xdr:nvCxnSpPr>
        <xdr:cNvPr id="7787" name="Connecteur droit avec flèche 7786">
          <a:extLst>
            <a:ext uri="{FF2B5EF4-FFF2-40B4-BE49-F238E27FC236}">
              <a16:creationId xmlns:a16="http://schemas.microsoft.com/office/drawing/2014/main" id="{EF31A6F0-F8A7-6966-3514-2B4E74BDCE2A}"/>
            </a:ext>
          </a:extLst>
        </xdr:cNvPr>
        <xdr:cNvCxnSpPr/>
      </xdr:nvCxnSpPr>
      <xdr:spPr>
        <a:xfrm>
          <a:off x="23622000" y="7112000"/>
          <a:ext cx="825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381000</xdr:colOff>
      <xdr:row>81</xdr:row>
      <xdr:rowOff>25400</xdr:rowOff>
    </xdr:from>
    <xdr:to>
      <xdr:col>30</xdr:col>
      <xdr:colOff>508000</xdr:colOff>
      <xdr:row>85</xdr:row>
      <xdr:rowOff>165100</xdr:rowOff>
    </xdr:to>
    <xdr:sp macro="" textlink="">
      <xdr:nvSpPr>
        <xdr:cNvPr id="7788" name="Ellipse 7787">
          <a:extLst>
            <a:ext uri="{FF2B5EF4-FFF2-40B4-BE49-F238E27FC236}">
              <a16:creationId xmlns:a16="http://schemas.microsoft.com/office/drawing/2014/main" id="{0F444032-C1AF-8F1E-C3E7-1D573E026D73}"/>
            </a:ext>
          </a:extLst>
        </xdr:cNvPr>
        <xdr:cNvSpPr/>
      </xdr:nvSpPr>
      <xdr:spPr>
        <a:xfrm>
          <a:off x="24320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508000</xdr:colOff>
      <xdr:row>81</xdr:row>
      <xdr:rowOff>152400</xdr:rowOff>
    </xdr:from>
    <xdr:to>
      <xdr:col>39</xdr:col>
      <xdr:colOff>476250</xdr:colOff>
      <xdr:row>81</xdr:row>
      <xdr:rowOff>152400</xdr:rowOff>
    </xdr:to>
    <xdr:cxnSp macro="">
      <xdr:nvCxnSpPr>
        <xdr:cNvPr id="7789" name="Connecteur droit avec flèche 7788">
          <a:extLst>
            <a:ext uri="{FF2B5EF4-FFF2-40B4-BE49-F238E27FC236}">
              <a16:creationId xmlns:a16="http://schemas.microsoft.com/office/drawing/2014/main" id="{CB9A9ACC-6795-4C38-3120-BCD216E5454F}"/>
            </a:ext>
          </a:extLst>
        </xdr:cNvPr>
        <xdr:cNvCxnSpPr/>
      </xdr:nvCxnSpPr>
      <xdr:spPr>
        <a:xfrm>
          <a:off x="24447500" y="16637000"/>
          <a:ext cx="82232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349250</xdr:colOff>
      <xdr:row>81</xdr:row>
      <xdr:rowOff>25400</xdr:rowOff>
    </xdr:from>
    <xdr:to>
      <xdr:col>40</xdr:col>
      <xdr:colOff>476250</xdr:colOff>
      <xdr:row>85</xdr:row>
      <xdr:rowOff>165100</xdr:rowOff>
    </xdr:to>
    <xdr:sp macro="" textlink="">
      <xdr:nvSpPr>
        <xdr:cNvPr id="7790" name="Ellipse 7789">
          <a:extLst>
            <a:ext uri="{FF2B5EF4-FFF2-40B4-BE49-F238E27FC236}">
              <a16:creationId xmlns:a16="http://schemas.microsoft.com/office/drawing/2014/main" id="{C83D28C3-37BF-A017-EA80-A0316419FAF2}"/>
            </a:ext>
          </a:extLst>
        </xdr:cNvPr>
        <xdr:cNvSpPr/>
      </xdr:nvSpPr>
      <xdr:spPr>
        <a:xfrm>
          <a:off x="32543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29</xdr:col>
      <xdr:colOff>539750</xdr:colOff>
      <xdr:row>81</xdr:row>
      <xdr:rowOff>152400</xdr:rowOff>
    </xdr:from>
    <xdr:to>
      <xdr:col>39</xdr:col>
      <xdr:colOff>476250</xdr:colOff>
      <xdr:row>81</xdr:row>
      <xdr:rowOff>152400</xdr:rowOff>
    </xdr:to>
    <xdr:cxnSp macro="">
      <xdr:nvCxnSpPr>
        <xdr:cNvPr id="7791" name="Connecteur droit avec flèche 7790">
          <a:extLst>
            <a:ext uri="{FF2B5EF4-FFF2-40B4-BE49-F238E27FC236}">
              <a16:creationId xmlns:a16="http://schemas.microsoft.com/office/drawing/2014/main" id="{78CA591B-F684-BB1C-1CC1-CE4E249A9AC0}"/>
            </a:ext>
          </a:extLst>
        </xdr:cNvPr>
        <xdr:cNvCxnSpPr/>
      </xdr:nvCxnSpPr>
      <xdr:spPr>
        <a:xfrm flipH="1">
          <a:off x="24479250" y="16637000"/>
          <a:ext cx="8191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412750</xdr:colOff>
      <xdr:row>81</xdr:row>
      <xdr:rowOff>25400</xdr:rowOff>
    </xdr:from>
    <xdr:to>
      <xdr:col>30</xdr:col>
      <xdr:colOff>539750</xdr:colOff>
      <xdr:row>85</xdr:row>
      <xdr:rowOff>165100</xdr:rowOff>
    </xdr:to>
    <xdr:sp macro="" textlink="">
      <xdr:nvSpPr>
        <xdr:cNvPr id="7792" name="Ellipse 7791">
          <a:extLst>
            <a:ext uri="{FF2B5EF4-FFF2-40B4-BE49-F238E27FC236}">
              <a16:creationId xmlns:a16="http://schemas.microsoft.com/office/drawing/2014/main" id="{3895D4B5-4DCD-5B90-4F6E-E33058684A18}"/>
            </a:ext>
          </a:extLst>
        </xdr:cNvPr>
        <xdr:cNvSpPr/>
      </xdr:nvSpPr>
      <xdr:spPr>
        <a:xfrm>
          <a:off x="24352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539750</xdr:colOff>
      <xdr:row>81</xdr:row>
      <xdr:rowOff>152400</xdr:rowOff>
    </xdr:from>
    <xdr:to>
      <xdr:col>39</xdr:col>
      <xdr:colOff>508000</xdr:colOff>
      <xdr:row>81</xdr:row>
      <xdr:rowOff>152400</xdr:rowOff>
    </xdr:to>
    <xdr:cxnSp macro="">
      <xdr:nvCxnSpPr>
        <xdr:cNvPr id="7793" name="Connecteur droit avec flèche 7792">
          <a:extLst>
            <a:ext uri="{FF2B5EF4-FFF2-40B4-BE49-F238E27FC236}">
              <a16:creationId xmlns:a16="http://schemas.microsoft.com/office/drawing/2014/main" id="{19EA79DF-062A-6B4B-088B-3BE720E6A4BA}"/>
            </a:ext>
          </a:extLst>
        </xdr:cNvPr>
        <xdr:cNvCxnSpPr/>
      </xdr:nvCxnSpPr>
      <xdr:spPr>
        <a:xfrm>
          <a:off x="24479250" y="16637000"/>
          <a:ext cx="82232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381000</xdr:colOff>
      <xdr:row>81</xdr:row>
      <xdr:rowOff>25400</xdr:rowOff>
    </xdr:from>
    <xdr:to>
      <xdr:col>40</xdr:col>
      <xdr:colOff>508000</xdr:colOff>
      <xdr:row>85</xdr:row>
      <xdr:rowOff>165100</xdr:rowOff>
    </xdr:to>
    <xdr:sp macro="" textlink="">
      <xdr:nvSpPr>
        <xdr:cNvPr id="7794" name="Ellipse 7793">
          <a:extLst>
            <a:ext uri="{FF2B5EF4-FFF2-40B4-BE49-F238E27FC236}">
              <a16:creationId xmlns:a16="http://schemas.microsoft.com/office/drawing/2014/main" id="{78C1A677-11D2-A6A8-8333-59C9CD77364F}"/>
            </a:ext>
          </a:extLst>
        </xdr:cNvPr>
        <xdr:cNvSpPr/>
      </xdr:nvSpPr>
      <xdr:spPr>
        <a:xfrm>
          <a:off x="32575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39</xdr:col>
      <xdr:colOff>508000</xdr:colOff>
      <xdr:row>81</xdr:row>
      <xdr:rowOff>152400</xdr:rowOff>
    </xdr:to>
    <xdr:cxnSp macro="">
      <xdr:nvCxnSpPr>
        <xdr:cNvPr id="7795" name="Connecteur droit avec flèche 7794">
          <a:extLst>
            <a:ext uri="{FF2B5EF4-FFF2-40B4-BE49-F238E27FC236}">
              <a16:creationId xmlns:a16="http://schemas.microsoft.com/office/drawing/2014/main" id="{3BEAA983-9680-A331-8DAD-2A2565727745}"/>
            </a:ext>
          </a:extLst>
        </xdr:cNvPr>
        <xdr:cNvCxnSpPr/>
      </xdr:nvCxnSpPr>
      <xdr:spPr>
        <a:xfrm flipH="1" flipV="1">
          <a:off x="23622000" y="7112000"/>
          <a:ext cx="9080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796" name="Ellipse 7795">
          <a:extLst>
            <a:ext uri="{FF2B5EF4-FFF2-40B4-BE49-F238E27FC236}">
              <a16:creationId xmlns:a16="http://schemas.microsoft.com/office/drawing/2014/main" id="{0AF39858-46BD-DF7B-7C25-47B0D1BAABBE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241300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797" name="Connecteur droit avec flèche 7796">
          <a:extLst>
            <a:ext uri="{FF2B5EF4-FFF2-40B4-BE49-F238E27FC236}">
              <a16:creationId xmlns:a16="http://schemas.microsoft.com/office/drawing/2014/main" id="{15BDD04D-B100-FB35-A64F-EB2B11F003A4}"/>
            </a:ext>
          </a:extLst>
        </xdr:cNvPr>
        <xdr:cNvCxnSpPr/>
      </xdr:nvCxnSpPr>
      <xdr:spPr>
        <a:xfrm flipH="1">
          <a:off x="16751300" y="7112000"/>
          <a:ext cx="68707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114300</xdr:colOff>
      <xdr:row>81</xdr:row>
      <xdr:rowOff>25400</xdr:rowOff>
    </xdr:from>
    <xdr:to>
      <xdr:col>21</xdr:col>
      <xdr:colOff>241300</xdr:colOff>
      <xdr:row>85</xdr:row>
      <xdr:rowOff>165100</xdr:rowOff>
    </xdr:to>
    <xdr:sp macro="" textlink="">
      <xdr:nvSpPr>
        <xdr:cNvPr id="7798" name="Ellipse 7797">
          <a:extLst>
            <a:ext uri="{FF2B5EF4-FFF2-40B4-BE49-F238E27FC236}">
              <a16:creationId xmlns:a16="http://schemas.microsoft.com/office/drawing/2014/main" id="{70E75386-E2AD-4EA1-0CB7-DFD7CB92955F}"/>
            </a:ext>
          </a:extLst>
        </xdr:cNvPr>
        <xdr:cNvSpPr/>
      </xdr:nvSpPr>
      <xdr:spPr>
        <a:xfrm>
          <a:off x="166243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241300</xdr:colOff>
      <xdr:row>81</xdr:row>
      <xdr:rowOff>152400</xdr:rowOff>
    </xdr:from>
    <xdr:to>
      <xdr:col>29</xdr:col>
      <xdr:colOff>571500</xdr:colOff>
      <xdr:row>81</xdr:row>
      <xdr:rowOff>152400</xdr:rowOff>
    </xdr:to>
    <xdr:cxnSp macro="">
      <xdr:nvCxnSpPr>
        <xdr:cNvPr id="7799" name="Connecteur droit avec flèche 7798">
          <a:extLst>
            <a:ext uri="{FF2B5EF4-FFF2-40B4-BE49-F238E27FC236}">
              <a16:creationId xmlns:a16="http://schemas.microsoft.com/office/drawing/2014/main" id="{8F11CDD8-5376-040A-35DC-811ECC5855A8}"/>
            </a:ext>
          </a:extLst>
        </xdr:cNvPr>
        <xdr:cNvCxnSpPr/>
      </xdr:nvCxnSpPr>
      <xdr:spPr>
        <a:xfrm>
          <a:off x="16751300" y="16637000"/>
          <a:ext cx="77597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444500</xdr:colOff>
      <xdr:row>81</xdr:row>
      <xdr:rowOff>25400</xdr:rowOff>
    </xdr:from>
    <xdr:to>
      <xdr:col>30</xdr:col>
      <xdr:colOff>571500</xdr:colOff>
      <xdr:row>85</xdr:row>
      <xdr:rowOff>165100</xdr:rowOff>
    </xdr:to>
    <xdr:sp macro="" textlink="">
      <xdr:nvSpPr>
        <xdr:cNvPr id="7800" name="Ellipse 7799">
          <a:extLst>
            <a:ext uri="{FF2B5EF4-FFF2-40B4-BE49-F238E27FC236}">
              <a16:creationId xmlns:a16="http://schemas.microsoft.com/office/drawing/2014/main" id="{4E1A6596-D9D9-6308-1909-D16D1C3364FD}"/>
            </a:ext>
          </a:extLst>
        </xdr:cNvPr>
        <xdr:cNvSpPr/>
      </xdr:nvSpPr>
      <xdr:spPr>
        <a:xfrm>
          <a:off x="24384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571500</xdr:colOff>
      <xdr:row>81</xdr:row>
      <xdr:rowOff>152400</xdr:rowOff>
    </xdr:from>
    <xdr:to>
      <xdr:col>29</xdr:col>
      <xdr:colOff>603250</xdr:colOff>
      <xdr:row>81</xdr:row>
      <xdr:rowOff>152400</xdr:rowOff>
    </xdr:to>
    <xdr:cxnSp macro="">
      <xdr:nvCxnSpPr>
        <xdr:cNvPr id="7801" name="Connecteur droit avec flèche 7800">
          <a:extLst>
            <a:ext uri="{FF2B5EF4-FFF2-40B4-BE49-F238E27FC236}">
              <a16:creationId xmlns:a16="http://schemas.microsoft.com/office/drawing/2014/main" id="{229FBCF4-938D-8F2C-7619-45A711AE6A6F}"/>
            </a:ext>
          </a:extLst>
        </xdr:cNvPr>
        <xdr:cNvCxnSpPr/>
      </xdr:nvCxnSpPr>
      <xdr:spPr>
        <a:xfrm>
          <a:off x="245110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476250</xdr:colOff>
      <xdr:row>81</xdr:row>
      <xdr:rowOff>25400</xdr:rowOff>
    </xdr:from>
    <xdr:to>
      <xdr:col>30</xdr:col>
      <xdr:colOff>603250</xdr:colOff>
      <xdr:row>85</xdr:row>
      <xdr:rowOff>165100</xdr:rowOff>
    </xdr:to>
    <xdr:sp macro="" textlink="">
      <xdr:nvSpPr>
        <xdr:cNvPr id="7802" name="Ellipse 7801">
          <a:extLst>
            <a:ext uri="{FF2B5EF4-FFF2-40B4-BE49-F238E27FC236}">
              <a16:creationId xmlns:a16="http://schemas.microsoft.com/office/drawing/2014/main" id="{18F4A0F0-FAA6-0AC2-1E1A-E2E03C849DDF}"/>
            </a:ext>
          </a:extLst>
        </xdr:cNvPr>
        <xdr:cNvSpPr/>
      </xdr:nvSpPr>
      <xdr:spPr>
        <a:xfrm>
          <a:off x="24415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603250</xdr:colOff>
      <xdr:row>81</xdr:row>
      <xdr:rowOff>152400</xdr:rowOff>
    </xdr:from>
    <xdr:to>
      <xdr:col>39</xdr:col>
      <xdr:colOff>539750</xdr:colOff>
      <xdr:row>81</xdr:row>
      <xdr:rowOff>152400</xdr:rowOff>
    </xdr:to>
    <xdr:cxnSp macro="">
      <xdr:nvCxnSpPr>
        <xdr:cNvPr id="7803" name="Connecteur droit avec flèche 7802">
          <a:extLst>
            <a:ext uri="{FF2B5EF4-FFF2-40B4-BE49-F238E27FC236}">
              <a16:creationId xmlns:a16="http://schemas.microsoft.com/office/drawing/2014/main" id="{1C5ADD6E-727E-83DE-C565-B6A0D6E4E1C4}"/>
            </a:ext>
          </a:extLst>
        </xdr:cNvPr>
        <xdr:cNvCxnSpPr/>
      </xdr:nvCxnSpPr>
      <xdr:spPr>
        <a:xfrm>
          <a:off x="24542750" y="16637000"/>
          <a:ext cx="8191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412750</xdr:colOff>
      <xdr:row>81</xdr:row>
      <xdr:rowOff>25400</xdr:rowOff>
    </xdr:from>
    <xdr:to>
      <xdr:col>40</xdr:col>
      <xdr:colOff>539750</xdr:colOff>
      <xdr:row>85</xdr:row>
      <xdr:rowOff>165100</xdr:rowOff>
    </xdr:to>
    <xdr:sp macro="" textlink="">
      <xdr:nvSpPr>
        <xdr:cNvPr id="7804" name="Ellipse 7803">
          <a:extLst>
            <a:ext uri="{FF2B5EF4-FFF2-40B4-BE49-F238E27FC236}">
              <a16:creationId xmlns:a16="http://schemas.microsoft.com/office/drawing/2014/main" id="{BAF56844-CF71-336F-D050-297711C26B2D}"/>
            </a:ext>
          </a:extLst>
        </xdr:cNvPr>
        <xdr:cNvSpPr/>
      </xdr:nvSpPr>
      <xdr:spPr>
        <a:xfrm>
          <a:off x="32607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247650</xdr:colOff>
      <xdr:row>81</xdr:row>
      <xdr:rowOff>152400</xdr:rowOff>
    </xdr:from>
    <xdr:to>
      <xdr:col>39</xdr:col>
      <xdr:colOff>539750</xdr:colOff>
      <xdr:row>81</xdr:row>
      <xdr:rowOff>152400</xdr:rowOff>
    </xdr:to>
    <xdr:cxnSp macro="">
      <xdr:nvCxnSpPr>
        <xdr:cNvPr id="7805" name="Connecteur droit avec flèche 7804">
          <a:extLst>
            <a:ext uri="{FF2B5EF4-FFF2-40B4-BE49-F238E27FC236}">
              <a16:creationId xmlns:a16="http://schemas.microsoft.com/office/drawing/2014/main" id="{3FBE499C-3237-40FF-06E9-C6861D0F631B}"/>
            </a:ext>
          </a:extLst>
        </xdr:cNvPr>
        <xdr:cNvCxnSpPr/>
      </xdr:nvCxnSpPr>
      <xdr:spPr>
        <a:xfrm flipH="1">
          <a:off x="16757650" y="16637000"/>
          <a:ext cx="159766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120650</xdr:colOff>
      <xdr:row>81</xdr:row>
      <xdr:rowOff>25400</xdr:rowOff>
    </xdr:from>
    <xdr:to>
      <xdr:col>21</xdr:col>
      <xdr:colOff>247650</xdr:colOff>
      <xdr:row>85</xdr:row>
      <xdr:rowOff>165100</xdr:rowOff>
    </xdr:to>
    <xdr:sp macro="" textlink="">
      <xdr:nvSpPr>
        <xdr:cNvPr id="7806" name="Ellipse 7805">
          <a:extLst>
            <a:ext uri="{FF2B5EF4-FFF2-40B4-BE49-F238E27FC236}">
              <a16:creationId xmlns:a16="http://schemas.microsoft.com/office/drawing/2014/main" id="{775C5B1F-EDF5-023E-5109-CD8AEF9B1A8A}"/>
            </a:ext>
          </a:extLst>
        </xdr:cNvPr>
        <xdr:cNvSpPr/>
      </xdr:nvSpPr>
      <xdr:spPr>
        <a:xfrm>
          <a:off x="166306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247650</xdr:colOff>
      <xdr:row>34</xdr:row>
      <xdr:rowOff>177800</xdr:rowOff>
    </xdr:from>
    <xdr:to>
      <xdr:col>40</xdr:col>
      <xdr:colOff>444500</xdr:colOff>
      <xdr:row>81</xdr:row>
      <xdr:rowOff>152400</xdr:rowOff>
    </xdr:to>
    <xdr:cxnSp macro="">
      <xdr:nvCxnSpPr>
        <xdr:cNvPr id="7807" name="Connecteur droit avec flèche 7806">
          <a:extLst>
            <a:ext uri="{FF2B5EF4-FFF2-40B4-BE49-F238E27FC236}">
              <a16:creationId xmlns:a16="http://schemas.microsoft.com/office/drawing/2014/main" id="{EA93386D-6629-4E66-F2E7-5DF1ADF4421C}"/>
            </a:ext>
          </a:extLst>
        </xdr:cNvPr>
        <xdr:cNvCxnSpPr/>
      </xdr:nvCxnSpPr>
      <xdr:spPr>
        <a:xfrm flipV="1">
          <a:off x="16757650" y="7112000"/>
          <a:ext cx="167068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317500</xdr:colOff>
      <xdr:row>34</xdr:row>
      <xdr:rowOff>50800</xdr:rowOff>
    </xdr:from>
    <xdr:to>
      <xdr:col>41</xdr:col>
      <xdr:colOff>444500</xdr:colOff>
      <xdr:row>38</xdr:row>
      <xdr:rowOff>190500</xdr:rowOff>
    </xdr:to>
    <xdr:sp macro="" textlink="">
      <xdr:nvSpPr>
        <xdr:cNvPr id="7808" name="Ellipse 7807">
          <a:extLst>
            <a:ext uri="{FF2B5EF4-FFF2-40B4-BE49-F238E27FC236}">
              <a16:creationId xmlns:a16="http://schemas.microsoft.com/office/drawing/2014/main" id="{375E5ECF-6C01-0120-E407-FE09EF0B0406}"/>
            </a:ext>
          </a:extLst>
        </xdr:cNvPr>
        <xdr:cNvSpPr/>
      </xdr:nvSpPr>
      <xdr:spPr>
        <a:xfrm>
          <a:off x="33337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40</xdr:col>
      <xdr:colOff>444500</xdr:colOff>
      <xdr:row>34</xdr:row>
      <xdr:rowOff>177800</xdr:rowOff>
    </xdr:from>
    <xdr:to>
      <xdr:col>40</xdr:col>
      <xdr:colOff>508000</xdr:colOff>
      <xdr:row>34</xdr:row>
      <xdr:rowOff>177800</xdr:rowOff>
    </xdr:to>
    <xdr:cxnSp macro="">
      <xdr:nvCxnSpPr>
        <xdr:cNvPr id="7809" name="Connecteur droit avec flèche 7808">
          <a:extLst>
            <a:ext uri="{FF2B5EF4-FFF2-40B4-BE49-F238E27FC236}">
              <a16:creationId xmlns:a16="http://schemas.microsoft.com/office/drawing/2014/main" id="{3546D6AD-3978-E407-1A0E-1A6568114A6D}"/>
            </a:ext>
          </a:extLst>
        </xdr:cNvPr>
        <xdr:cNvCxnSpPr/>
      </xdr:nvCxnSpPr>
      <xdr:spPr>
        <a:xfrm>
          <a:off x="33464500" y="7112000"/>
          <a:ext cx="63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381000</xdr:colOff>
      <xdr:row>34</xdr:row>
      <xdr:rowOff>50800</xdr:rowOff>
    </xdr:from>
    <xdr:to>
      <xdr:col>41</xdr:col>
      <xdr:colOff>508000</xdr:colOff>
      <xdr:row>38</xdr:row>
      <xdr:rowOff>190500</xdr:rowOff>
    </xdr:to>
    <xdr:sp macro="" textlink="">
      <xdr:nvSpPr>
        <xdr:cNvPr id="7810" name="Ellipse 7809">
          <a:extLst>
            <a:ext uri="{FF2B5EF4-FFF2-40B4-BE49-F238E27FC236}">
              <a16:creationId xmlns:a16="http://schemas.microsoft.com/office/drawing/2014/main" id="{ABD85B3A-99E4-FA1A-3ACA-C05121876F1D}"/>
            </a:ext>
          </a:extLst>
        </xdr:cNvPr>
        <xdr:cNvSpPr/>
      </xdr:nvSpPr>
      <xdr:spPr>
        <a:xfrm>
          <a:off x="33401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39</xdr:col>
      <xdr:colOff>571500</xdr:colOff>
      <xdr:row>34</xdr:row>
      <xdr:rowOff>177800</xdr:rowOff>
    </xdr:from>
    <xdr:to>
      <xdr:col>40</xdr:col>
      <xdr:colOff>508000</xdr:colOff>
      <xdr:row>81</xdr:row>
      <xdr:rowOff>152400</xdr:rowOff>
    </xdr:to>
    <xdr:cxnSp macro="">
      <xdr:nvCxnSpPr>
        <xdr:cNvPr id="7811" name="Connecteur droit avec flèche 7810">
          <a:extLst>
            <a:ext uri="{FF2B5EF4-FFF2-40B4-BE49-F238E27FC236}">
              <a16:creationId xmlns:a16="http://schemas.microsoft.com/office/drawing/2014/main" id="{2FE8E655-24C9-9903-F9B5-CC7550DA3ED0}"/>
            </a:ext>
          </a:extLst>
        </xdr:cNvPr>
        <xdr:cNvCxnSpPr/>
      </xdr:nvCxnSpPr>
      <xdr:spPr>
        <a:xfrm flipH="1">
          <a:off x="32766000" y="7112000"/>
          <a:ext cx="762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444500</xdr:colOff>
      <xdr:row>81</xdr:row>
      <xdr:rowOff>25400</xdr:rowOff>
    </xdr:from>
    <xdr:to>
      <xdr:col>40</xdr:col>
      <xdr:colOff>571500</xdr:colOff>
      <xdr:row>85</xdr:row>
      <xdr:rowOff>165100</xdr:rowOff>
    </xdr:to>
    <xdr:sp macro="" textlink="">
      <xdr:nvSpPr>
        <xdr:cNvPr id="7812" name="Ellipse 7811">
          <a:extLst>
            <a:ext uri="{FF2B5EF4-FFF2-40B4-BE49-F238E27FC236}">
              <a16:creationId xmlns:a16="http://schemas.microsoft.com/office/drawing/2014/main" id="{EF624F2B-A91E-0C92-70EF-133D8460C555}"/>
            </a:ext>
          </a:extLst>
        </xdr:cNvPr>
        <xdr:cNvSpPr/>
      </xdr:nvSpPr>
      <xdr:spPr>
        <a:xfrm>
          <a:off x="32639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254000</xdr:colOff>
      <xdr:row>81</xdr:row>
      <xdr:rowOff>152400</xdr:rowOff>
    </xdr:from>
    <xdr:to>
      <xdr:col>39</xdr:col>
      <xdr:colOff>571500</xdr:colOff>
      <xdr:row>81</xdr:row>
      <xdr:rowOff>152400</xdr:rowOff>
    </xdr:to>
    <xdr:cxnSp macro="">
      <xdr:nvCxnSpPr>
        <xdr:cNvPr id="7813" name="Connecteur droit avec flèche 7812">
          <a:extLst>
            <a:ext uri="{FF2B5EF4-FFF2-40B4-BE49-F238E27FC236}">
              <a16:creationId xmlns:a16="http://schemas.microsoft.com/office/drawing/2014/main" id="{9E8151EF-265A-C45C-788E-663BE988259F}"/>
            </a:ext>
          </a:extLst>
        </xdr:cNvPr>
        <xdr:cNvCxnSpPr/>
      </xdr:nvCxnSpPr>
      <xdr:spPr>
        <a:xfrm flipH="1">
          <a:off x="16764000" y="16637000"/>
          <a:ext cx="16002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127000</xdr:colOff>
      <xdr:row>81</xdr:row>
      <xdr:rowOff>25400</xdr:rowOff>
    </xdr:from>
    <xdr:to>
      <xdr:col>21</xdr:col>
      <xdr:colOff>254000</xdr:colOff>
      <xdr:row>85</xdr:row>
      <xdr:rowOff>165100</xdr:rowOff>
    </xdr:to>
    <xdr:sp macro="" textlink="">
      <xdr:nvSpPr>
        <xdr:cNvPr id="7814" name="Ellipse 7813">
          <a:extLst>
            <a:ext uri="{FF2B5EF4-FFF2-40B4-BE49-F238E27FC236}">
              <a16:creationId xmlns:a16="http://schemas.microsoft.com/office/drawing/2014/main" id="{0A23C293-5AA1-9BBB-90A2-31D15A28EF75}"/>
            </a:ext>
          </a:extLst>
        </xdr:cNvPr>
        <xdr:cNvSpPr/>
      </xdr:nvSpPr>
      <xdr:spPr>
        <a:xfrm>
          <a:off x="16637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815" name="Ellipse 7814">
          <a:extLst>
            <a:ext uri="{FF2B5EF4-FFF2-40B4-BE49-F238E27FC236}">
              <a16:creationId xmlns:a16="http://schemas.microsoft.com/office/drawing/2014/main" id="{FFA19F71-65B3-958F-23CF-A90C5B668452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28</xdr:col>
      <xdr:colOff>508000</xdr:colOff>
      <xdr:row>34</xdr:row>
      <xdr:rowOff>177800</xdr:rowOff>
    </xdr:to>
    <xdr:cxnSp macro="">
      <xdr:nvCxnSpPr>
        <xdr:cNvPr id="7816" name="Connecteur droit avec flèche 7815">
          <a:extLst>
            <a:ext uri="{FF2B5EF4-FFF2-40B4-BE49-F238E27FC236}">
              <a16:creationId xmlns:a16="http://schemas.microsoft.com/office/drawing/2014/main" id="{2250F352-3872-D833-AAC3-0FAE1C25D516}"/>
            </a:ext>
          </a:extLst>
        </xdr:cNvPr>
        <xdr:cNvCxnSpPr/>
      </xdr:nvCxnSpPr>
      <xdr:spPr>
        <a:xfrm>
          <a:off x="23590250" y="7112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817" name="Ellipse 7816">
          <a:extLst>
            <a:ext uri="{FF2B5EF4-FFF2-40B4-BE49-F238E27FC236}">
              <a16:creationId xmlns:a16="http://schemas.microsoft.com/office/drawing/2014/main" id="{6B6C42B3-CB29-02D7-87CC-8A7E2642066C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29</xdr:col>
      <xdr:colOff>635000</xdr:colOff>
      <xdr:row>81</xdr:row>
      <xdr:rowOff>152400</xdr:rowOff>
    </xdr:to>
    <xdr:cxnSp macro="">
      <xdr:nvCxnSpPr>
        <xdr:cNvPr id="7818" name="Connecteur droit avec flèche 7817">
          <a:extLst>
            <a:ext uri="{FF2B5EF4-FFF2-40B4-BE49-F238E27FC236}">
              <a16:creationId xmlns:a16="http://schemas.microsoft.com/office/drawing/2014/main" id="{010D8470-4670-23A4-898B-5AF0ACD70E39}"/>
            </a:ext>
          </a:extLst>
        </xdr:cNvPr>
        <xdr:cNvCxnSpPr/>
      </xdr:nvCxnSpPr>
      <xdr:spPr>
        <a:xfrm>
          <a:off x="23622000" y="7112000"/>
          <a:ext cx="952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508000</xdr:colOff>
      <xdr:row>81</xdr:row>
      <xdr:rowOff>25400</xdr:rowOff>
    </xdr:from>
    <xdr:to>
      <xdr:col>30</xdr:col>
      <xdr:colOff>635000</xdr:colOff>
      <xdr:row>85</xdr:row>
      <xdr:rowOff>165100</xdr:rowOff>
    </xdr:to>
    <xdr:sp macro="" textlink="">
      <xdr:nvSpPr>
        <xdr:cNvPr id="7819" name="Ellipse 7818">
          <a:extLst>
            <a:ext uri="{FF2B5EF4-FFF2-40B4-BE49-F238E27FC236}">
              <a16:creationId xmlns:a16="http://schemas.microsoft.com/office/drawing/2014/main" id="{63813A5A-CFAE-9AF0-886D-4570E9E6A108}"/>
            </a:ext>
          </a:extLst>
        </xdr:cNvPr>
        <xdr:cNvSpPr/>
      </xdr:nvSpPr>
      <xdr:spPr>
        <a:xfrm>
          <a:off x="24447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635000</xdr:colOff>
      <xdr:row>81</xdr:row>
      <xdr:rowOff>152400</xdr:rowOff>
    </xdr:from>
    <xdr:to>
      <xdr:col>39</xdr:col>
      <xdr:colOff>603250</xdr:colOff>
      <xdr:row>81</xdr:row>
      <xdr:rowOff>152400</xdr:rowOff>
    </xdr:to>
    <xdr:cxnSp macro="">
      <xdr:nvCxnSpPr>
        <xdr:cNvPr id="7820" name="Connecteur droit avec flèche 7819">
          <a:extLst>
            <a:ext uri="{FF2B5EF4-FFF2-40B4-BE49-F238E27FC236}">
              <a16:creationId xmlns:a16="http://schemas.microsoft.com/office/drawing/2014/main" id="{F9EBEBA7-80ED-1F4C-79B2-922F5E7B05D3}"/>
            </a:ext>
          </a:extLst>
        </xdr:cNvPr>
        <xdr:cNvCxnSpPr/>
      </xdr:nvCxnSpPr>
      <xdr:spPr>
        <a:xfrm>
          <a:off x="24574500" y="16637000"/>
          <a:ext cx="82232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476250</xdr:colOff>
      <xdr:row>81</xdr:row>
      <xdr:rowOff>25400</xdr:rowOff>
    </xdr:from>
    <xdr:to>
      <xdr:col>40</xdr:col>
      <xdr:colOff>603250</xdr:colOff>
      <xdr:row>85</xdr:row>
      <xdr:rowOff>165100</xdr:rowOff>
    </xdr:to>
    <xdr:sp macro="" textlink="">
      <xdr:nvSpPr>
        <xdr:cNvPr id="7821" name="Ellipse 7820">
          <a:extLst>
            <a:ext uri="{FF2B5EF4-FFF2-40B4-BE49-F238E27FC236}">
              <a16:creationId xmlns:a16="http://schemas.microsoft.com/office/drawing/2014/main" id="{460ED1A8-16E1-8BE6-B492-ADB43C3DFBB0}"/>
            </a:ext>
          </a:extLst>
        </xdr:cNvPr>
        <xdr:cNvSpPr/>
      </xdr:nvSpPr>
      <xdr:spPr>
        <a:xfrm>
          <a:off x="32670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39</xdr:col>
      <xdr:colOff>603250</xdr:colOff>
      <xdr:row>81</xdr:row>
      <xdr:rowOff>152400</xdr:rowOff>
    </xdr:to>
    <xdr:cxnSp macro="">
      <xdr:nvCxnSpPr>
        <xdr:cNvPr id="7822" name="Connecteur droit avec flèche 7821">
          <a:extLst>
            <a:ext uri="{FF2B5EF4-FFF2-40B4-BE49-F238E27FC236}">
              <a16:creationId xmlns:a16="http://schemas.microsoft.com/office/drawing/2014/main" id="{FFA38AAA-4544-4A35-4D89-4A7E403181BE}"/>
            </a:ext>
          </a:extLst>
        </xdr:cNvPr>
        <xdr:cNvCxnSpPr/>
      </xdr:nvCxnSpPr>
      <xdr:spPr>
        <a:xfrm flipH="1" flipV="1">
          <a:off x="23622000" y="7112000"/>
          <a:ext cx="9175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823" name="Ellipse 7822">
          <a:extLst>
            <a:ext uri="{FF2B5EF4-FFF2-40B4-BE49-F238E27FC236}">
              <a16:creationId xmlns:a16="http://schemas.microsoft.com/office/drawing/2014/main" id="{8FB66DF4-F05A-0C65-3089-3071137F9916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260350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824" name="Connecteur droit avec flèche 7823">
          <a:extLst>
            <a:ext uri="{FF2B5EF4-FFF2-40B4-BE49-F238E27FC236}">
              <a16:creationId xmlns:a16="http://schemas.microsoft.com/office/drawing/2014/main" id="{69730578-E9C2-6DF8-F382-A9690CC4367A}"/>
            </a:ext>
          </a:extLst>
        </xdr:cNvPr>
        <xdr:cNvCxnSpPr/>
      </xdr:nvCxnSpPr>
      <xdr:spPr>
        <a:xfrm flipH="1">
          <a:off x="16770350" y="7112000"/>
          <a:ext cx="68516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133350</xdr:colOff>
      <xdr:row>81</xdr:row>
      <xdr:rowOff>25400</xdr:rowOff>
    </xdr:from>
    <xdr:to>
      <xdr:col>21</xdr:col>
      <xdr:colOff>260350</xdr:colOff>
      <xdr:row>85</xdr:row>
      <xdr:rowOff>165100</xdr:rowOff>
    </xdr:to>
    <xdr:sp macro="" textlink="">
      <xdr:nvSpPr>
        <xdr:cNvPr id="7825" name="Ellipse 7824">
          <a:extLst>
            <a:ext uri="{FF2B5EF4-FFF2-40B4-BE49-F238E27FC236}">
              <a16:creationId xmlns:a16="http://schemas.microsoft.com/office/drawing/2014/main" id="{4CD6A4C7-2BBF-2A97-C0C8-FB7D1B0A9D75}"/>
            </a:ext>
          </a:extLst>
        </xdr:cNvPr>
        <xdr:cNvSpPr/>
      </xdr:nvSpPr>
      <xdr:spPr>
        <a:xfrm>
          <a:off x="166433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260350</xdr:colOff>
      <xdr:row>81</xdr:row>
      <xdr:rowOff>152400</xdr:rowOff>
    </xdr:from>
    <xdr:to>
      <xdr:col>20</xdr:col>
      <xdr:colOff>266700</xdr:colOff>
      <xdr:row>81</xdr:row>
      <xdr:rowOff>152400</xdr:rowOff>
    </xdr:to>
    <xdr:cxnSp macro="">
      <xdr:nvCxnSpPr>
        <xdr:cNvPr id="7826" name="Connecteur droit avec flèche 7825">
          <a:extLst>
            <a:ext uri="{FF2B5EF4-FFF2-40B4-BE49-F238E27FC236}">
              <a16:creationId xmlns:a16="http://schemas.microsoft.com/office/drawing/2014/main" id="{46507CBD-5F55-4EFF-D2C8-D978BD771484}"/>
            </a:ext>
          </a:extLst>
        </xdr:cNvPr>
        <xdr:cNvCxnSpPr/>
      </xdr:nvCxnSpPr>
      <xdr:spPr>
        <a:xfrm>
          <a:off x="16770350" y="16637000"/>
          <a:ext cx="63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139700</xdr:colOff>
      <xdr:row>81</xdr:row>
      <xdr:rowOff>25400</xdr:rowOff>
    </xdr:from>
    <xdr:to>
      <xdr:col>21</xdr:col>
      <xdr:colOff>266700</xdr:colOff>
      <xdr:row>85</xdr:row>
      <xdr:rowOff>165100</xdr:rowOff>
    </xdr:to>
    <xdr:sp macro="" textlink="">
      <xdr:nvSpPr>
        <xdr:cNvPr id="7827" name="Ellipse 7826">
          <a:extLst>
            <a:ext uri="{FF2B5EF4-FFF2-40B4-BE49-F238E27FC236}">
              <a16:creationId xmlns:a16="http://schemas.microsoft.com/office/drawing/2014/main" id="{37806485-3D4C-C78F-7B58-D2C7A5D78644}"/>
            </a:ext>
          </a:extLst>
        </xdr:cNvPr>
        <xdr:cNvSpPr/>
      </xdr:nvSpPr>
      <xdr:spPr>
        <a:xfrm>
          <a:off x="166497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828" name="Ellipse 7827">
          <a:extLst>
            <a:ext uri="{FF2B5EF4-FFF2-40B4-BE49-F238E27FC236}">
              <a16:creationId xmlns:a16="http://schemas.microsoft.com/office/drawing/2014/main" id="{5B03BFDC-5C23-E591-EDC6-379A0075D3DD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273050</xdr:colOff>
      <xdr:row>34</xdr:row>
      <xdr:rowOff>177800</xdr:rowOff>
    </xdr:from>
    <xdr:to>
      <xdr:col>28</xdr:col>
      <xdr:colOff>476250</xdr:colOff>
      <xdr:row>81</xdr:row>
      <xdr:rowOff>152400</xdr:rowOff>
    </xdr:to>
    <xdr:cxnSp macro="">
      <xdr:nvCxnSpPr>
        <xdr:cNvPr id="7829" name="Connecteur droit avec flèche 7828">
          <a:extLst>
            <a:ext uri="{FF2B5EF4-FFF2-40B4-BE49-F238E27FC236}">
              <a16:creationId xmlns:a16="http://schemas.microsoft.com/office/drawing/2014/main" id="{D4880CE0-0BC6-E644-DAFA-489ADBCA9FF7}"/>
            </a:ext>
          </a:extLst>
        </xdr:cNvPr>
        <xdr:cNvCxnSpPr/>
      </xdr:nvCxnSpPr>
      <xdr:spPr>
        <a:xfrm flipH="1">
          <a:off x="16783050" y="7112000"/>
          <a:ext cx="68072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146050</xdr:colOff>
      <xdr:row>81</xdr:row>
      <xdr:rowOff>25400</xdr:rowOff>
    </xdr:from>
    <xdr:to>
      <xdr:col>21</xdr:col>
      <xdr:colOff>273050</xdr:colOff>
      <xdr:row>85</xdr:row>
      <xdr:rowOff>165100</xdr:rowOff>
    </xdr:to>
    <xdr:sp macro="" textlink="">
      <xdr:nvSpPr>
        <xdr:cNvPr id="7830" name="Ellipse 7829">
          <a:extLst>
            <a:ext uri="{FF2B5EF4-FFF2-40B4-BE49-F238E27FC236}">
              <a16:creationId xmlns:a16="http://schemas.microsoft.com/office/drawing/2014/main" id="{7D6329F4-9550-3BF2-1B50-4E418A3A2727}"/>
            </a:ext>
          </a:extLst>
        </xdr:cNvPr>
        <xdr:cNvSpPr/>
      </xdr:nvSpPr>
      <xdr:spPr>
        <a:xfrm>
          <a:off x="166560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273050</xdr:colOff>
      <xdr:row>81</xdr:row>
      <xdr:rowOff>152400</xdr:rowOff>
    </xdr:from>
    <xdr:to>
      <xdr:col>39</xdr:col>
      <xdr:colOff>635000</xdr:colOff>
      <xdr:row>81</xdr:row>
      <xdr:rowOff>152400</xdr:rowOff>
    </xdr:to>
    <xdr:cxnSp macro="">
      <xdr:nvCxnSpPr>
        <xdr:cNvPr id="7831" name="Connecteur droit avec flèche 7830">
          <a:extLst>
            <a:ext uri="{FF2B5EF4-FFF2-40B4-BE49-F238E27FC236}">
              <a16:creationId xmlns:a16="http://schemas.microsoft.com/office/drawing/2014/main" id="{FA174BED-428E-16DA-AFB0-224356A801BE}"/>
            </a:ext>
          </a:extLst>
        </xdr:cNvPr>
        <xdr:cNvCxnSpPr/>
      </xdr:nvCxnSpPr>
      <xdr:spPr>
        <a:xfrm>
          <a:off x="16783050" y="16637000"/>
          <a:ext cx="160464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508000</xdr:colOff>
      <xdr:row>81</xdr:row>
      <xdr:rowOff>25400</xdr:rowOff>
    </xdr:from>
    <xdr:to>
      <xdr:col>40</xdr:col>
      <xdr:colOff>635000</xdr:colOff>
      <xdr:row>85</xdr:row>
      <xdr:rowOff>165100</xdr:rowOff>
    </xdr:to>
    <xdr:sp macro="" textlink="">
      <xdr:nvSpPr>
        <xdr:cNvPr id="7832" name="Ellipse 7831">
          <a:extLst>
            <a:ext uri="{FF2B5EF4-FFF2-40B4-BE49-F238E27FC236}">
              <a16:creationId xmlns:a16="http://schemas.microsoft.com/office/drawing/2014/main" id="{16FA00A5-CD99-4B17-D99D-DA0B0DEFD644}"/>
            </a:ext>
          </a:extLst>
        </xdr:cNvPr>
        <xdr:cNvSpPr/>
      </xdr:nvSpPr>
      <xdr:spPr>
        <a:xfrm>
          <a:off x="32702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635000</xdr:colOff>
      <xdr:row>34</xdr:row>
      <xdr:rowOff>177800</xdr:rowOff>
    </xdr:from>
    <xdr:to>
      <xdr:col>40</xdr:col>
      <xdr:colOff>571500</xdr:colOff>
      <xdr:row>81</xdr:row>
      <xdr:rowOff>152400</xdr:rowOff>
    </xdr:to>
    <xdr:cxnSp macro="">
      <xdr:nvCxnSpPr>
        <xdr:cNvPr id="7833" name="Connecteur droit avec flèche 7832">
          <a:extLst>
            <a:ext uri="{FF2B5EF4-FFF2-40B4-BE49-F238E27FC236}">
              <a16:creationId xmlns:a16="http://schemas.microsoft.com/office/drawing/2014/main" id="{59FDC58E-756A-2DC9-89AC-06DB5BEA610B}"/>
            </a:ext>
          </a:extLst>
        </xdr:cNvPr>
        <xdr:cNvCxnSpPr/>
      </xdr:nvCxnSpPr>
      <xdr:spPr>
        <a:xfrm flipV="1">
          <a:off x="32829500" y="7112000"/>
          <a:ext cx="762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444500</xdr:colOff>
      <xdr:row>34</xdr:row>
      <xdr:rowOff>50800</xdr:rowOff>
    </xdr:from>
    <xdr:to>
      <xdr:col>41</xdr:col>
      <xdr:colOff>571500</xdr:colOff>
      <xdr:row>38</xdr:row>
      <xdr:rowOff>190500</xdr:rowOff>
    </xdr:to>
    <xdr:sp macro="" textlink="">
      <xdr:nvSpPr>
        <xdr:cNvPr id="7834" name="Ellipse 7833">
          <a:extLst>
            <a:ext uri="{FF2B5EF4-FFF2-40B4-BE49-F238E27FC236}">
              <a16:creationId xmlns:a16="http://schemas.microsoft.com/office/drawing/2014/main" id="{11ED3311-83D4-C57E-2A22-634EF5314976}"/>
            </a:ext>
          </a:extLst>
        </xdr:cNvPr>
        <xdr:cNvSpPr/>
      </xdr:nvSpPr>
      <xdr:spPr>
        <a:xfrm>
          <a:off x="33464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40</xdr:col>
      <xdr:colOff>571500</xdr:colOff>
      <xdr:row>34</xdr:row>
      <xdr:rowOff>177800</xdr:rowOff>
    </xdr:from>
    <xdr:to>
      <xdr:col>40</xdr:col>
      <xdr:colOff>635000</xdr:colOff>
      <xdr:row>34</xdr:row>
      <xdr:rowOff>177800</xdr:rowOff>
    </xdr:to>
    <xdr:cxnSp macro="">
      <xdr:nvCxnSpPr>
        <xdr:cNvPr id="7835" name="Connecteur droit avec flèche 7834">
          <a:extLst>
            <a:ext uri="{FF2B5EF4-FFF2-40B4-BE49-F238E27FC236}">
              <a16:creationId xmlns:a16="http://schemas.microsoft.com/office/drawing/2014/main" id="{119B39DD-92EB-D28D-97E6-3DEA8700AEA4}"/>
            </a:ext>
          </a:extLst>
        </xdr:cNvPr>
        <xdr:cNvCxnSpPr/>
      </xdr:nvCxnSpPr>
      <xdr:spPr>
        <a:xfrm>
          <a:off x="33591500" y="7112000"/>
          <a:ext cx="63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508000</xdr:colOff>
      <xdr:row>34</xdr:row>
      <xdr:rowOff>50800</xdr:rowOff>
    </xdr:from>
    <xdr:to>
      <xdr:col>41</xdr:col>
      <xdr:colOff>635000</xdr:colOff>
      <xdr:row>38</xdr:row>
      <xdr:rowOff>190500</xdr:rowOff>
    </xdr:to>
    <xdr:sp macro="" textlink="">
      <xdr:nvSpPr>
        <xdr:cNvPr id="7836" name="Ellipse 7835">
          <a:extLst>
            <a:ext uri="{FF2B5EF4-FFF2-40B4-BE49-F238E27FC236}">
              <a16:creationId xmlns:a16="http://schemas.microsoft.com/office/drawing/2014/main" id="{4404A61B-FBBB-D702-F199-6864B13A7BA8}"/>
            </a:ext>
          </a:extLst>
        </xdr:cNvPr>
        <xdr:cNvSpPr/>
      </xdr:nvSpPr>
      <xdr:spPr>
        <a:xfrm>
          <a:off x="33528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29</xdr:col>
      <xdr:colOff>666750</xdr:colOff>
      <xdr:row>34</xdr:row>
      <xdr:rowOff>177800</xdr:rowOff>
    </xdr:from>
    <xdr:to>
      <xdr:col>40</xdr:col>
      <xdr:colOff>635000</xdr:colOff>
      <xdr:row>81</xdr:row>
      <xdr:rowOff>152400</xdr:rowOff>
    </xdr:to>
    <xdr:cxnSp macro="">
      <xdr:nvCxnSpPr>
        <xdr:cNvPr id="7837" name="Connecteur droit avec flèche 7836">
          <a:extLst>
            <a:ext uri="{FF2B5EF4-FFF2-40B4-BE49-F238E27FC236}">
              <a16:creationId xmlns:a16="http://schemas.microsoft.com/office/drawing/2014/main" id="{4A701886-7BB4-5FB1-2DDA-3BD7CCF694B4}"/>
            </a:ext>
          </a:extLst>
        </xdr:cNvPr>
        <xdr:cNvCxnSpPr/>
      </xdr:nvCxnSpPr>
      <xdr:spPr>
        <a:xfrm flipH="1">
          <a:off x="24606250" y="7112000"/>
          <a:ext cx="9048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539750</xdr:colOff>
      <xdr:row>81</xdr:row>
      <xdr:rowOff>25400</xdr:rowOff>
    </xdr:from>
    <xdr:to>
      <xdr:col>30</xdr:col>
      <xdr:colOff>666750</xdr:colOff>
      <xdr:row>85</xdr:row>
      <xdr:rowOff>165100</xdr:rowOff>
    </xdr:to>
    <xdr:sp macro="" textlink="">
      <xdr:nvSpPr>
        <xdr:cNvPr id="7838" name="Ellipse 7837">
          <a:extLst>
            <a:ext uri="{FF2B5EF4-FFF2-40B4-BE49-F238E27FC236}">
              <a16:creationId xmlns:a16="http://schemas.microsoft.com/office/drawing/2014/main" id="{BC2D4CD5-21CD-5C1D-E3F5-B6A7D2413130}"/>
            </a:ext>
          </a:extLst>
        </xdr:cNvPr>
        <xdr:cNvSpPr/>
      </xdr:nvSpPr>
      <xdr:spPr>
        <a:xfrm>
          <a:off x="24479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666750</xdr:colOff>
      <xdr:row>81</xdr:row>
      <xdr:rowOff>152400</xdr:rowOff>
    </xdr:from>
    <xdr:to>
      <xdr:col>39</xdr:col>
      <xdr:colOff>666750</xdr:colOff>
      <xdr:row>81</xdr:row>
      <xdr:rowOff>152400</xdr:rowOff>
    </xdr:to>
    <xdr:cxnSp macro="">
      <xdr:nvCxnSpPr>
        <xdr:cNvPr id="7839" name="Connecteur droit avec flèche 7838">
          <a:extLst>
            <a:ext uri="{FF2B5EF4-FFF2-40B4-BE49-F238E27FC236}">
              <a16:creationId xmlns:a16="http://schemas.microsoft.com/office/drawing/2014/main" id="{C9246CBF-9E1F-75DA-B41B-74AA9C94D685}"/>
            </a:ext>
          </a:extLst>
        </xdr:cNvPr>
        <xdr:cNvCxnSpPr/>
      </xdr:nvCxnSpPr>
      <xdr:spPr>
        <a:xfrm>
          <a:off x="24606250" y="16637000"/>
          <a:ext cx="8255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539750</xdr:colOff>
      <xdr:row>81</xdr:row>
      <xdr:rowOff>25400</xdr:rowOff>
    </xdr:from>
    <xdr:to>
      <xdr:col>40</xdr:col>
      <xdr:colOff>666750</xdr:colOff>
      <xdr:row>85</xdr:row>
      <xdr:rowOff>165100</xdr:rowOff>
    </xdr:to>
    <xdr:sp macro="" textlink="">
      <xdr:nvSpPr>
        <xdr:cNvPr id="7840" name="Ellipse 7839">
          <a:extLst>
            <a:ext uri="{FF2B5EF4-FFF2-40B4-BE49-F238E27FC236}">
              <a16:creationId xmlns:a16="http://schemas.microsoft.com/office/drawing/2014/main" id="{07873B62-0BEC-16B1-79FE-166ED320788F}"/>
            </a:ext>
          </a:extLst>
        </xdr:cNvPr>
        <xdr:cNvSpPr/>
      </xdr:nvSpPr>
      <xdr:spPr>
        <a:xfrm>
          <a:off x="32734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666750</xdr:colOff>
      <xdr:row>81</xdr:row>
      <xdr:rowOff>152400</xdr:rowOff>
    </xdr:from>
    <xdr:to>
      <xdr:col>39</xdr:col>
      <xdr:colOff>698500</xdr:colOff>
      <xdr:row>81</xdr:row>
      <xdr:rowOff>152400</xdr:rowOff>
    </xdr:to>
    <xdr:cxnSp macro="">
      <xdr:nvCxnSpPr>
        <xdr:cNvPr id="7841" name="Connecteur droit avec flèche 7840">
          <a:extLst>
            <a:ext uri="{FF2B5EF4-FFF2-40B4-BE49-F238E27FC236}">
              <a16:creationId xmlns:a16="http://schemas.microsoft.com/office/drawing/2014/main" id="{FADD1F8A-E1B8-3F77-60A9-9F15364DC0B9}"/>
            </a:ext>
          </a:extLst>
        </xdr:cNvPr>
        <xdr:cNvCxnSpPr/>
      </xdr:nvCxnSpPr>
      <xdr:spPr>
        <a:xfrm>
          <a:off x="3286125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571500</xdr:colOff>
      <xdr:row>81</xdr:row>
      <xdr:rowOff>25400</xdr:rowOff>
    </xdr:from>
    <xdr:to>
      <xdr:col>40</xdr:col>
      <xdr:colOff>698500</xdr:colOff>
      <xdr:row>85</xdr:row>
      <xdr:rowOff>165100</xdr:rowOff>
    </xdr:to>
    <xdr:sp macro="" textlink="">
      <xdr:nvSpPr>
        <xdr:cNvPr id="7842" name="Ellipse 7841">
          <a:extLst>
            <a:ext uri="{FF2B5EF4-FFF2-40B4-BE49-F238E27FC236}">
              <a16:creationId xmlns:a16="http://schemas.microsoft.com/office/drawing/2014/main" id="{A7BB46DA-0E91-1E4F-0807-86ADB5CC6544}"/>
            </a:ext>
          </a:extLst>
        </xdr:cNvPr>
        <xdr:cNvSpPr/>
      </xdr:nvSpPr>
      <xdr:spPr>
        <a:xfrm>
          <a:off x="32766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29</xdr:col>
      <xdr:colOff>698500</xdr:colOff>
      <xdr:row>81</xdr:row>
      <xdr:rowOff>152400</xdr:rowOff>
    </xdr:from>
    <xdr:to>
      <xdr:col>39</xdr:col>
      <xdr:colOff>698500</xdr:colOff>
      <xdr:row>81</xdr:row>
      <xdr:rowOff>152400</xdr:rowOff>
    </xdr:to>
    <xdr:cxnSp macro="">
      <xdr:nvCxnSpPr>
        <xdr:cNvPr id="7843" name="Connecteur droit avec flèche 7842">
          <a:extLst>
            <a:ext uri="{FF2B5EF4-FFF2-40B4-BE49-F238E27FC236}">
              <a16:creationId xmlns:a16="http://schemas.microsoft.com/office/drawing/2014/main" id="{4FCA0E1D-4947-DC8F-14F9-578F19F6F553}"/>
            </a:ext>
          </a:extLst>
        </xdr:cNvPr>
        <xdr:cNvCxnSpPr/>
      </xdr:nvCxnSpPr>
      <xdr:spPr>
        <a:xfrm flipH="1">
          <a:off x="24638000" y="16637000"/>
          <a:ext cx="8255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571500</xdr:colOff>
      <xdr:row>81</xdr:row>
      <xdr:rowOff>25400</xdr:rowOff>
    </xdr:from>
    <xdr:to>
      <xdr:col>30</xdr:col>
      <xdr:colOff>698500</xdr:colOff>
      <xdr:row>85</xdr:row>
      <xdr:rowOff>165100</xdr:rowOff>
    </xdr:to>
    <xdr:sp macro="" textlink="">
      <xdr:nvSpPr>
        <xdr:cNvPr id="7844" name="Ellipse 7843">
          <a:extLst>
            <a:ext uri="{FF2B5EF4-FFF2-40B4-BE49-F238E27FC236}">
              <a16:creationId xmlns:a16="http://schemas.microsoft.com/office/drawing/2014/main" id="{941DFCC1-F15C-7761-84AE-6DA01A2DB727}"/>
            </a:ext>
          </a:extLst>
        </xdr:cNvPr>
        <xdr:cNvSpPr/>
      </xdr:nvSpPr>
      <xdr:spPr>
        <a:xfrm>
          <a:off x="24511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698500</xdr:colOff>
      <xdr:row>81</xdr:row>
      <xdr:rowOff>152400</xdr:rowOff>
    </xdr:from>
    <xdr:to>
      <xdr:col>39</xdr:col>
      <xdr:colOff>730250</xdr:colOff>
      <xdr:row>81</xdr:row>
      <xdr:rowOff>152400</xdr:rowOff>
    </xdr:to>
    <xdr:cxnSp macro="">
      <xdr:nvCxnSpPr>
        <xdr:cNvPr id="7845" name="Connecteur droit avec flèche 7844">
          <a:extLst>
            <a:ext uri="{FF2B5EF4-FFF2-40B4-BE49-F238E27FC236}">
              <a16:creationId xmlns:a16="http://schemas.microsoft.com/office/drawing/2014/main" id="{8C1343D2-FDEE-3F1B-3C1C-8E9E96BE7870}"/>
            </a:ext>
          </a:extLst>
        </xdr:cNvPr>
        <xdr:cNvCxnSpPr/>
      </xdr:nvCxnSpPr>
      <xdr:spPr>
        <a:xfrm>
          <a:off x="24638000" y="16637000"/>
          <a:ext cx="8286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603250</xdr:colOff>
      <xdr:row>81</xdr:row>
      <xdr:rowOff>25400</xdr:rowOff>
    </xdr:from>
    <xdr:to>
      <xdr:col>40</xdr:col>
      <xdr:colOff>730250</xdr:colOff>
      <xdr:row>85</xdr:row>
      <xdr:rowOff>165100</xdr:rowOff>
    </xdr:to>
    <xdr:sp macro="" textlink="">
      <xdr:nvSpPr>
        <xdr:cNvPr id="7846" name="Ellipse 7845">
          <a:extLst>
            <a:ext uri="{FF2B5EF4-FFF2-40B4-BE49-F238E27FC236}">
              <a16:creationId xmlns:a16="http://schemas.microsoft.com/office/drawing/2014/main" id="{FF2FC692-6114-9FD1-E666-8E395D3C6911}"/>
            </a:ext>
          </a:extLst>
        </xdr:cNvPr>
        <xdr:cNvSpPr/>
      </xdr:nvSpPr>
      <xdr:spPr>
        <a:xfrm>
          <a:off x="32797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279400</xdr:colOff>
      <xdr:row>81</xdr:row>
      <xdr:rowOff>152400</xdr:rowOff>
    </xdr:from>
    <xdr:to>
      <xdr:col>39</xdr:col>
      <xdr:colOff>730250</xdr:colOff>
      <xdr:row>81</xdr:row>
      <xdr:rowOff>152400</xdr:rowOff>
    </xdr:to>
    <xdr:cxnSp macro="">
      <xdr:nvCxnSpPr>
        <xdr:cNvPr id="7847" name="Connecteur droit avec flèche 7846">
          <a:extLst>
            <a:ext uri="{FF2B5EF4-FFF2-40B4-BE49-F238E27FC236}">
              <a16:creationId xmlns:a16="http://schemas.microsoft.com/office/drawing/2014/main" id="{80D765A3-4876-6653-7B50-463A8A7C7761}"/>
            </a:ext>
          </a:extLst>
        </xdr:cNvPr>
        <xdr:cNvCxnSpPr/>
      </xdr:nvCxnSpPr>
      <xdr:spPr>
        <a:xfrm flipH="1">
          <a:off x="16789400" y="16637000"/>
          <a:ext cx="161353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81</xdr:row>
      <xdr:rowOff>25400</xdr:rowOff>
    </xdr:from>
    <xdr:to>
      <xdr:col>21</xdr:col>
      <xdr:colOff>279400</xdr:colOff>
      <xdr:row>85</xdr:row>
      <xdr:rowOff>165100</xdr:rowOff>
    </xdr:to>
    <xdr:sp macro="" textlink="">
      <xdr:nvSpPr>
        <xdr:cNvPr id="7848" name="Ellipse 7847">
          <a:extLst>
            <a:ext uri="{FF2B5EF4-FFF2-40B4-BE49-F238E27FC236}">
              <a16:creationId xmlns:a16="http://schemas.microsoft.com/office/drawing/2014/main" id="{F318D462-419B-846B-D8B3-767DFDC44845}"/>
            </a:ext>
          </a:extLst>
        </xdr:cNvPr>
        <xdr:cNvSpPr/>
      </xdr:nvSpPr>
      <xdr:spPr>
        <a:xfrm>
          <a:off x="166624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7849" name="Ellipse 7848">
          <a:extLst>
            <a:ext uri="{FF2B5EF4-FFF2-40B4-BE49-F238E27FC236}">
              <a16:creationId xmlns:a16="http://schemas.microsoft.com/office/drawing/2014/main" id="{9B3F14C8-2FC6-2D7D-2235-4C911AFE4588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34</xdr:row>
      <xdr:rowOff>177800</xdr:rowOff>
    </xdr:from>
    <xdr:to>
      <xdr:col>39</xdr:col>
      <xdr:colOff>762000</xdr:colOff>
      <xdr:row>81</xdr:row>
      <xdr:rowOff>152400</xdr:rowOff>
    </xdr:to>
    <xdr:cxnSp macro="">
      <xdr:nvCxnSpPr>
        <xdr:cNvPr id="7850" name="Connecteur droit avec flèche 7849">
          <a:extLst>
            <a:ext uri="{FF2B5EF4-FFF2-40B4-BE49-F238E27FC236}">
              <a16:creationId xmlns:a16="http://schemas.microsoft.com/office/drawing/2014/main" id="{BB2DDB2A-7CF5-9A1B-7F85-27FDD4692BBC}"/>
            </a:ext>
          </a:extLst>
        </xdr:cNvPr>
        <xdr:cNvCxnSpPr/>
      </xdr:nvCxnSpPr>
      <xdr:spPr>
        <a:xfrm>
          <a:off x="23653750" y="7112000"/>
          <a:ext cx="9302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635000</xdr:colOff>
      <xdr:row>81</xdr:row>
      <xdr:rowOff>25400</xdr:rowOff>
    </xdr:from>
    <xdr:to>
      <xdr:col>40</xdr:col>
      <xdr:colOff>762000</xdr:colOff>
      <xdr:row>85</xdr:row>
      <xdr:rowOff>165100</xdr:rowOff>
    </xdr:to>
    <xdr:sp macro="" textlink="">
      <xdr:nvSpPr>
        <xdr:cNvPr id="7851" name="Ellipse 7850">
          <a:extLst>
            <a:ext uri="{FF2B5EF4-FFF2-40B4-BE49-F238E27FC236}">
              <a16:creationId xmlns:a16="http://schemas.microsoft.com/office/drawing/2014/main" id="{AD67B7D6-61CF-B07D-7933-5070413F98ED}"/>
            </a:ext>
          </a:extLst>
        </xdr:cNvPr>
        <xdr:cNvSpPr/>
      </xdr:nvSpPr>
      <xdr:spPr>
        <a:xfrm>
          <a:off x="32829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762000</xdr:colOff>
      <xdr:row>81</xdr:row>
      <xdr:rowOff>152400</xdr:rowOff>
    </xdr:from>
    <xdr:to>
      <xdr:col>39</xdr:col>
      <xdr:colOff>793750</xdr:colOff>
      <xdr:row>81</xdr:row>
      <xdr:rowOff>152400</xdr:rowOff>
    </xdr:to>
    <xdr:cxnSp macro="">
      <xdr:nvCxnSpPr>
        <xdr:cNvPr id="7852" name="Connecteur droit avec flèche 7851">
          <a:extLst>
            <a:ext uri="{FF2B5EF4-FFF2-40B4-BE49-F238E27FC236}">
              <a16:creationId xmlns:a16="http://schemas.microsoft.com/office/drawing/2014/main" id="{ED2325BF-B743-AD51-9CC4-DA084BAD517D}"/>
            </a:ext>
          </a:extLst>
        </xdr:cNvPr>
        <xdr:cNvCxnSpPr/>
      </xdr:nvCxnSpPr>
      <xdr:spPr>
        <a:xfrm>
          <a:off x="329565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666750</xdr:colOff>
      <xdr:row>81</xdr:row>
      <xdr:rowOff>25400</xdr:rowOff>
    </xdr:from>
    <xdr:to>
      <xdr:col>40</xdr:col>
      <xdr:colOff>793750</xdr:colOff>
      <xdr:row>85</xdr:row>
      <xdr:rowOff>165100</xdr:rowOff>
    </xdr:to>
    <xdr:sp macro="" textlink="">
      <xdr:nvSpPr>
        <xdr:cNvPr id="7853" name="Ellipse 7852">
          <a:extLst>
            <a:ext uri="{FF2B5EF4-FFF2-40B4-BE49-F238E27FC236}">
              <a16:creationId xmlns:a16="http://schemas.microsoft.com/office/drawing/2014/main" id="{B7D5FFB1-06FF-67FE-A0CF-4347A4326777}"/>
            </a:ext>
          </a:extLst>
        </xdr:cNvPr>
        <xdr:cNvSpPr/>
      </xdr:nvSpPr>
      <xdr:spPr>
        <a:xfrm>
          <a:off x="32861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285750</xdr:colOff>
      <xdr:row>81</xdr:row>
      <xdr:rowOff>152400</xdr:rowOff>
    </xdr:from>
    <xdr:to>
      <xdr:col>39</xdr:col>
      <xdr:colOff>793750</xdr:colOff>
      <xdr:row>81</xdr:row>
      <xdr:rowOff>152400</xdr:rowOff>
    </xdr:to>
    <xdr:cxnSp macro="">
      <xdr:nvCxnSpPr>
        <xdr:cNvPr id="7854" name="Connecteur droit avec flèche 7853">
          <a:extLst>
            <a:ext uri="{FF2B5EF4-FFF2-40B4-BE49-F238E27FC236}">
              <a16:creationId xmlns:a16="http://schemas.microsoft.com/office/drawing/2014/main" id="{03DD422A-6BC7-A4AE-17FF-7D8B5BFEB03A}"/>
            </a:ext>
          </a:extLst>
        </xdr:cNvPr>
        <xdr:cNvCxnSpPr/>
      </xdr:nvCxnSpPr>
      <xdr:spPr>
        <a:xfrm flipH="1">
          <a:off x="16795750" y="16637000"/>
          <a:ext cx="16192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158750</xdr:colOff>
      <xdr:row>81</xdr:row>
      <xdr:rowOff>25400</xdr:rowOff>
    </xdr:from>
    <xdr:to>
      <xdr:col>21</xdr:col>
      <xdr:colOff>285750</xdr:colOff>
      <xdr:row>85</xdr:row>
      <xdr:rowOff>165100</xdr:rowOff>
    </xdr:to>
    <xdr:sp macro="" textlink="">
      <xdr:nvSpPr>
        <xdr:cNvPr id="7855" name="Ellipse 7854">
          <a:extLst>
            <a:ext uri="{FF2B5EF4-FFF2-40B4-BE49-F238E27FC236}">
              <a16:creationId xmlns:a16="http://schemas.microsoft.com/office/drawing/2014/main" id="{5E76E603-8C67-4910-2A34-F849F8098A9A}"/>
            </a:ext>
          </a:extLst>
        </xdr:cNvPr>
        <xdr:cNvSpPr/>
      </xdr:nvSpPr>
      <xdr:spPr>
        <a:xfrm>
          <a:off x="16668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285750</xdr:colOff>
      <xdr:row>34</xdr:row>
      <xdr:rowOff>177800</xdr:rowOff>
    </xdr:from>
    <xdr:to>
      <xdr:col>40</xdr:col>
      <xdr:colOff>698500</xdr:colOff>
      <xdr:row>81</xdr:row>
      <xdr:rowOff>152400</xdr:rowOff>
    </xdr:to>
    <xdr:cxnSp macro="">
      <xdr:nvCxnSpPr>
        <xdr:cNvPr id="7856" name="Connecteur droit avec flèche 7855">
          <a:extLst>
            <a:ext uri="{FF2B5EF4-FFF2-40B4-BE49-F238E27FC236}">
              <a16:creationId xmlns:a16="http://schemas.microsoft.com/office/drawing/2014/main" id="{F1422D72-FFEC-2A17-0616-4EACB4D5008E}"/>
            </a:ext>
          </a:extLst>
        </xdr:cNvPr>
        <xdr:cNvCxnSpPr/>
      </xdr:nvCxnSpPr>
      <xdr:spPr>
        <a:xfrm flipV="1">
          <a:off x="16795750" y="7112000"/>
          <a:ext cx="16922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571500</xdr:colOff>
      <xdr:row>34</xdr:row>
      <xdr:rowOff>50800</xdr:rowOff>
    </xdr:from>
    <xdr:to>
      <xdr:col>41</xdr:col>
      <xdr:colOff>698500</xdr:colOff>
      <xdr:row>38</xdr:row>
      <xdr:rowOff>190500</xdr:rowOff>
    </xdr:to>
    <xdr:sp macro="" textlink="">
      <xdr:nvSpPr>
        <xdr:cNvPr id="7857" name="Ellipse 7856">
          <a:extLst>
            <a:ext uri="{FF2B5EF4-FFF2-40B4-BE49-F238E27FC236}">
              <a16:creationId xmlns:a16="http://schemas.microsoft.com/office/drawing/2014/main" id="{EFF310FB-DAB7-8C37-4D6D-BD97A41D5066}"/>
            </a:ext>
          </a:extLst>
        </xdr:cNvPr>
        <xdr:cNvSpPr/>
      </xdr:nvSpPr>
      <xdr:spPr>
        <a:xfrm>
          <a:off x="33591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292100</xdr:colOff>
      <xdr:row>34</xdr:row>
      <xdr:rowOff>177800</xdr:rowOff>
    </xdr:from>
    <xdr:to>
      <xdr:col>40</xdr:col>
      <xdr:colOff>698500</xdr:colOff>
      <xdr:row>81</xdr:row>
      <xdr:rowOff>152400</xdr:rowOff>
    </xdr:to>
    <xdr:cxnSp macro="">
      <xdr:nvCxnSpPr>
        <xdr:cNvPr id="7858" name="Connecteur droit avec flèche 7857">
          <a:extLst>
            <a:ext uri="{FF2B5EF4-FFF2-40B4-BE49-F238E27FC236}">
              <a16:creationId xmlns:a16="http://schemas.microsoft.com/office/drawing/2014/main" id="{03AED939-76D8-8FBF-15D3-661FC762834A}"/>
            </a:ext>
          </a:extLst>
        </xdr:cNvPr>
        <xdr:cNvCxnSpPr/>
      </xdr:nvCxnSpPr>
      <xdr:spPr>
        <a:xfrm flipH="1">
          <a:off x="16802100" y="7112000"/>
          <a:ext cx="169164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165100</xdr:colOff>
      <xdr:row>81</xdr:row>
      <xdr:rowOff>25400</xdr:rowOff>
    </xdr:from>
    <xdr:to>
      <xdr:col>21</xdr:col>
      <xdr:colOff>292100</xdr:colOff>
      <xdr:row>85</xdr:row>
      <xdr:rowOff>165100</xdr:rowOff>
    </xdr:to>
    <xdr:sp macro="" textlink="">
      <xdr:nvSpPr>
        <xdr:cNvPr id="7859" name="Ellipse 7858">
          <a:extLst>
            <a:ext uri="{FF2B5EF4-FFF2-40B4-BE49-F238E27FC236}">
              <a16:creationId xmlns:a16="http://schemas.microsoft.com/office/drawing/2014/main" id="{8613E18A-E675-D956-C636-095280952957}"/>
            </a:ext>
          </a:extLst>
        </xdr:cNvPr>
        <xdr:cNvSpPr/>
      </xdr:nvSpPr>
      <xdr:spPr>
        <a:xfrm>
          <a:off x="166751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292100</xdr:colOff>
      <xdr:row>81</xdr:row>
      <xdr:rowOff>152400</xdr:rowOff>
    </xdr:from>
    <xdr:to>
      <xdr:col>20</xdr:col>
      <xdr:colOff>298450</xdr:colOff>
      <xdr:row>81</xdr:row>
      <xdr:rowOff>152400</xdr:rowOff>
    </xdr:to>
    <xdr:cxnSp macro="">
      <xdr:nvCxnSpPr>
        <xdr:cNvPr id="7860" name="Connecteur droit avec flèche 7859">
          <a:extLst>
            <a:ext uri="{FF2B5EF4-FFF2-40B4-BE49-F238E27FC236}">
              <a16:creationId xmlns:a16="http://schemas.microsoft.com/office/drawing/2014/main" id="{448798EC-67EA-ABEC-D1E5-9B6F96A4F75F}"/>
            </a:ext>
          </a:extLst>
        </xdr:cNvPr>
        <xdr:cNvCxnSpPr/>
      </xdr:nvCxnSpPr>
      <xdr:spPr>
        <a:xfrm>
          <a:off x="16802100" y="16637000"/>
          <a:ext cx="63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171450</xdr:colOff>
      <xdr:row>81</xdr:row>
      <xdr:rowOff>25400</xdr:rowOff>
    </xdr:from>
    <xdr:to>
      <xdr:col>21</xdr:col>
      <xdr:colOff>298450</xdr:colOff>
      <xdr:row>85</xdr:row>
      <xdr:rowOff>165100</xdr:rowOff>
    </xdr:to>
    <xdr:sp macro="" textlink="">
      <xdr:nvSpPr>
        <xdr:cNvPr id="7861" name="Ellipse 7860">
          <a:extLst>
            <a:ext uri="{FF2B5EF4-FFF2-40B4-BE49-F238E27FC236}">
              <a16:creationId xmlns:a16="http://schemas.microsoft.com/office/drawing/2014/main" id="{42CC088E-6CE3-1D24-42B7-D1BED8C898F2}"/>
            </a:ext>
          </a:extLst>
        </xdr:cNvPr>
        <xdr:cNvSpPr/>
      </xdr:nvSpPr>
      <xdr:spPr>
        <a:xfrm>
          <a:off x="166814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298450</xdr:colOff>
      <xdr:row>81</xdr:row>
      <xdr:rowOff>152400</xdr:rowOff>
    </xdr:from>
    <xdr:to>
      <xdr:col>20</xdr:col>
      <xdr:colOff>304800</xdr:colOff>
      <xdr:row>81</xdr:row>
      <xdr:rowOff>152400</xdr:rowOff>
    </xdr:to>
    <xdr:cxnSp macro="">
      <xdr:nvCxnSpPr>
        <xdr:cNvPr id="7862" name="Connecteur droit avec flèche 7861">
          <a:extLst>
            <a:ext uri="{FF2B5EF4-FFF2-40B4-BE49-F238E27FC236}">
              <a16:creationId xmlns:a16="http://schemas.microsoft.com/office/drawing/2014/main" id="{2E75331C-7038-67C8-3B2D-E38916AD7026}"/>
            </a:ext>
          </a:extLst>
        </xdr:cNvPr>
        <xdr:cNvCxnSpPr/>
      </xdr:nvCxnSpPr>
      <xdr:spPr>
        <a:xfrm>
          <a:off x="16808450" y="16637000"/>
          <a:ext cx="63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177800</xdr:colOff>
      <xdr:row>81</xdr:row>
      <xdr:rowOff>25400</xdr:rowOff>
    </xdr:from>
    <xdr:to>
      <xdr:col>21</xdr:col>
      <xdr:colOff>304800</xdr:colOff>
      <xdr:row>85</xdr:row>
      <xdr:rowOff>165100</xdr:rowOff>
    </xdr:to>
    <xdr:sp macro="" textlink="">
      <xdr:nvSpPr>
        <xdr:cNvPr id="7863" name="Ellipse 7862">
          <a:extLst>
            <a:ext uri="{FF2B5EF4-FFF2-40B4-BE49-F238E27FC236}">
              <a16:creationId xmlns:a16="http://schemas.microsoft.com/office/drawing/2014/main" id="{6C84E046-1575-8F12-E430-8864F33360CA}"/>
            </a:ext>
          </a:extLst>
        </xdr:cNvPr>
        <xdr:cNvSpPr/>
      </xdr:nvSpPr>
      <xdr:spPr>
        <a:xfrm>
          <a:off x="166878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304800</xdr:colOff>
      <xdr:row>81</xdr:row>
      <xdr:rowOff>152400</xdr:rowOff>
    </xdr:from>
    <xdr:to>
      <xdr:col>20</xdr:col>
      <xdr:colOff>311150</xdr:colOff>
      <xdr:row>81</xdr:row>
      <xdr:rowOff>152400</xdr:rowOff>
    </xdr:to>
    <xdr:cxnSp macro="">
      <xdr:nvCxnSpPr>
        <xdr:cNvPr id="7864" name="Connecteur droit avec flèche 7863">
          <a:extLst>
            <a:ext uri="{FF2B5EF4-FFF2-40B4-BE49-F238E27FC236}">
              <a16:creationId xmlns:a16="http://schemas.microsoft.com/office/drawing/2014/main" id="{9D138427-41B7-CD9C-1521-7196DF333478}"/>
            </a:ext>
          </a:extLst>
        </xdr:cNvPr>
        <xdr:cNvCxnSpPr/>
      </xdr:nvCxnSpPr>
      <xdr:spPr>
        <a:xfrm>
          <a:off x="16814800" y="16637000"/>
          <a:ext cx="63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184150</xdr:colOff>
      <xdr:row>81</xdr:row>
      <xdr:rowOff>25400</xdr:rowOff>
    </xdr:from>
    <xdr:to>
      <xdr:col>21</xdr:col>
      <xdr:colOff>311150</xdr:colOff>
      <xdr:row>85</xdr:row>
      <xdr:rowOff>165100</xdr:rowOff>
    </xdr:to>
    <xdr:sp macro="" textlink="">
      <xdr:nvSpPr>
        <xdr:cNvPr id="7865" name="Ellipse 7864">
          <a:extLst>
            <a:ext uri="{FF2B5EF4-FFF2-40B4-BE49-F238E27FC236}">
              <a16:creationId xmlns:a16="http://schemas.microsoft.com/office/drawing/2014/main" id="{EEBC0CC1-167B-73A5-6E9E-390954E302C3}"/>
            </a:ext>
          </a:extLst>
        </xdr:cNvPr>
        <xdr:cNvSpPr/>
      </xdr:nvSpPr>
      <xdr:spPr>
        <a:xfrm>
          <a:off x="166941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311150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866" name="Connecteur droit avec flèche 7865">
          <a:extLst>
            <a:ext uri="{FF2B5EF4-FFF2-40B4-BE49-F238E27FC236}">
              <a16:creationId xmlns:a16="http://schemas.microsoft.com/office/drawing/2014/main" id="{5EEC36DE-B6AC-DA50-D1BB-05209E3D4EB5}"/>
            </a:ext>
          </a:extLst>
        </xdr:cNvPr>
        <xdr:cNvCxnSpPr/>
      </xdr:nvCxnSpPr>
      <xdr:spPr>
        <a:xfrm flipV="1">
          <a:off x="16821150" y="7112000"/>
          <a:ext cx="68008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867" name="Ellipse 7866">
          <a:extLst>
            <a:ext uri="{FF2B5EF4-FFF2-40B4-BE49-F238E27FC236}">
              <a16:creationId xmlns:a16="http://schemas.microsoft.com/office/drawing/2014/main" id="{767EBDFF-8228-3E8A-9A77-9EEA53977761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40</xdr:col>
      <xdr:colOff>762000</xdr:colOff>
      <xdr:row>34</xdr:row>
      <xdr:rowOff>177800</xdr:rowOff>
    </xdr:to>
    <xdr:cxnSp macro="">
      <xdr:nvCxnSpPr>
        <xdr:cNvPr id="7868" name="Connecteur droit avec flèche 7867">
          <a:extLst>
            <a:ext uri="{FF2B5EF4-FFF2-40B4-BE49-F238E27FC236}">
              <a16:creationId xmlns:a16="http://schemas.microsoft.com/office/drawing/2014/main" id="{34AEAF1E-48B3-4D14-31DA-09E4696A72D2}"/>
            </a:ext>
          </a:extLst>
        </xdr:cNvPr>
        <xdr:cNvCxnSpPr/>
      </xdr:nvCxnSpPr>
      <xdr:spPr>
        <a:xfrm>
          <a:off x="23622000" y="7112000"/>
          <a:ext cx="10160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635000</xdr:colOff>
      <xdr:row>34</xdr:row>
      <xdr:rowOff>50800</xdr:rowOff>
    </xdr:from>
    <xdr:to>
      <xdr:col>41</xdr:col>
      <xdr:colOff>762000</xdr:colOff>
      <xdr:row>38</xdr:row>
      <xdr:rowOff>190500</xdr:rowOff>
    </xdr:to>
    <xdr:sp macro="" textlink="">
      <xdr:nvSpPr>
        <xdr:cNvPr id="7869" name="Ellipse 7868">
          <a:extLst>
            <a:ext uri="{FF2B5EF4-FFF2-40B4-BE49-F238E27FC236}">
              <a16:creationId xmlns:a16="http://schemas.microsoft.com/office/drawing/2014/main" id="{BE54B6D7-5AE7-A9CF-E7F6-07E0FB8991EF}"/>
            </a:ext>
          </a:extLst>
        </xdr:cNvPr>
        <xdr:cNvSpPr/>
      </xdr:nvSpPr>
      <xdr:spPr>
        <a:xfrm>
          <a:off x="3365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40</xdr:col>
      <xdr:colOff>762000</xdr:colOff>
      <xdr:row>34</xdr:row>
      <xdr:rowOff>177800</xdr:rowOff>
    </xdr:to>
    <xdr:cxnSp macro="">
      <xdr:nvCxnSpPr>
        <xdr:cNvPr id="7870" name="Connecteur droit avec flèche 7869">
          <a:extLst>
            <a:ext uri="{FF2B5EF4-FFF2-40B4-BE49-F238E27FC236}">
              <a16:creationId xmlns:a16="http://schemas.microsoft.com/office/drawing/2014/main" id="{B17953E9-072F-410C-089F-248122742BDD}"/>
            </a:ext>
          </a:extLst>
        </xdr:cNvPr>
        <xdr:cNvCxnSpPr/>
      </xdr:nvCxnSpPr>
      <xdr:spPr>
        <a:xfrm flipH="1">
          <a:off x="23622000" y="7112000"/>
          <a:ext cx="10160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871" name="Ellipse 7870">
          <a:extLst>
            <a:ext uri="{FF2B5EF4-FFF2-40B4-BE49-F238E27FC236}">
              <a16:creationId xmlns:a16="http://schemas.microsoft.com/office/drawing/2014/main" id="{275AA9A5-D902-F3BE-79F4-9792CD926DB3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29</xdr:col>
      <xdr:colOff>730250</xdr:colOff>
      <xdr:row>81</xdr:row>
      <xdr:rowOff>152400</xdr:rowOff>
    </xdr:to>
    <xdr:cxnSp macro="">
      <xdr:nvCxnSpPr>
        <xdr:cNvPr id="7872" name="Connecteur droit avec flèche 7871">
          <a:extLst>
            <a:ext uri="{FF2B5EF4-FFF2-40B4-BE49-F238E27FC236}">
              <a16:creationId xmlns:a16="http://schemas.microsoft.com/office/drawing/2014/main" id="{A7233030-BE94-F3C7-9651-C50EC8ADB1EE}"/>
            </a:ext>
          </a:extLst>
        </xdr:cNvPr>
        <xdr:cNvCxnSpPr/>
      </xdr:nvCxnSpPr>
      <xdr:spPr>
        <a:xfrm>
          <a:off x="23622000" y="7112000"/>
          <a:ext cx="1047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603250</xdr:colOff>
      <xdr:row>81</xdr:row>
      <xdr:rowOff>25400</xdr:rowOff>
    </xdr:from>
    <xdr:to>
      <xdr:col>30</xdr:col>
      <xdr:colOff>730250</xdr:colOff>
      <xdr:row>85</xdr:row>
      <xdr:rowOff>165100</xdr:rowOff>
    </xdr:to>
    <xdr:sp macro="" textlink="">
      <xdr:nvSpPr>
        <xdr:cNvPr id="7873" name="Ellipse 7872">
          <a:extLst>
            <a:ext uri="{FF2B5EF4-FFF2-40B4-BE49-F238E27FC236}">
              <a16:creationId xmlns:a16="http://schemas.microsoft.com/office/drawing/2014/main" id="{F272946E-A597-83CD-C719-9B2FC5501399}"/>
            </a:ext>
          </a:extLst>
        </xdr:cNvPr>
        <xdr:cNvSpPr/>
      </xdr:nvSpPr>
      <xdr:spPr>
        <a:xfrm>
          <a:off x="24542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730250</xdr:colOff>
      <xdr:row>34</xdr:row>
      <xdr:rowOff>177800</xdr:rowOff>
    </xdr:from>
    <xdr:to>
      <xdr:col>41</xdr:col>
      <xdr:colOff>0</xdr:colOff>
      <xdr:row>81</xdr:row>
      <xdr:rowOff>152400</xdr:rowOff>
    </xdr:to>
    <xdr:cxnSp macro="">
      <xdr:nvCxnSpPr>
        <xdr:cNvPr id="7874" name="Connecteur droit avec flèche 7873">
          <a:extLst>
            <a:ext uri="{FF2B5EF4-FFF2-40B4-BE49-F238E27FC236}">
              <a16:creationId xmlns:a16="http://schemas.microsoft.com/office/drawing/2014/main" id="{73775EBA-3826-399A-A608-7E5A114FA192}"/>
            </a:ext>
          </a:extLst>
        </xdr:cNvPr>
        <xdr:cNvCxnSpPr/>
      </xdr:nvCxnSpPr>
      <xdr:spPr>
        <a:xfrm flipV="1">
          <a:off x="24669750" y="7112000"/>
          <a:ext cx="9175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698500</xdr:colOff>
      <xdr:row>34</xdr:row>
      <xdr:rowOff>50800</xdr:rowOff>
    </xdr:from>
    <xdr:to>
      <xdr:col>42</xdr:col>
      <xdr:colOff>0</xdr:colOff>
      <xdr:row>38</xdr:row>
      <xdr:rowOff>190500</xdr:rowOff>
    </xdr:to>
    <xdr:sp macro="" textlink="">
      <xdr:nvSpPr>
        <xdr:cNvPr id="7875" name="Ellipse 7874">
          <a:extLst>
            <a:ext uri="{FF2B5EF4-FFF2-40B4-BE49-F238E27FC236}">
              <a16:creationId xmlns:a16="http://schemas.microsoft.com/office/drawing/2014/main" id="{38593225-DEA0-B147-4433-4FC2B692197F}"/>
            </a:ext>
          </a:extLst>
        </xdr:cNvPr>
        <xdr:cNvSpPr/>
      </xdr:nvSpPr>
      <xdr:spPr>
        <a:xfrm>
          <a:off x="33718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876" name="Ellipse 7875">
          <a:extLst>
            <a:ext uri="{FF2B5EF4-FFF2-40B4-BE49-F238E27FC236}">
              <a16:creationId xmlns:a16="http://schemas.microsoft.com/office/drawing/2014/main" id="{2012DA09-D4B0-8FF6-5D54-0A96967A6463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41</xdr:col>
      <xdr:colOff>63500</xdr:colOff>
      <xdr:row>34</xdr:row>
      <xdr:rowOff>177800</xdr:rowOff>
    </xdr:to>
    <xdr:cxnSp macro="">
      <xdr:nvCxnSpPr>
        <xdr:cNvPr id="7877" name="Connecteur droit avec flèche 7876">
          <a:extLst>
            <a:ext uri="{FF2B5EF4-FFF2-40B4-BE49-F238E27FC236}">
              <a16:creationId xmlns:a16="http://schemas.microsoft.com/office/drawing/2014/main" id="{FD021165-A1FD-1AC3-3AB4-066CAF5322DE}"/>
            </a:ext>
          </a:extLst>
        </xdr:cNvPr>
        <xdr:cNvCxnSpPr/>
      </xdr:nvCxnSpPr>
      <xdr:spPr>
        <a:xfrm>
          <a:off x="23590250" y="7112000"/>
          <a:ext cx="10318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762000</xdr:colOff>
      <xdr:row>34</xdr:row>
      <xdr:rowOff>50800</xdr:rowOff>
    </xdr:from>
    <xdr:to>
      <xdr:col>42</xdr:col>
      <xdr:colOff>63500</xdr:colOff>
      <xdr:row>38</xdr:row>
      <xdr:rowOff>190500</xdr:rowOff>
    </xdr:to>
    <xdr:sp macro="" textlink="">
      <xdr:nvSpPr>
        <xdr:cNvPr id="7878" name="Ellipse 7877">
          <a:extLst>
            <a:ext uri="{FF2B5EF4-FFF2-40B4-BE49-F238E27FC236}">
              <a16:creationId xmlns:a16="http://schemas.microsoft.com/office/drawing/2014/main" id="{39E00846-7AA0-4AE1-61DD-E183E8B68049}"/>
            </a:ext>
          </a:extLst>
        </xdr:cNvPr>
        <xdr:cNvSpPr/>
      </xdr:nvSpPr>
      <xdr:spPr>
        <a:xfrm>
          <a:off x="33782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29</xdr:col>
      <xdr:colOff>762000</xdr:colOff>
      <xdr:row>34</xdr:row>
      <xdr:rowOff>177800</xdr:rowOff>
    </xdr:from>
    <xdr:to>
      <xdr:col>41</xdr:col>
      <xdr:colOff>63500</xdr:colOff>
      <xdr:row>81</xdr:row>
      <xdr:rowOff>152400</xdr:rowOff>
    </xdr:to>
    <xdr:cxnSp macro="">
      <xdr:nvCxnSpPr>
        <xdr:cNvPr id="7879" name="Connecteur droit avec flèche 7878">
          <a:extLst>
            <a:ext uri="{FF2B5EF4-FFF2-40B4-BE49-F238E27FC236}">
              <a16:creationId xmlns:a16="http://schemas.microsoft.com/office/drawing/2014/main" id="{F2865C06-0AE9-B6C7-01E9-BBCB6F8FE55B}"/>
            </a:ext>
          </a:extLst>
        </xdr:cNvPr>
        <xdr:cNvCxnSpPr/>
      </xdr:nvCxnSpPr>
      <xdr:spPr>
        <a:xfrm flipH="1">
          <a:off x="24701500" y="7112000"/>
          <a:ext cx="9207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635000</xdr:colOff>
      <xdr:row>81</xdr:row>
      <xdr:rowOff>25400</xdr:rowOff>
    </xdr:from>
    <xdr:to>
      <xdr:col>30</xdr:col>
      <xdr:colOff>762000</xdr:colOff>
      <xdr:row>85</xdr:row>
      <xdr:rowOff>165100</xdr:rowOff>
    </xdr:to>
    <xdr:sp macro="" textlink="">
      <xdr:nvSpPr>
        <xdr:cNvPr id="7880" name="Ellipse 7879">
          <a:extLst>
            <a:ext uri="{FF2B5EF4-FFF2-40B4-BE49-F238E27FC236}">
              <a16:creationId xmlns:a16="http://schemas.microsoft.com/office/drawing/2014/main" id="{01CFD9A8-1D46-40D9-C646-688184CF0643}"/>
            </a:ext>
          </a:extLst>
        </xdr:cNvPr>
        <xdr:cNvSpPr/>
      </xdr:nvSpPr>
      <xdr:spPr>
        <a:xfrm>
          <a:off x="24574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7881" name="Ellipse 7880">
          <a:extLst>
            <a:ext uri="{FF2B5EF4-FFF2-40B4-BE49-F238E27FC236}">
              <a16:creationId xmlns:a16="http://schemas.microsoft.com/office/drawing/2014/main" id="{8E8D4129-11F5-5E03-BFE9-68C4A70E8FF8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50800</xdr:rowOff>
    </xdr:from>
    <xdr:to>
      <xdr:col>29</xdr:col>
      <xdr:colOff>603250</xdr:colOff>
      <xdr:row>38</xdr:row>
      <xdr:rowOff>190500</xdr:rowOff>
    </xdr:to>
    <xdr:sp macro="" textlink="">
      <xdr:nvSpPr>
        <xdr:cNvPr id="7882" name="Ellipse 7881">
          <a:extLst>
            <a:ext uri="{FF2B5EF4-FFF2-40B4-BE49-F238E27FC236}">
              <a16:creationId xmlns:a16="http://schemas.microsoft.com/office/drawing/2014/main" id="{C282C115-0058-00D6-CD20-9BA3982D5960}"/>
            </a:ext>
          </a:extLst>
        </xdr:cNvPr>
        <xdr:cNvSpPr/>
      </xdr:nvSpPr>
      <xdr:spPr>
        <a:xfrm>
          <a:off x="23590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603250</xdr:colOff>
      <xdr:row>34</xdr:row>
      <xdr:rowOff>177800</xdr:rowOff>
    </xdr:from>
    <xdr:to>
      <xdr:col>40</xdr:col>
      <xdr:colOff>0</xdr:colOff>
      <xdr:row>81</xdr:row>
      <xdr:rowOff>152400</xdr:rowOff>
    </xdr:to>
    <xdr:cxnSp macro="">
      <xdr:nvCxnSpPr>
        <xdr:cNvPr id="7883" name="Connecteur droit avec flèche 7882">
          <a:extLst>
            <a:ext uri="{FF2B5EF4-FFF2-40B4-BE49-F238E27FC236}">
              <a16:creationId xmlns:a16="http://schemas.microsoft.com/office/drawing/2014/main" id="{E175D3DE-3246-F116-0C7B-39CC52A7D6D4}"/>
            </a:ext>
          </a:extLst>
        </xdr:cNvPr>
        <xdr:cNvCxnSpPr/>
      </xdr:nvCxnSpPr>
      <xdr:spPr>
        <a:xfrm>
          <a:off x="23717250" y="7112000"/>
          <a:ext cx="9302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698500</xdr:colOff>
      <xdr:row>81</xdr:row>
      <xdr:rowOff>25400</xdr:rowOff>
    </xdr:from>
    <xdr:to>
      <xdr:col>41</xdr:col>
      <xdr:colOff>0</xdr:colOff>
      <xdr:row>85</xdr:row>
      <xdr:rowOff>165100</xdr:rowOff>
    </xdr:to>
    <xdr:sp macro="" textlink="">
      <xdr:nvSpPr>
        <xdr:cNvPr id="7884" name="Ellipse 7883">
          <a:extLst>
            <a:ext uri="{FF2B5EF4-FFF2-40B4-BE49-F238E27FC236}">
              <a16:creationId xmlns:a16="http://schemas.microsoft.com/office/drawing/2014/main" id="{A243D6B1-BE42-720A-641D-BDC74473AE7A}"/>
            </a:ext>
          </a:extLst>
        </xdr:cNvPr>
        <xdr:cNvSpPr/>
      </xdr:nvSpPr>
      <xdr:spPr>
        <a:xfrm>
          <a:off x="32893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0</xdr:colOff>
      <xdr:row>81</xdr:row>
      <xdr:rowOff>152400</xdr:rowOff>
    </xdr:from>
    <xdr:to>
      <xdr:col>40</xdr:col>
      <xdr:colOff>31750</xdr:colOff>
      <xdr:row>81</xdr:row>
      <xdr:rowOff>152400</xdr:rowOff>
    </xdr:to>
    <xdr:cxnSp macro="">
      <xdr:nvCxnSpPr>
        <xdr:cNvPr id="7885" name="Connecteur droit avec flèche 7884">
          <a:extLst>
            <a:ext uri="{FF2B5EF4-FFF2-40B4-BE49-F238E27FC236}">
              <a16:creationId xmlns:a16="http://schemas.microsoft.com/office/drawing/2014/main" id="{76210E51-726B-BA7C-83AB-F7E327815466}"/>
            </a:ext>
          </a:extLst>
        </xdr:cNvPr>
        <xdr:cNvCxnSpPr/>
      </xdr:nvCxnSpPr>
      <xdr:spPr>
        <a:xfrm>
          <a:off x="330200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730250</xdr:colOff>
      <xdr:row>81</xdr:row>
      <xdr:rowOff>25400</xdr:rowOff>
    </xdr:from>
    <xdr:to>
      <xdr:col>41</xdr:col>
      <xdr:colOff>31750</xdr:colOff>
      <xdr:row>85</xdr:row>
      <xdr:rowOff>165100</xdr:rowOff>
    </xdr:to>
    <xdr:sp macro="" textlink="">
      <xdr:nvSpPr>
        <xdr:cNvPr id="7886" name="Ellipse 7885">
          <a:extLst>
            <a:ext uri="{FF2B5EF4-FFF2-40B4-BE49-F238E27FC236}">
              <a16:creationId xmlns:a16="http://schemas.microsoft.com/office/drawing/2014/main" id="{A6CCE1C4-5439-818B-0E0F-892EDA87C5A6}"/>
            </a:ext>
          </a:extLst>
        </xdr:cNvPr>
        <xdr:cNvSpPr/>
      </xdr:nvSpPr>
      <xdr:spPr>
        <a:xfrm>
          <a:off x="32924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539750</xdr:colOff>
      <xdr:row>34</xdr:row>
      <xdr:rowOff>50800</xdr:rowOff>
    </xdr:from>
    <xdr:to>
      <xdr:col>29</xdr:col>
      <xdr:colOff>666750</xdr:colOff>
      <xdr:row>38</xdr:row>
      <xdr:rowOff>190500</xdr:rowOff>
    </xdr:to>
    <xdr:sp macro="" textlink="">
      <xdr:nvSpPr>
        <xdr:cNvPr id="7887" name="Ellipse 7886">
          <a:extLst>
            <a:ext uri="{FF2B5EF4-FFF2-40B4-BE49-F238E27FC236}">
              <a16:creationId xmlns:a16="http://schemas.microsoft.com/office/drawing/2014/main" id="{660EA060-4A7F-D880-E29C-4464F5EACFFF}"/>
            </a:ext>
          </a:extLst>
        </xdr:cNvPr>
        <xdr:cNvSpPr/>
      </xdr:nvSpPr>
      <xdr:spPr>
        <a:xfrm>
          <a:off x="23653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603250</xdr:colOff>
      <xdr:row>34</xdr:row>
      <xdr:rowOff>50800</xdr:rowOff>
    </xdr:from>
    <xdr:to>
      <xdr:col>29</xdr:col>
      <xdr:colOff>730250</xdr:colOff>
      <xdr:row>38</xdr:row>
      <xdr:rowOff>190500</xdr:rowOff>
    </xdr:to>
    <xdr:sp macro="" textlink="">
      <xdr:nvSpPr>
        <xdr:cNvPr id="7888" name="Ellipse 7887">
          <a:extLst>
            <a:ext uri="{FF2B5EF4-FFF2-40B4-BE49-F238E27FC236}">
              <a16:creationId xmlns:a16="http://schemas.microsoft.com/office/drawing/2014/main" id="{8B191188-C03B-4589-0E0A-F91464FEF482}"/>
            </a:ext>
          </a:extLst>
        </xdr:cNvPr>
        <xdr:cNvSpPr/>
      </xdr:nvSpPr>
      <xdr:spPr>
        <a:xfrm>
          <a:off x="23717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730250</xdr:colOff>
      <xdr:row>34</xdr:row>
      <xdr:rowOff>177800</xdr:rowOff>
    </xdr:from>
    <xdr:to>
      <xdr:col>40</xdr:col>
      <xdr:colOff>63500</xdr:colOff>
      <xdr:row>81</xdr:row>
      <xdr:rowOff>152400</xdr:rowOff>
    </xdr:to>
    <xdr:cxnSp macro="">
      <xdr:nvCxnSpPr>
        <xdr:cNvPr id="7889" name="Connecteur droit avec flèche 7888">
          <a:extLst>
            <a:ext uri="{FF2B5EF4-FFF2-40B4-BE49-F238E27FC236}">
              <a16:creationId xmlns:a16="http://schemas.microsoft.com/office/drawing/2014/main" id="{E7E09A9F-AA6B-C7BF-03D0-D2A495200EBB}"/>
            </a:ext>
          </a:extLst>
        </xdr:cNvPr>
        <xdr:cNvCxnSpPr/>
      </xdr:nvCxnSpPr>
      <xdr:spPr>
        <a:xfrm>
          <a:off x="23844250" y="7112000"/>
          <a:ext cx="9239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762000</xdr:colOff>
      <xdr:row>81</xdr:row>
      <xdr:rowOff>25400</xdr:rowOff>
    </xdr:from>
    <xdr:to>
      <xdr:col>41</xdr:col>
      <xdr:colOff>63500</xdr:colOff>
      <xdr:row>85</xdr:row>
      <xdr:rowOff>165100</xdr:rowOff>
    </xdr:to>
    <xdr:sp macro="" textlink="">
      <xdr:nvSpPr>
        <xdr:cNvPr id="7890" name="Ellipse 7889">
          <a:extLst>
            <a:ext uri="{FF2B5EF4-FFF2-40B4-BE49-F238E27FC236}">
              <a16:creationId xmlns:a16="http://schemas.microsoft.com/office/drawing/2014/main" id="{32712CAA-8CE3-6232-D019-940B4F0A30B2}"/>
            </a:ext>
          </a:extLst>
        </xdr:cNvPr>
        <xdr:cNvSpPr/>
      </xdr:nvSpPr>
      <xdr:spPr>
        <a:xfrm>
          <a:off x="32956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29</xdr:col>
      <xdr:colOff>793750</xdr:colOff>
      <xdr:row>81</xdr:row>
      <xdr:rowOff>152400</xdr:rowOff>
    </xdr:from>
    <xdr:to>
      <xdr:col>40</xdr:col>
      <xdr:colOff>63500</xdr:colOff>
      <xdr:row>81</xdr:row>
      <xdr:rowOff>152400</xdr:rowOff>
    </xdr:to>
    <xdr:cxnSp macro="">
      <xdr:nvCxnSpPr>
        <xdr:cNvPr id="7891" name="Connecteur droit avec flèche 7890">
          <a:extLst>
            <a:ext uri="{FF2B5EF4-FFF2-40B4-BE49-F238E27FC236}">
              <a16:creationId xmlns:a16="http://schemas.microsoft.com/office/drawing/2014/main" id="{975F6DA7-3048-697B-AC4B-9B93E7FEBAAB}"/>
            </a:ext>
          </a:extLst>
        </xdr:cNvPr>
        <xdr:cNvCxnSpPr/>
      </xdr:nvCxnSpPr>
      <xdr:spPr>
        <a:xfrm flipH="1">
          <a:off x="24733250" y="16637000"/>
          <a:ext cx="83502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666750</xdr:colOff>
      <xdr:row>81</xdr:row>
      <xdr:rowOff>25400</xdr:rowOff>
    </xdr:from>
    <xdr:to>
      <xdr:col>30</xdr:col>
      <xdr:colOff>793750</xdr:colOff>
      <xdr:row>85</xdr:row>
      <xdr:rowOff>165100</xdr:rowOff>
    </xdr:to>
    <xdr:sp macro="" textlink="">
      <xdr:nvSpPr>
        <xdr:cNvPr id="7892" name="Ellipse 7891">
          <a:extLst>
            <a:ext uri="{FF2B5EF4-FFF2-40B4-BE49-F238E27FC236}">
              <a16:creationId xmlns:a16="http://schemas.microsoft.com/office/drawing/2014/main" id="{A958650E-3B17-2D13-8C4F-75437FD5956B}"/>
            </a:ext>
          </a:extLst>
        </xdr:cNvPr>
        <xdr:cNvSpPr/>
      </xdr:nvSpPr>
      <xdr:spPr>
        <a:xfrm>
          <a:off x="24606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29</xdr:col>
      <xdr:colOff>793750</xdr:colOff>
      <xdr:row>81</xdr:row>
      <xdr:rowOff>152400</xdr:rowOff>
    </xdr:to>
    <xdr:cxnSp macro="">
      <xdr:nvCxnSpPr>
        <xdr:cNvPr id="7893" name="Connecteur droit avec flèche 7892">
          <a:extLst>
            <a:ext uri="{FF2B5EF4-FFF2-40B4-BE49-F238E27FC236}">
              <a16:creationId xmlns:a16="http://schemas.microsoft.com/office/drawing/2014/main" id="{0846C851-773D-3C47-72C3-46A4BB845CBA}"/>
            </a:ext>
          </a:extLst>
        </xdr:cNvPr>
        <xdr:cNvCxnSpPr/>
      </xdr:nvCxnSpPr>
      <xdr:spPr>
        <a:xfrm flipH="1" flipV="1">
          <a:off x="23622000" y="7112000"/>
          <a:ext cx="1111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894" name="Ellipse 7893">
          <a:extLst>
            <a:ext uri="{FF2B5EF4-FFF2-40B4-BE49-F238E27FC236}">
              <a16:creationId xmlns:a16="http://schemas.microsoft.com/office/drawing/2014/main" id="{24476AE4-3C3B-3C8C-B588-77C34BA1136F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895" name="Ellipse 7894">
          <a:extLst>
            <a:ext uri="{FF2B5EF4-FFF2-40B4-BE49-F238E27FC236}">
              <a16:creationId xmlns:a16="http://schemas.microsoft.com/office/drawing/2014/main" id="{E184AADA-151D-6729-5C38-75EABB14DD3C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317500</xdr:colOff>
      <xdr:row>34</xdr:row>
      <xdr:rowOff>177800</xdr:rowOff>
    </xdr:from>
    <xdr:to>
      <xdr:col>28</xdr:col>
      <xdr:colOff>476250</xdr:colOff>
      <xdr:row>81</xdr:row>
      <xdr:rowOff>152400</xdr:rowOff>
    </xdr:to>
    <xdr:cxnSp macro="">
      <xdr:nvCxnSpPr>
        <xdr:cNvPr id="7896" name="Connecteur droit avec flèche 7895">
          <a:extLst>
            <a:ext uri="{FF2B5EF4-FFF2-40B4-BE49-F238E27FC236}">
              <a16:creationId xmlns:a16="http://schemas.microsoft.com/office/drawing/2014/main" id="{C26D81F0-76B8-4A47-0A7E-269AC62886CC}"/>
            </a:ext>
          </a:extLst>
        </xdr:cNvPr>
        <xdr:cNvCxnSpPr/>
      </xdr:nvCxnSpPr>
      <xdr:spPr>
        <a:xfrm flipH="1">
          <a:off x="16827500" y="7112000"/>
          <a:ext cx="6762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190500</xdr:colOff>
      <xdr:row>81</xdr:row>
      <xdr:rowOff>25400</xdr:rowOff>
    </xdr:from>
    <xdr:to>
      <xdr:col>21</xdr:col>
      <xdr:colOff>317500</xdr:colOff>
      <xdr:row>85</xdr:row>
      <xdr:rowOff>165100</xdr:rowOff>
    </xdr:to>
    <xdr:sp macro="" textlink="">
      <xdr:nvSpPr>
        <xdr:cNvPr id="7897" name="Ellipse 7896">
          <a:extLst>
            <a:ext uri="{FF2B5EF4-FFF2-40B4-BE49-F238E27FC236}">
              <a16:creationId xmlns:a16="http://schemas.microsoft.com/office/drawing/2014/main" id="{4B6E0941-2ECF-A0B5-F1CE-C50419D67CA5}"/>
            </a:ext>
          </a:extLst>
        </xdr:cNvPr>
        <xdr:cNvSpPr/>
      </xdr:nvSpPr>
      <xdr:spPr>
        <a:xfrm>
          <a:off x="16700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317500</xdr:colOff>
      <xdr:row>81</xdr:row>
      <xdr:rowOff>152400</xdr:rowOff>
    </xdr:from>
    <xdr:to>
      <xdr:col>40</xdr:col>
      <xdr:colOff>95250</xdr:colOff>
      <xdr:row>81</xdr:row>
      <xdr:rowOff>152400</xdr:rowOff>
    </xdr:to>
    <xdr:cxnSp macro="">
      <xdr:nvCxnSpPr>
        <xdr:cNvPr id="7898" name="Connecteur droit avec flèche 7897">
          <a:extLst>
            <a:ext uri="{FF2B5EF4-FFF2-40B4-BE49-F238E27FC236}">
              <a16:creationId xmlns:a16="http://schemas.microsoft.com/office/drawing/2014/main" id="{0CB63EA2-3776-D5B5-8776-D52AE5BA5E7A}"/>
            </a:ext>
          </a:extLst>
        </xdr:cNvPr>
        <xdr:cNvCxnSpPr/>
      </xdr:nvCxnSpPr>
      <xdr:spPr>
        <a:xfrm>
          <a:off x="16827500" y="16637000"/>
          <a:ext cx="16287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793750</xdr:colOff>
      <xdr:row>81</xdr:row>
      <xdr:rowOff>25400</xdr:rowOff>
    </xdr:from>
    <xdr:to>
      <xdr:col>41</xdr:col>
      <xdr:colOff>95250</xdr:colOff>
      <xdr:row>85</xdr:row>
      <xdr:rowOff>165100</xdr:rowOff>
    </xdr:to>
    <xdr:sp macro="" textlink="">
      <xdr:nvSpPr>
        <xdr:cNvPr id="7899" name="Ellipse 7898">
          <a:extLst>
            <a:ext uri="{FF2B5EF4-FFF2-40B4-BE49-F238E27FC236}">
              <a16:creationId xmlns:a16="http://schemas.microsoft.com/office/drawing/2014/main" id="{24B33D0E-D7F0-0FA6-F262-5F4ED515F0E3}"/>
            </a:ext>
          </a:extLst>
        </xdr:cNvPr>
        <xdr:cNvSpPr/>
      </xdr:nvSpPr>
      <xdr:spPr>
        <a:xfrm>
          <a:off x="32988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95250</xdr:colOff>
      <xdr:row>81</xdr:row>
      <xdr:rowOff>152400</xdr:rowOff>
    </xdr:from>
    <xdr:to>
      <xdr:col>40</xdr:col>
      <xdr:colOff>127000</xdr:colOff>
      <xdr:row>81</xdr:row>
      <xdr:rowOff>152400</xdr:rowOff>
    </xdr:to>
    <xdr:cxnSp macro="">
      <xdr:nvCxnSpPr>
        <xdr:cNvPr id="7900" name="Connecteur droit avec flèche 7899">
          <a:extLst>
            <a:ext uri="{FF2B5EF4-FFF2-40B4-BE49-F238E27FC236}">
              <a16:creationId xmlns:a16="http://schemas.microsoft.com/office/drawing/2014/main" id="{4AE8FDA8-C61D-B8B5-728E-B76D4510B9D8}"/>
            </a:ext>
          </a:extLst>
        </xdr:cNvPr>
        <xdr:cNvCxnSpPr/>
      </xdr:nvCxnSpPr>
      <xdr:spPr>
        <a:xfrm>
          <a:off x="3311525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81</xdr:row>
      <xdr:rowOff>25400</xdr:rowOff>
    </xdr:from>
    <xdr:to>
      <xdr:col>41</xdr:col>
      <xdr:colOff>127000</xdr:colOff>
      <xdr:row>85</xdr:row>
      <xdr:rowOff>165100</xdr:rowOff>
    </xdr:to>
    <xdr:sp macro="" textlink="">
      <xdr:nvSpPr>
        <xdr:cNvPr id="7901" name="Ellipse 7900">
          <a:extLst>
            <a:ext uri="{FF2B5EF4-FFF2-40B4-BE49-F238E27FC236}">
              <a16:creationId xmlns:a16="http://schemas.microsoft.com/office/drawing/2014/main" id="{19C0DC0F-2706-0F76-6D5A-0A23C2B6031C}"/>
            </a:ext>
          </a:extLst>
        </xdr:cNvPr>
        <xdr:cNvSpPr/>
      </xdr:nvSpPr>
      <xdr:spPr>
        <a:xfrm>
          <a:off x="33020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323850</xdr:colOff>
      <xdr:row>81</xdr:row>
      <xdr:rowOff>152400</xdr:rowOff>
    </xdr:from>
    <xdr:to>
      <xdr:col>40</xdr:col>
      <xdr:colOff>127000</xdr:colOff>
      <xdr:row>81</xdr:row>
      <xdr:rowOff>152400</xdr:rowOff>
    </xdr:to>
    <xdr:cxnSp macro="">
      <xdr:nvCxnSpPr>
        <xdr:cNvPr id="7902" name="Connecteur droit avec flèche 7901">
          <a:extLst>
            <a:ext uri="{FF2B5EF4-FFF2-40B4-BE49-F238E27FC236}">
              <a16:creationId xmlns:a16="http://schemas.microsoft.com/office/drawing/2014/main" id="{C9BCA684-1804-9998-61FA-4AF354321F10}"/>
            </a:ext>
          </a:extLst>
        </xdr:cNvPr>
        <xdr:cNvCxnSpPr/>
      </xdr:nvCxnSpPr>
      <xdr:spPr>
        <a:xfrm flipH="1">
          <a:off x="16833850" y="16637000"/>
          <a:ext cx="163131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196850</xdr:colOff>
      <xdr:row>81</xdr:row>
      <xdr:rowOff>25400</xdr:rowOff>
    </xdr:from>
    <xdr:to>
      <xdr:col>21</xdr:col>
      <xdr:colOff>323850</xdr:colOff>
      <xdr:row>85</xdr:row>
      <xdr:rowOff>165100</xdr:rowOff>
    </xdr:to>
    <xdr:sp macro="" textlink="">
      <xdr:nvSpPr>
        <xdr:cNvPr id="7903" name="Ellipse 7902">
          <a:extLst>
            <a:ext uri="{FF2B5EF4-FFF2-40B4-BE49-F238E27FC236}">
              <a16:creationId xmlns:a16="http://schemas.microsoft.com/office/drawing/2014/main" id="{0F3D1C5E-929C-D009-35FB-E157F61F2FE6}"/>
            </a:ext>
          </a:extLst>
        </xdr:cNvPr>
        <xdr:cNvSpPr/>
      </xdr:nvSpPr>
      <xdr:spPr>
        <a:xfrm>
          <a:off x="167068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323850</xdr:colOff>
      <xdr:row>81</xdr:row>
      <xdr:rowOff>152400</xdr:rowOff>
    </xdr:from>
    <xdr:to>
      <xdr:col>40</xdr:col>
      <xdr:colOff>158750</xdr:colOff>
      <xdr:row>81</xdr:row>
      <xdr:rowOff>152400</xdr:rowOff>
    </xdr:to>
    <xdr:cxnSp macro="">
      <xdr:nvCxnSpPr>
        <xdr:cNvPr id="7904" name="Connecteur droit avec flèche 7903">
          <a:extLst>
            <a:ext uri="{FF2B5EF4-FFF2-40B4-BE49-F238E27FC236}">
              <a16:creationId xmlns:a16="http://schemas.microsoft.com/office/drawing/2014/main" id="{F79FA270-FEDE-F8F6-D0B3-85F4FB6CC646}"/>
            </a:ext>
          </a:extLst>
        </xdr:cNvPr>
        <xdr:cNvCxnSpPr/>
      </xdr:nvCxnSpPr>
      <xdr:spPr>
        <a:xfrm>
          <a:off x="16833850" y="16637000"/>
          <a:ext cx="163449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31750</xdr:colOff>
      <xdr:row>81</xdr:row>
      <xdr:rowOff>25400</xdr:rowOff>
    </xdr:from>
    <xdr:to>
      <xdr:col>41</xdr:col>
      <xdr:colOff>158750</xdr:colOff>
      <xdr:row>85</xdr:row>
      <xdr:rowOff>165100</xdr:rowOff>
    </xdr:to>
    <xdr:sp macro="" textlink="">
      <xdr:nvSpPr>
        <xdr:cNvPr id="7905" name="Ellipse 7904">
          <a:extLst>
            <a:ext uri="{FF2B5EF4-FFF2-40B4-BE49-F238E27FC236}">
              <a16:creationId xmlns:a16="http://schemas.microsoft.com/office/drawing/2014/main" id="{303A2311-A96C-685B-4AA8-6B9AE0E64F9D}"/>
            </a:ext>
          </a:extLst>
        </xdr:cNvPr>
        <xdr:cNvSpPr/>
      </xdr:nvSpPr>
      <xdr:spPr>
        <a:xfrm>
          <a:off x="33051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158750</xdr:colOff>
      <xdr:row>34</xdr:row>
      <xdr:rowOff>177800</xdr:rowOff>
    </xdr:from>
    <xdr:to>
      <xdr:col>41</xdr:col>
      <xdr:colOff>127000</xdr:colOff>
      <xdr:row>81</xdr:row>
      <xdr:rowOff>152400</xdr:rowOff>
    </xdr:to>
    <xdr:cxnSp macro="">
      <xdr:nvCxnSpPr>
        <xdr:cNvPr id="7906" name="Connecteur droit avec flèche 7905">
          <a:extLst>
            <a:ext uri="{FF2B5EF4-FFF2-40B4-BE49-F238E27FC236}">
              <a16:creationId xmlns:a16="http://schemas.microsoft.com/office/drawing/2014/main" id="{6545D857-47D9-7441-C1B3-35DD4FAFA945}"/>
            </a:ext>
          </a:extLst>
        </xdr:cNvPr>
        <xdr:cNvCxnSpPr/>
      </xdr:nvCxnSpPr>
      <xdr:spPr>
        <a:xfrm flipV="1">
          <a:off x="33178750" y="7112000"/>
          <a:ext cx="793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34</xdr:row>
      <xdr:rowOff>50800</xdr:rowOff>
    </xdr:from>
    <xdr:to>
      <xdr:col>42</xdr:col>
      <xdr:colOff>127000</xdr:colOff>
      <xdr:row>38</xdr:row>
      <xdr:rowOff>190500</xdr:rowOff>
    </xdr:to>
    <xdr:sp macro="" textlink="">
      <xdr:nvSpPr>
        <xdr:cNvPr id="7907" name="Ellipse 7906">
          <a:extLst>
            <a:ext uri="{FF2B5EF4-FFF2-40B4-BE49-F238E27FC236}">
              <a16:creationId xmlns:a16="http://schemas.microsoft.com/office/drawing/2014/main" id="{388FC5AD-8516-2F2B-744B-E922E346863C}"/>
            </a:ext>
          </a:extLst>
        </xdr:cNvPr>
        <xdr:cNvSpPr/>
      </xdr:nvSpPr>
      <xdr:spPr>
        <a:xfrm>
          <a:off x="33845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30</xdr:col>
      <xdr:colOff>0</xdr:colOff>
      <xdr:row>34</xdr:row>
      <xdr:rowOff>177800</xdr:rowOff>
    </xdr:from>
    <xdr:to>
      <xdr:col>41</xdr:col>
      <xdr:colOff>127000</xdr:colOff>
      <xdr:row>81</xdr:row>
      <xdr:rowOff>152400</xdr:rowOff>
    </xdr:to>
    <xdr:cxnSp macro="">
      <xdr:nvCxnSpPr>
        <xdr:cNvPr id="7908" name="Connecteur droit avec flèche 7907">
          <a:extLst>
            <a:ext uri="{FF2B5EF4-FFF2-40B4-BE49-F238E27FC236}">
              <a16:creationId xmlns:a16="http://schemas.microsoft.com/office/drawing/2014/main" id="{DBABE6E2-E828-3CE5-A875-C55FA254F038}"/>
            </a:ext>
          </a:extLst>
        </xdr:cNvPr>
        <xdr:cNvCxnSpPr/>
      </xdr:nvCxnSpPr>
      <xdr:spPr>
        <a:xfrm flipH="1">
          <a:off x="24765000" y="7112000"/>
          <a:ext cx="9207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698500</xdr:colOff>
      <xdr:row>81</xdr:row>
      <xdr:rowOff>25400</xdr:rowOff>
    </xdr:from>
    <xdr:to>
      <xdr:col>31</xdr:col>
      <xdr:colOff>0</xdr:colOff>
      <xdr:row>85</xdr:row>
      <xdr:rowOff>165100</xdr:rowOff>
    </xdr:to>
    <xdr:sp macro="" textlink="">
      <xdr:nvSpPr>
        <xdr:cNvPr id="7909" name="Ellipse 7908">
          <a:extLst>
            <a:ext uri="{FF2B5EF4-FFF2-40B4-BE49-F238E27FC236}">
              <a16:creationId xmlns:a16="http://schemas.microsoft.com/office/drawing/2014/main" id="{C18135DE-4571-7AEC-5CD1-9CE668D2DE6B}"/>
            </a:ext>
          </a:extLst>
        </xdr:cNvPr>
        <xdr:cNvSpPr/>
      </xdr:nvSpPr>
      <xdr:spPr>
        <a:xfrm>
          <a:off x="24638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330200</xdr:colOff>
      <xdr:row>81</xdr:row>
      <xdr:rowOff>152400</xdr:rowOff>
    </xdr:from>
    <xdr:to>
      <xdr:col>30</xdr:col>
      <xdr:colOff>0</xdr:colOff>
      <xdr:row>81</xdr:row>
      <xdr:rowOff>152400</xdr:rowOff>
    </xdr:to>
    <xdr:cxnSp macro="">
      <xdr:nvCxnSpPr>
        <xdr:cNvPr id="7910" name="Connecteur droit avec flèche 7909">
          <a:extLst>
            <a:ext uri="{FF2B5EF4-FFF2-40B4-BE49-F238E27FC236}">
              <a16:creationId xmlns:a16="http://schemas.microsoft.com/office/drawing/2014/main" id="{359D0985-7F48-4839-3F4B-5B582BA38D24}"/>
            </a:ext>
          </a:extLst>
        </xdr:cNvPr>
        <xdr:cNvCxnSpPr/>
      </xdr:nvCxnSpPr>
      <xdr:spPr>
        <a:xfrm flipH="1">
          <a:off x="16840200" y="16637000"/>
          <a:ext cx="79248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81</xdr:row>
      <xdr:rowOff>25400</xdr:rowOff>
    </xdr:from>
    <xdr:to>
      <xdr:col>21</xdr:col>
      <xdr:colOff>330200</xdr:colOff>
      <xdr:row>85</xdr:row>
      <xdr:rowOff>165100</xdr:rowOff>
    </xdr:to>
    <xdr:sp macro="" textlink="">
      <xdr:nvSpPr>
        <xdr:cNvPr id="7911" name="Ellipse 7910">
          <a:extLst>
            <a:ext uri="{FF2B5EF4-FFF2-40B4-BE49-F238E27FC236}">
              <a16:creationId xmlns:a16="http://schemas.microsoft.com/office/drawing/2014/main" id="{A5169649-9D3D-EFD9-40C8-3924D3F810EE}"/>
            </a:ext>
          </a:extLst>
        </xdr:cNvPr>
        <xdr:cNvSpPr/>
      </xdr:nvSpPr>
      <xdr:spPr>
        <a:xfrm>
          <a:off x="167132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330200</xdr:colOff>
      <xdr:row>81</xdr:row>
      <xdr:rowOff>152400</xdr:rowOff>
    </xdr:from>
    <xdr:to>
      <xdr:col>20</xdr:col>
      <xdr:colOff>336550</xdr:colOff>
      <xdr:row>81</xdr:row>
      <xdr:rowOff>152400</xdr:rowOff>
    </xdr:to>
    <xdr:cxnSp macro="">
      <xdr:nvCxnSpPr>
        <xdr:cNvPr id="7912" name="Connecteur droit avec flèche 7911">
          <a:extLst>
            <a:ext uri="{FF2B5EF4-FFF2-40B4-BE49-F238E27FC236}">
              <a16:creationId xmlns:a16="http://schemas.microsoft.com/office/drawing/2014/main" id="{7B7CAE06-3706-1DEC-68DF-8AB7557E571A}"/>
            </a:ext>
          </a:extLst>
        </xdr:cNvPr>
        <xdr:cNvCxnSpPr/>
      </xdr:nvCxnSpPr>
      <xdr:spPr>
        <a:xfrm>
          <a:off x="16840200" y="16637000"/>
          <a:ext cx="63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209550</xdr:colOff>
      <xdr:row>81</xdr:row>
      <xdr:rowOff>25400</xdr:rowOff>
    </xdr:from>
    <xdr:to>
      <xdr:col>21</xdr:col>
      <xdr:colOff>336550</xdr:colOff>
      <xdr:row>85</xdr:row>
      <xdr:rowOff>165100</xdr:rowOff>
    </xdr:to>
    <xdr:sp macro="" textlink="">
      <xdr:nvSpPr>
        <xdr:cNvPr id="7913" name="Ellipse 7912">
          <a:extLst>
            <a:ext uri="{FF2B5EF4-FFF2-40B4-BE49-F238E27FC236}">
              <a16:creationId xmlns:a16="http://schemas.microsoft.com/office/drawing/2014/main" id="{62EE7895-905B-C71F-E6C5-CD8EBD1B413C}"/>
            </a:ext>
          </a:extLst>
        </xdr:cNvPr>
        <xdr:cNvSpPr/>
      </xdr:nvSpPr>
      <xdr:spPr>
        <a:xfrm>
          <a:off x="167195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336550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914" name="Connecteur droit avec flèche 7913">
          <a:extLst>
            <a:ext uri="{FF2B5EF4-FFF2-40B4-BE49-F238E27FC236}">
              <a16:creationId xmlns:a16="http://schemas.microsoft.com/office/drawing/2014/main" id="{74811539-EE2C-D979-4452-964035FCBB55}"/>
            </a:ext>
          </a:extLst>
        </xdr:cNvPr>
        <xdr:cNvCxnSpPr/>
      </xdr:nvCxnSpPr>
      <xdr:spPr>
        <a:xfrm flipV="1">
          <a:off x="16846550" y="7112000"/>
          <a:ext cx="67754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915" name="Ellipse 7914">
          <a:extLst>
            <a:ext uri="{FF2B5EF4-FFF2-40B4-BE49-F238E27FC236}">
              <a16:creationId xmlns:a16="http://schemas.microsoft.com/office/drawing/2014/main" id="{D925CEC1-7DB2-4784-8556-B6D28F3ABD9D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41</xdr:col>
      <xdr:colOff>190500</xdr:colOff>
      <xdr:row>34</xdr:row>
      <xdr:rowOff>177800</xdr:rowOff>
    </xdr:to>
    <xdr:cxnSp macro="">
      <xdr:nvCxnSpPr>
        <xdr:cNvPr id="7916" name="Connecteur droit avec flèche 7915">
          <a:extLst>
            <a:ext uri="{FF2B5EF4-FFF2-40B4-BE49-F238E27FC236}">
              <a16:creationId xmlns:a16="http://schemas.microsoft.com/office/drawing/2014/main" id="{544755B9-DF00-2296-F924-262DD36A16BB}"/>
            </a:ext>
          </a:extLst>
        </xdr:cNvPr>
        <xdr:cNvCxnSpPr/>
      </xdr:nvCxnSpPr>
      <xdr:spPr>
        <a:xfrm>
          <a:off x="23622000" y="7112000"/>
          <a:ext cx="10414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63500</xdr:colOff>
      <xdr:row>34</xdr:row>
      <xdr:rowOff>50800</xdr:rowOff>
    </xdr:from>
    <xdr:to>
      <xdr:col>42</xdr:col>
      <xdr:colOff>190500</xdr:colOff>
      <xdr:row>38</xdr:row>
      <xdr:rowOff>190500</xdr:rowOff>
    </xdr:to>
    <xdr:sp macro="" textlink="">
      <xdr:nvSpPr>
        <xdr:cNvPr id="7917" name="Ellipse 7916">
          <a:extLst>
            <a:ext uri="{FF2B5EF4-FFF2-40B4-BE49-F238E27FC236}">
              <a16:creationId xmlns:a16="http://schemas.microsoft.com/office/drawing/2014/main" id="{5A40633D-3F49-EB6E-52DC-89F1105411F4}"/>
            </a:ext>
          </a:extLst>
        </xdr:cNvPr>
        <xdr:cNvSpPr/>
      </xdr:nvSpPr>
      <xdr:spPr>
        <a:xfrm>
          <a:off x="33909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40</xdr:col>
      <xdr:colOff>190500</xdr:colOff>
      <xdr:row>34</xdr:row>
      <xdr:rowOff>177800</xdr:rowOff>
    </xdr:from>
    <xdr:to>
      <xdr:col>41</xdr:col>
      <xdr:colOff>190500</xdr:colOff>
      <xdr:row>81</xdr:row>
      <xdr:rowOff>152400</xdr:rowOff>
    </xdr:to>
    <xdr:cxnSp macro="">
      <xdr:nvCxnSpPr>
        <xdr:cNvPr id="7918" name="Connecteur droit avec flèche 7917">
          <a:extLst>
            <a:ext uri="{FF2B5EF4-FFF2-40B4-BE49-F238E27FC236}">
              <a16:creationId xmlns:a16="http://schemas.microsoft.com/office/drawing/2014/main" id="{5797633B-2550-0F16-EE07-BC994C54A95C}"/>
            </a:ext>
          </a:extLst>
        </xdr:cNvPr>
        <xdr:cNvCxnSpPr/>
      </xdr:nvCxnSpPr>
      <xdr:spPr>
        <a:xfrm flipH="1">
          <a:off x="33210500" y="7112000"/>
          <a:ext cx="825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63500</xdr:colOff>
      <xdr:row>81</xdr:row>
      <xdr:rowOff>25400</xdr:rowOff>
    </xdr:from>
    <xdr:to>
      <xdr:col>41</xdr:col>
      <xdr:colOff>190500</xdr:colOff>
      <xdr:row>85</xdr:row>
      <xdr:rowOff>165100</xdr:rowOff>
    </xdr:to>
    <xdr:sp macro="" textlink="">
      <xdr:nvSpPr>
        <xdr:cNvPr id="7919" name="Ellipse 7918">
          <a:extLst>
            <a:ext uri="{FF2B5EF4-FFF2-40B4-BE49-F238E27FC236}">
              <a16:creationId xmlns:a16="http://schemas.microsoft.com/office/drawing/2014/main" id="{4EF64E4D-39CC-35F2-5253-FF1ACCA03130}"/>
            </a:ext>
          </a:extLst>
        </xdr:cNvPr>
        <xdr:cNvSpPr/>
      </xdr:nvSpPr>
      <xdr:spPr>
        <a:xfrm>
          <a:off x="33083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40</xdr:col>
      <xdr:colOff>190500</xdr:colOff>
      <xdr:row>81</xdr:row>
      <xdr:rowOff>152400</xdr:rowOff>
    </xdr:to>
    <xdr:cxnSp macro="">
      <xdr:nvCxnSpPr>
        <xdr:cNvPr id="7920" name="Connecteur droit avec flèche 7919">
          <a:extLst>
            <a:ext uri="{FF2B5EF4-FFF2-40B4-BE49-F238E27FC236}">
              <a16:creationId xmlns:a16="http://schemas.microsoft.com/office/drawing/2014/main" id="{19D2F72E-0F70-2345-12E6-6F0322720DC8}"/>
            </a:ext>
          </a:extLst>
        </xdr:cNvPr>
        <xdr:cNvCxnSpPr/>
      </xdr:nvCxnSpPr>
      <xdr:spPr>
        <a:xfrm flipH="1" flipV="1">
          <a:off x="23622000" y="7112000"/>
          <a:ext cx="9588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921" name="Ellipse 7920">
          <a:extLst>
            <a:ext uri="{FF2B5EF4-FFF2-40B4-BE49-F238E27FC236}">
              <a16:creationId xmlns:a16="http://schemas.microsoft.com/office/drawing/2014/main" id="{EEE1E041-DAE3-5063-B7CE-FBD89F1AB09E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41</xdr:col>
      <xdr:colOff>254000</xdr:colOff>
      <xdr:row>34</xdr:row>
      <xdr:rowOff>177800</xdr:rowOff>
    </xdr:to>
    <xdr:cxnSp macro="">
      <xdr:nvCxnSpPr>
        <xdr:cNvPr id="7922" name="Connecteur droit avec flèche 7921">
          <a:extLst>
            <a:ext uri="{FF2B5EF4-FFF2-40B4-BE49-F238E27FC236}">
              <a16:creationId xmlns:a16="http://schemas.microsoft.com/office/drawing/2014/main" id="{84526E6F-D2AC-7843-1CF6-0066FCCAB4EE}"/>
            </a:ext>
          </a:extLst>
        </xdr:cNvPr>
        <xdr:cNvCxnSpPr/>
      </xdr:nvCxnSpPr>
      <xdr:spPr>
        <a:xfrm>
          <a:off x="23622000" y="7112000"/>
          <a:ext cx="10477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127000</xdr:colOff>
      <xdr:row>34</xdr:row>
      <xdr:rowOff>50800</xdr:rowOff>
    </xdr:from>
    <xdr:to>
      <xdr:col>42</xdr:col>
      <xdr:colOff>254000</xdr:colOff>
      <xdr:row>38</xdr:row>
      <xdr:rowOff>190500</xdr:rowOff>
    </xdr:to>
    <xdr:sp macro="" textlink="">
      <xdr:nvSpPr>
        <xdr:cNvPr id="7923" name="Ellipse 7922">
          <a:extLst>
            <a:ext uri="{FF2B5EF4-FFF2-40B4-BE49-F238E27FC236}">
              <a16:creationId xmlns:a16="http://schemas.microsoft.com/office/drawing/2014/main" id="{3543C30D-C4AF-2374-AC1E-F0485323CC1F}"/>
            </a:ext>
          </a:extLst>
        </xdr:cNvPr>
        <xdr:cNvSpPr/>
      </xdr:nvSpPr>
      <xdr:spPr>
        <a:xfrm>
          <a:off x="33972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342900</xdr:colOff>
      <xdr:row>34</xdr:row>
      <xdr:rowOff>177800</xdr:rowOff>
    </xdr:from>
    <xdr:to>
      <xdr:col>41</xdr:col>
      <xdr:colOff>254000</xdr:colOff>
      <xdr:row>81</xdr:row>
      <xdr:rowOff>152400</xdr:rowOff>
    </xdr:to>
    <xdr:cxnSp macro="">
      <xdr:nvCxnSpPr>
        <xdr:cNvPr id="7924" name="Connecteur droit avec flèche 7923">
          <a:extLst>
            <a:ext uri="{FF2B5EF4-FFF2-40B4-BE49-F238E27FC236}">
              <a16:creationId xmlns:a16="http://schemas.microsoft.com/office/drawing/2014/main" id="{3153A3D7-89A1-8E60-5F03-11AA00EBBDDB}"/>
            </a:ext>
          </a:extLst>
        </xdr:cNvPr>
        <xdr:cNvCxnSpPr/>
      </xdr:nvCxnSpPr>
      <xdr:spPr>
        <a:xfrm flipH="1">
          <a:off x="16852900" y="7112000"/>
          <a:ext cx="172466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215900</xdr:colOff>
      <xdr:row>81</xdr:row>
      <xdr:rowOff>25400</xdr:rowOff>
    </xdr:from>
    <xdr:to>
      <xdr:col>21</xdr:col>
      <xdr:colOff>342900</xdr:colOff>
      <xdr:row>85</xdr:row>
      <xdr:rowOff>165100</xdr:rowOff>
    </xdr:to>
    <xdr:sp macro="" textlink="">
      <xdr:nvSpPr>
        <xdr:cNvPr id="7925" name="Ellipse 7924">
          <a:extLst>
            <a:ext uri="{FF2B5EF4-FFF2-40B4-BE49-F238E27FC236}">
              <a16:creationId xmlns:a16="http://schemas.microsoft.com/office/drawing/2014/main" id="{11A58CBD-2BFD-1BB5-247E-B07C9475A00D}"/>
            </a:ext>
          </a:extLst>
        </xdr:cNvPr>
        <xdr:cNvSpPr/>
      </xdr:nvSpPr>
      <xdr:spPr>
        <a:xfrm>
          <a:off x="167259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342900</xdr:colOff>
      <xdr:row>81</xdr:row>
      <xdr:rowOff>152400</xdr:rowOff>
    </xdr:from>
    <xdr:to>
      <xdr:col>30</xdr:col>
      <xdr:colOff>31750</xdr:colOff>
      <xdr:row>81</xdr:row>
      <xdr:rowOff>152400</xdr:rowOff>
    </xdr:to>
    <xdr:cxnSp macro="">
      <xdr:nvCxnSpPr>
        <xdr:cNvPr id="7926" name="Connecteur droit avec flèche 7925">
          <a:extLst>
            <a:ext uri="{FF2B5EF4-FFF2-40B4-BE49-F238E27FC236}">
              <a16:creationId xmlns:a16="http://schemas.microsoft.com/office/drawing/2014/main" id="{D3B94AC8-2566-1298-503F-2A1D4F1D71A9}"/>
            </a:ext>
          </a:extLst>
        </xdr:cNvPr>
        <xdr:cNvCxnSpPr/>
      </xdr:nvCxnSpPr>
      <xdr:spPr>
        <a:xfrm>
          <a:off x="16852900" y="16637000"/>
          <a:ext cx="79438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730250</xdr:colOff>
      <xdr:row>81</xdr:row>
      <xdr:rowOff>25400</xdr:rowOff>
    </xdr:from>
    <xdr:to>
      <xdr:col>31</xdr:col>
      <xdr:colOff>31750</xdr:colOff>
      <xdr:row>85</xdr:row>
      <xdr:rowOff>165100</xdr:rowOff>
    </xdr:to>
    <xdr:sp macro="" textlink="">
      <xdr:nvSpPr>
        <xdr:cNvPr id="7927" name="Ellipse 7926">
          <a:extLst>
            <a:ext uri="{FF2B5EF4-FFF2-40B4-BE49-F238E27FC236}">
              <a16:creationId xmlns:a16="http://schemas.microsoft.com/office/drawing/2014/main" id="{31EB2FC8-246A-2537-6A6A-D916E99C21D7}"/>
            </a:ext>
          </a:extLst>
        </xdr:cNvPr>
        <xdr:cNvSpPr/>
      </xdr:nvSpPr>
      <xdr:spPr>
        <a:xfrm>
          <a:off x="24669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31750</xdr:colOff>
      <xdr:row>81</xdr:row>
      <xdr:rowOff>152400</xdr:rowOff>
    </xdr:from>
    <xdr:to>
      <xdr:col>30</xdr:col>
      <xdr:colOff>63500</xdr:colOff>
      <xdr:row>81</xdr:row>
      <xdr:rowOff>152400</xdr:rowOff>
    </xdr:to>
    <xdr:cxnSp macro="">
      <xdr:nvCxnSpPr>
        <xdr:cNvPr id="7928" name="Connecteur droit avec flèche 7927">
          <a:extLst>
            <a:ext uri="{FF2B5EF4-FFF2-40B4-BE49-F238E27FC236}">
              <a16:creationId xmlns:a16="http://schemas.microsoft.com/office/drawing/2014/main" id="{D2AC1D50-CCFC-BF68-1834-A2975809B92E}"/>
            </a:ext>
          </a:extLst>
        </xdr:cNvPr>
        <xdr:cNvCxnSpPr/>
      </xdr:nvCxnSpPr>
      <xdr:spPr>
        <a:xfrm>
          <a:off x="2479675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762000</xdr:colOff>
      <xdr:row>81</xdr:row>
      <xdr:rowOff>25400</xdr:rowOff>
    </xdr:from>
    <xdr:to>
      <xdr:col>31</xdr:col>
      <xdr:colOff>63500</xdr:colOff>
      <xdr:row>85</xdr:row>
      <xdr:rowOff>165100</xdr:rowOff>
    </xdr:to>
    <xdr:sp macro="" textlink="">
      <xdr:nvSpPr>
        <xdr:cNvPr id="7929" name="Ellipse 7928">
          <a:extLst>
            <a:ext uri="{FF2B5EF4-FFF2-40B4-BE49-F238E27FC236}">
              <a16:creationId xmlns:a16="http://schemas.microsoft.com/office/drawing/2014/main" id="{0CBC722F-AEA5-C72E-33AB-3E4868560AC9}"/>
            </a:ext>
          </a:extLst>
        </xdr:cNvPr>
        <xdr:cNvSpPr/>
      </xdr:nvSpPr>
      <xdr:spPr>
        <a:xfrm>
          <a:off x="24701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30</xdr:col>
      <xdr:colOff>63500</xdr:colOff>
      <xdr:row>81</xdr:row>
      <xdr:rowOff>152400</xdr:rowOff>
    </xdr:to>
    <xdr:cxnSp macro="">
      <xdr:nvCxnSpPr>
        <xdr:cNvPr id="7930" name="Connecteur droit avec flèche 7929">
          <a:extLst>
            <a:ext uri="{FF2B5EF4-FFF2-40B4-BE49-F238E27FC236}">
              <a16:creationId xmlns:a16="http://schemas.microsoft.com/office/drawing/2014/main" id="{9EA76266-8599-39A2-283A-5D0B83ECD0A2}"/>
            </a:ext>
          </a:extLst>
        </xdr:cNvPr>
        <xdr:cNvCxnSpPr/>
      </xdr:nvCxnSpPr>
      <xdr:spPr>
        <a:xfrm flipH="1" flipV="1">
          <a:off x="23622000" y="7112000"/>
          <a:ext cx="1206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931" name="Ellipse 7930">
          <a:extLst>
            <a:ext uri="{FF2B5EF4-FFF2-40B4-BE49-F238E27FC236}">
              <a16:creationId xmlns:a16="http://schemas.microsoft.com/office/drawing/2014/main" id="{6370EC90-2E1C-7F88-4C78-329BC606F402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30</xdr:col>
      <xdr:colOff>95250</xdr:colOff>
      <xdr:row>81</xdr:row>
      <xdr:rowOff>152400</xdr:rowOff>
    </xdr:to>
    <xdr:cxnSp macro="">
      <xdr:nvCxnSpPr>
        <xdr:cNvPr id="7932" name="Connecteur droit avec flèche 7931">
          <a:extLst>
            <a:ext uri="{FF2B5EF4-FFF2-40B4-BE49-F238E27FC236}">
              <a16:creationId xmlns:a16="http://schemas.microsoft.com/office/drawing/2014/main" id="{8DF674A8-E01F-EAE4-F29F-24F4EB9E099A}"/>
            </a:ext>
          </a:extLst>
        </xdr:cNvPr>
        <xdr:cNvCxnSpPr/>
      </xdr:nvCxnSpPr>
      <xdr:spPr>
        <a:xfrm>
          <a:off x="23622000" y="7112000"/>
          <a:ext cx="1238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793750</xdr:colOff>
      <xdr:row>81</xdr:row>
      <xdr:rowOff>25400</xdr:rowOff>
    </xdr:from>
    <xdr:to>
      <xdr:col>31</xdr:col>
      <xdr:colOff>95250</xdr:colOff>
      <xdr:row>85</xdr:row>
      <xdr:rowOff>165100</xdr:rowOff>
    </xdr:to>
    <xdr:sp macro="" textlink="">
      <xdr:nvSpPr>
        <xdr:cNvPr id="7933" name="Ellipse 7932">
          <a:extLst>
            <a:ext uri="{FF2B5EF4-FFF2-40B4-BE49-F238E27FC236}">
              <a16:creationId xmlns:a16="http://schemas.microsoft.com/office/drawing/2014/main" id="{54B3DCD3-7B21-DDC5-7FCA-331F5B23F23B}"/>
            </a:ext>
          </a:extLst>
        </xdr:cNvPr>
        <xdr:cNvSpPr/>
      </xdr:nvSpPr>
      <xdr:spPr>
        <a:xfrm>
          <a:off x="24733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349250</xdr:colOff>
      <xdr:row>81</xdr:row>
      <xdr:rowOff>152400</xdr:rowOff>
    </xdr:from>
    <xdr:to>
      <xdr:col>30</xdr:col>
      <xdr:colOff>95250</xdr:colOff>
      <xdr:row>81</xdr:row>
      <xdr:rowOff>152400</xdr:rowOff>
    </xdr:to>
    <xdr:cxnSp macro="">
      <xdr:nvCxnSpPr>
        <xdr:cNvPr id="7934" name="Connecteur droit avec flèche 7933">
          <a:extLst>
            <a:ext uri="{FF2B5EF4-FFF2-40B4-BE49-F238E27FC236}">
              <a16:creationId xmlns:a16="http://schemas.microsoft.com/office/drawing/2014/main" id="{AF2E66FC-0E82-304A-DB5A-78406349369C}"/>
            </a:ext>
          </a:extLst>
        </xdr:cNvPr>
        <xdr:cNvCxnSpPr/>
      </xdr:nvCxnSpPr>
      <xdr:spPr>
        <a:xfrm flipH="1">
          <a:off x="16859250" y="16637000"/>
          <a:ext cx="8001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222250</xdr:colOff>
      <xdr:row>81</xdr:row>
      <xdr:rowOff>25400</xdr:rowOff>
    </xdr:from>
    <xdr:to>
      <xdr:col>21</xdr:col>
      <xdr:colOff>349250</xdr:colOff>
      <xdr:row>85</xdr:row>
      <xdr:rowOff>165100</xdr:rowOff>
    </xdr:to>
    <xdr:sp macro="" textlink="">
      <xdr:nvSpPr>
        <xdr:cNvPr id="7935" name="Ellipse 7934">
          <a:extLst>
            <a:ext uri="{FF2B5EF4-FFF2-40B4-BE49-F238E27FC236}">
              <a16:creationId xmlns:a16="http://schemas.microsoft.com/office/drawing/2014/main" id="{2BFA1A5A-89E8-36CE-AD31-05695F1C9317}"/>
            </a:ext>
          </a:extLst>
        </xdr:cNvPr>
        <xdr:cNvSpPr/>
      </xdr:nvSpPr>
      <xdr:spPr>
        <a:xfrm>
          <a:off x="16732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349250</xdr:colOff>
      <xdr:row>34</xdr:row>
      <xdr:rowOff>177800</xdr:rowOff>
    </xdr:from>
    <xdr:to>
      <xdr:col>41</xdr:col>
      <xdr:colOff>317500</xdr:colOff>
      <xdr:row>81</xdr:row>
      <xdr:rowOff>152400</xdr:rowOff>
    </xdr:to>
    <xdr:cxnSp macro="">
      <xdr:nvCxnSpPr>
        <xdr:cNvPr id="7936" name="Connecteur droit avec flèche 7935">
          <a:extLst>
            <a:ext uri="{FF2B5EF4-FFF2-40B4-BE49-F238E27FC236}">
              <a16:creationId xmlns:a16="http://schemas.microsoft.com/office/drawing/2014/main" id="{C5DCA48E-DD83-B01D-E477-4609AA4319A4}"/>
            </a:ext>
          </a:extLst>
        </xdr:cNvPr>
        <xdr:cNvCxnSpPr/>
      </xdr:nvCxnSpPr>
      <xdr:spPr>
        <a:xfrm flipV="1">
          <a:off x="16859250" y="7112000"/>
          <a:ext cx="17303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190500</xdr:colOff>
      <xdr:row>34</xdr:row>
      <xdr:rowOff>50800</xdr:rowOff>
    </xdr:from>
    <xdr:to>
      <xdr:col>42</xdr:col>
      <xdr:colOff>317500</xdr:colOff>
      <xdr:row>38</xdr:row>
      <xdr:rowOff>190500</xdr:rowOff>
    </xdr:to>
    <xdr:sp macro="" textlink="">
      <xdr:nvSpPr>
        <xdr:cNvPr id="7937" name="Ellipse 7936">
          <a:extLst>
            <a:ext uri="{FF2B5EF4-FFF2-40B4-BE49-F238E27FC236}">
              <a16:creationId xmlns:a16="http://schemas.microsoft.com/office/drawing/2014/main" id="{2845FD57-D714-D9F3-7F0E-1CEF5B305F6F}"/>
            </a:ext>
          </a:extLst>
        </xdr:cNvPr>
        <xdr:cNvSpPr/>
      </xdr:nvSpPr>
      <xdr:spPr>
        <a:xfrm>
          <a:off x="34036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938" name="Ellipse 7937">
          <a:extLst>
            <a:ext uri="{FF2B5EF4-FFF2-40B4-BE49-F238E27FC236}">
              <a16:creationId xmlns:a16="http://schemas.microsoft.com/office/drawing/2014/main" id="{A2042ACA-7285-92D5-EFFA-2801BFC53F2C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30</xdr:col>
      <xdr:colOff>127000</xdr:colOff>
      <xdr:row>81</xdr:row>
      <xdr:rowOff>152400</xdr:rowOff>
    </xdr:to>
    <xdr:cxnSp macro="">
      <xdr:nvCxnSpPr>
        <xdr:cNvPr id="7939" name="Connecteur droit avec flèche 7938">
          <a:extLst>
            <a:ext uri="{FF2B5EF4-FFF2-40B4-BE49-F238E27FC236}">
              <a16:creationId xmlns:a16="http://schemas.microsoft.com/office/drawing/2014/main" id="{DAE5437D-17A6-6C47-7C13-A67D7DD0C6DA}"/>
            </a:ext>
          </a:extLst>
        </xdr:cNvPr>
        <xdr:cNvCxnSpPr/>
      </xdr:nvCxnSpPr>
      <xdr:spPr>
        <a:xfrm>
          <a:off x="23590250" y="7112000"/>
          <a:ext cx="1301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81</xdr:row>
      <xdr:rowOff>25400</xdr:rowOff>
    </xdr:from>
    <xdr:to>
      <xdr:col>31</xdr:col>
      <xdr:colOff>127000</xdr:colOff>
      <xdr:row>85</xdr:row>
      <xdr:rowOff>165100</xdr:rowOff>
    </xdr:to>
    <xdr:sp macro="" textlink="">
      <xdr:nvSpPr>
        <xdr:cNvPr id="7940" name="Ellipse 7939">
          <a:extLst>
            <a:ext uri="{FF2B5EF4-FFF2-40B4-BE49-F238E27FC236}">
              <a16:creationId xmlns:a16="http://schemas.microsoft.com/office/drawing/2014/main" id="{6348AB96-2503-88C3-E5B8-8A49FB50E9EB}"/>
            </a:ext>
          </a:extLst>
        </xdr:cNvPr>
        <xdr:cNvSpPr/>
      </xdr:nvSpPr>
      <xdr:spPr>
        <a:xfrm>
          <a:off x="24765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127000</xdr:colOff>
      <xdr:row>81</xdr:row>
      <xdr:rowOff>152400</xdr:rowOff>
    </xdr:from>
    <xdr:to>
      <xdr:col>30</xdr:col>
      <xdr:colOff>158750</xdr:colOff>
      <xdr:row>81</xdr:row>
      <xdr:rowOff>152400</xdr:rowOff>
    </xdr:to>
    <xdr:cxnSp macro="">
      <xdr:nvCxnSpPr>
        <xdr:cNvPr id="7941" name="Connecteur droit avec flèche 7940">
          <a:extLst>
            <a:ext uri="{FF2B5EF4-FFF2-40B4-BE49-F238E27FC236}">
              <a16:creationId xmlns:a16="http://schemas.microsoft.com/office/drawing/2014/main" id="{3C0AC257-A7AD-B530-9838-7A4D4A7458CB}"/>
            </a:ext>
          </a:extLst>
        </xdr:cNvPr>
        <xdr:cNvCxnSpPr/>
      </xdr:nvCxnSpPr>
      <xdr:spPr>
        <a:xfrm>
          <a:off x="248920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31750</xdr:colOff>
      <xdr:row>81</xdr:row>
      <xdr:rowOff>25400</xdr:rowOff>
    </xdr:from>
    <xdr:to>
      <xdr:col>31</xdr:col>
      <xdr:colOff>158750</xdr:colOff>
      <xdr:row>85</xdr:row>
      <xdr:rowOff>165100</xdr:rowOff>
    </xdr:to>
    <xdr:sp macro="" textlink="">
      <xdr:nvSpPr>
        <xdr:cNvPr id="7942" name="Ellipse 7941">
          <a:extLst>
            <a:ext uri="{FF2B5EF4-FFF2-40B4-BE49-F238E27FC236}">
              <a16:creationId xmlns:a16="http://schemas.microsoft.com/office/drawing/2014/main" id="{63EE7CE1-2009-54C8-C12D-322FBD20C340}"/>
            </a:ext>
          </a:extLst>
        </xdr:cNvPr>
        <xdr:cNvSpPr/>
      </xdr:nvSpPr>
      <xdr:spPr>
        <a:xfrm>
          <a:off x="24796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158750</xdr:colOff>
      <xdr:row>81</xdr:row>
      <xdr:rowOff>152400</xdr:rowOff>
    </xdr:from>
    <xdr:to>
      <xdr:col>40</xdr:col>
      <xdr:colOff>222250</xdr:colOff>
      <xdr:row>81</xdr:row>
      <xdr:rowOff>152400</xdr:rowOff>
    </xdr:to>
    <xdr:cxnSp macro="">
      <xdr:nvCxnSpPr>
        <xdr:cNvPr id="7943" name="Connecteur droit avec flèche 7942">
          <a:extLst>
            <a:ext uri="{FF2B5EF4-FFF2-40B4-BE49-F238E27FC236}">
              <a16:creationId xmlns:a16="http://schemas.microsoft.com/office/drawing/2014/main" id="{DAEA634C-6AB7-1CA6-DA2A-28CD7AAFDE4F}"/>
            </a:ext>
          </a:extLst>
        </xdr:cNvPr>
        <xdr:cNvCxnSpPr/>
      </xdr:nvCxnSpPr>
      <xdr:spPr>
        <a:xfrm>
          <a:off x="24923750" y="16637000"/>
          <a:ext cx="8318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95250</xdr:colOff>
      <xdr:row>81</xdr:row>
      <xdr:rowOff>25400</xdr:rowOff>
    </xdr:from>
    <xdr:to>
      <xdr:col>41</xdr:col>
      <xdr:colOff>222250</xdr:colOff>
      <xdr:row>85</xdr:row>
      <xdr:rowOff>165100</xdr:rowOff>
    </xdr:to>
    <xdr:sp macro="" textlink="">
      <xdr:nvSpPr>
        <xdr:cNvPr id="7944" name="Ellipse 7943">
          <a:extLst>
            <a:ext uri="{FF2B5EF4-FFF2-40B4-BE49-F238E27FC236}">
              <a16:creationId xmlns:a16="http://schemas.microsoft.com/office/drawing/2014/main" id="{E300B626-4C07-453E-F1F7-EE6558F147F1}"/>
            </a:ext>
          </a:extLst>
        </xdr:cNvPr>
        <xdr:cNvSpPr/>
      </xdr:nvSpPr>
      <xdr:spPr>
        <a:xfrm>
          <a:off x="33115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7945" name="Ellipse 7944">
          <a:extLst>
            <a:ext uri="{FF2B5EF4-FFF2-40B4-BE49-F238E27FC236}">
              <a16:creationId xmlns:a16="http://schemas.microsoft.com/office/drawing/2014/main" id="{9E63AC2E-00D7-D9F1-4429-0446358C68DD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539750</xdr:colOff>
      <xdr:row>34</xdr:row>
      <xdr:rowOff>177800</xdr:rowOff>
    </xdr:to>
    <xdr:cxnSp macro="">
      <xdr:nvCxnSpPr>
        <xdr:cNvPr id="7946" name="Connecteur droit avec flèche 7945">
          <a:extLst>
            <a:ext uri="{FF2B5EF4-FFF2-40B4-BE49-F238E27FC236}">
              <a16:creationId xmlns:a16="http://schemas.microsoft.com/office/drawing/2014/main" id="{545794CF-9A75-2FFD-595F-246D1CFC4035}"/>
            </a:ext>
          </a:extLst>
        </xdr:cNvPr>
        <xdr:cNvCxnSpPr/>
      </xdr:nvCxnSpPr>
      <xdr:spPr>
        <a:xfrm flipH="1">
          <a:off x="23622000" y="7112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947" name="Ellipse 7946">
          <a:extLst>
            <a:ext uri="{FF2B5EF4-FFF2-40B4-BE49-F238E27FC236}">
              <a16:creationId xmlns:a16="http://schemas.microsoft.com/office/drawing/2014/main" id="{8A35CB9C-22BD-0018-FCEF-0FD1E8B46B60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40</xdr:col>
      <xdr:colOff>254000</xdr:colOff>
      <xdr:row>81</xdr:row>
      <xdr:rowOff>152400</xdr:rowOff>
    </xdr:to>
    <xdr:cxnSp macro="">
      <xdr:nvCxnSpPr>
        <xdr:cNvPr id="7948" name="Connecteur droit avec flèche 7947">
          <a:extLst>
            <a:ext uri="{FF2B5EF4-FFF2-40B4-BE49-F238E27FC236}">
              <a16:creationId xmlns:a16="http://schemas.microsoft.com/office/drawing/2014/main" id="{9FA1AAAE-4FAB-04F4-40C8-A135691C24B1}"/>
            </a:ext>
          </a:extLst>
        </xdr:cNvPr>
        <xdr:cNvCxnSpPr/>
      </xdr:nvCxnSpPr>
      <xdr:spPr>
        <a:xfrm>
          <a:off x="23622000" y="7112000"/>
          <a:ext cx="9652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127000</xdr:colOff>
      <xdr:row>81</xdr:row>
      <xdr:rowOff>25400</xdr:rowOff>
    </xdr:from>
    <xdr:to>
      <xdr:col>41</xdr:col>
      <xdr:colOff>254000</xdr:colOff>
      <xdr:row>85</xdr:row>
      <xdr:rowOff>165100</xdr:rowOff>
    </xdr:to>
    <xdr:sp macro="" textlink="">
      <xdr:nvSpPr>
        <xdr:cNvPr id="7949" name="Ellipse 7948">
          <a:extLst>
            <a:ext uri="{FF2B5EF4-FFF2-40B4-BE49-F238E27FC236}">
              <a16:creationId xmlns:a16="http://schemas.microsoft.com/office/drawing/2014/main" id="{7253389A-838D-6111-4541-D9691AA6544B}"/>
            </a:ext>
          </a:extLst>
        </xdr:cNvPr>
        <xdr:cNvSpPr/>
      </xdr:nvSpPr>
      <xdr:spPr>
        <a:xfrm>
          <a:off x="33147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40</xdr:col>
      <xdr:colOff>254000</xdr:colOff>
      <xdr:row>81</xdr:row>
      <xdr:rowOff>152400</xdr:rowOff>
    </xdr:to>
    <xdr:cxnSp macro="">
      <xdr:nvCxnSpPr>
        <xdr:cNvPr id="7950" name="Connecteur droit avec flèche 7949">
          <a:extLst>
            <a:ext uri="{FF2B5EF4-FFF2-40B4-BE49-F238E27FC236}">
              <a16:creationId xmlns:a16="http://schemas.microsoft.com/office/drawing/2014/main" id="{3524B1EA-ECB0-003F-0CE7-348460A3BC0D}"/>
            </a:ext>
          </a:extLst>
        </xdr:cNvPr>
        <xdr:cNvCxnSpPr/>
      </xdr:nvCxnSpPr>
      <xdr:spPr>
        <a:xfrm flipH="1" flipV="1">
          <a:off x="23622000" y="7112000"/>
          <a:ext cx="9652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951" name="Ellipse 7950">
          <a:extLst>
            <a:ext uri="{FF2B5EF4-FFF2-40B4-BE49-F238E27FC236}">
              <a16:creationId xmlns:a16="http://schemas.microsoft.com/office/drawing/2014/main" id="{70012D02-2ED4-352F-1793-6919A1746EF2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355600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952" name="Connecteur droit avec flèche 7951">
          <a:extLst>
            <a:ext uri="{FF2B5EF4-FFF2-40B4-BE49-F238E27FC236}">
              <a16:creationId xmlns:a16="http://schemas.microsoft.com/office/drawing/2014/main" id="{13602348-62F2-06FD-4024-8063A050EB57}"/>
            </a:ext>
          </a:extLst>
        </xdr:cNvPr>
        <xdr:cNvCxnSpPr/>
      </xdr:nvCxnSpPr>
      <xdr:spPr>
        <a:xfrm flipH="1">
          <a:off x="16865600" y="7112000"/>
          <a:ext cx="67564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228600</xdr:colOff>
      <xdr:row>81</xdr:row>
      <xdr:rowOff>25400</xdr:rowOff>
    </xdr:from>
    <xdr:to>
      <xdr:col>21</xdr:col>
      <xdr:colOff>355600</xdr:colOff>
      <xdr:row>85</xdr:row>
      <xdr:rowOff>165100</xdr:rowOff>
    </xdr:to>
    <xdr:sp macro="" textlink="">
      <xdr:nvSpPr>
        <xdr:cNvPr id="7953" name="Ellipse 7952">
          <a:extLst>
            <a:ext uri="{FF2B5EF4-FFF2-40B4-BE49-F238E27FC236}">
              <a16:creationId xmlns:a16="http://schemas.microsoft.com/office/drawing/2014/main" id="{373C80AF-D8FA-6D28-B09B-A47E821C8995}"/>
            </a:ext>
          </a:extLst>
        </xdr:cNvPr>
        <xdr:cNvSpPr/>
      </xdr:nvSpPr>
      <xdr:spPr>
        <a:xfrm>
          <a:off x="167386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355600</xdr:colOff>
      <xdr:row>81</xdr:row>
      <xdr:rowOff>152400</xdr:rowOff>
    </xdr:from>
    <xdr:to>
      <xdr:col>30</xdr:col>
      <xdr:colOff>190500</xdr:colOff>
      <xdr:row>81</xdr:row>
      <xdr:rowOff>152400</xdr:rowOff>
    </xdr:to>
    <xdr:cxnSp macro="">
      <xdr:nvCxnSpPr>
        <xdr:cNvPr id="7954" name="Connecteur droit avec flèche 7953">
          <a:extLst>
            <a:ext uri="{FF2B5EF4-FFF2-40B4-BE49-F238E27FC236}">
              <a16:creationId xmlns:a16="http://schemas.microsoft.com/office/drawing/2014/main" id="{CCF76FF9-FBE2-341B-9986-2F57C5425E89}"/>
            </a:ext>
          </a:extLst>
        </xdr:cNvPr>
        <xdr:cNvCxnSpPr/>
      </xdr:nvCxnSpPr>
      <xdr:spPr>
        <a:xfrm>
          <a:off x="16865600" y="16637000"/>
          <a:ext cx="80899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63500</xdr:colOff>
      <xdr:row>81</xdr:row>
      <xdr:rowOff>25400</xdr:rowOff>
    </xdr:from>
    <xdr:to>
      <xdr:col>31</xdr:col>
      <xdr:colOff>190500</xdr:colOff>
      <xdr:row>85</xdr:row>
      <xdr:rowOff>165100</xdr:rowOff>
    </xdr:to>
    <xdr:sp macro="" textlink="">
      <xdr:nvSpPr>
        <xdr:cNvPr id="7955" name="Ellipse 7954">
          <a:extLst>
            <a:ext uri="{FF2B5EF4-FFF2-40B4-BE49-F238E27FC236}">
              <a16:creationId xmlns:a16="http://schemas.microsoft.com/office/drawing/2014/main" id="{79B52267-F879-972A-15F9-15DE86508EB4}"/>
            </a:ext>
          </a:extLst>
        </xdr:cNvPr>
        <xdr:cNvSpPr/>
      </xdr:nvSpPr>
      <xdr:spPr>
        <a:xfrm>
          <a:off x="24828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190500</xdr:colOff>
      <xdr:row>81</xdr:row>
      <xdr:rowOff>152400</xdr:rowOff>
    </xdr:from>
    <xdr:to>
      <xdr:col>40</xdr:col>
      <xdr:colOff>285750</xdr:colOff>
      <xdr:row>81</xdr:row>
      <xdr:rowOff>152400</xdr:rowOff>
    </xdr:to>
    <xdr:cxnSp macro="">
      <xdr:nvCxnSpPr>
        <xdr:cNvPr id="7956" name="Connecteur droit avec flèche 7955">
          <a:extLst>
            <a:ext uri="{FF2B5EF4-FFF2-40B4-BE49-F238E27FC236}">
              <a16:creationId xmlns:a16="http://schemas.microsoft.com/office/drawing/2014/main" id="{DA9EC04E-25F2-8CBF-9AF5-0B08E36FEA2C}"/>
            </a:ext>
          </a:extLst>
        </xdr:cNvPr>
        <xdr:cNvCxnSpPr/>
      </xdr:nvCxnSpPr>
      <xdr:spPr>
        <a:xfrm>
          <a:off x="24955500" y="16637000"/>
          <a:ext cx="83502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158750</xdr:colOff>
      <xdr:row>81</xdr:row>
      <xdr:rowOff>25400</xdr:rowOff>
    </xdr:from>
    <xdr:to>
      <xdr:col>41</xdr:col>
      <xdr:colOff>285750</xdr:colOff>
      <xdr:row>85</xdr:row>
      <xdr:rowOff>165100</xdr:rowOff>
    </xdr:to>
    <xdr:sp macro="" textlink="">
      <xdr:nvSpPr>
        <xdr:cNvPr id="7957" name="Ellipse 7956">
          <a:extLst>
            <a:ext uri="{FF2B5EF4-FFF2-40B4-BE49-F238E27FC236}">
              <a16:creationId xmlns:a16="http://schemas.microsoft.com/office/drawing/2014/main" id="{91197E84-3A26-1164-403F-B21965BB3681}"/>
            </a:ext>
          </a:extLst>
        </xdr:cNvPr>
        <xdr:cNvSpPr/>
      </xdr:nvSpPr>
      <xdr:spPr>
        <a:xfrm>
          <a:off x="33178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285750</xdr:colOff>
      <xdr:row>81</xdr:row>
      <xdr:rowOff>152400</xdr:rowOff>
    </xdr:from>
    <xdr:to>
      <xdr:col>40</xdr:col>
      <xdr:colOff>317500</xdr:colOff>
      <xdr:row>81</xdr:row>
      <xdr:rowOff>152400</xdr:rowOff>
    </xdr:to>
    <xdr:cxnSp macro="">
      <xdr:nvCxnSpPr>
        <xdr:cNvPr id="7958" name="Connecteur droit avec flèche 7957">
          <a:extLst>
            <a:ext uri="{FF2B5EF4-FFF2-40B4-BE49-F238E27FC236}">
              <a16:creationId xmlns:a16="http://schemas.microsoft.com/office/drawing/2014/main" id="{A2654C12-4D63-1D62-7481-66F54AF01E5B}"/>
            </a:ext>
          </a:extLst>
        </xdr:cNvPr>
        <xdr:cNvCxnSpPr/>
      </xdr:nvCxnSpPr>
      <xdr:spPr>
        <a:xfrm>
          <a:off x="3330575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81</xdr:row>
      <xdr:rowOff>25400</xdr:rowOff>
    </xdr:from>
    <xdr:to>
      <xdr:col>41</xdr:col>
      <xdr:colOff>317500</xdr:colOff>
      <xdr:row>85</xdr:row>
      <xdr:rowOff>165100</xdr:rowOff>
    </xdr:to>
    <xdr:sp macro="" textlink="">
      <xdr:nvSpPr>
        <xdr:cNvPr id="7959" name="Ellipse 7958">
          <a:extLst>
            <a:ext uri="{FF2B5EF4-FFF2-40B4-BE49-F238E27FC236}">
              <a16:creationId xmlns:a16="http://schemas.microsoft.com/office/drawing/2014/main" id="{2A1C9E53-ACA3-E21D-1D98-7C4FCEA2428C}"/>
            </a:ext>
          </a:extLst>
        </xdr:cNvPr>
        <xdr:cNvSpPr/>
      </xdr:nvSpPr>
      <xdr:spPr>
        <a:xfrm>
          <a:off x="33210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30</xdr:col>
      <xdr:colOff>222250</xdr:colOff>
      <xdr:row>81</xdr:row>
      <xdr:rowOff>152400</xdr:rowOff>
    </xdr:from>
    <xdr:to>
      <xdr:col>40</xdr:col>
      <xdr:colOff>317500</xdr:colOff>
      <xdr:row>81</xdr:row>
      <xdr:rowOff>152400</xdr:rowOff>
    </xdr:to>
    <xdr:cxnSp macro="">
      <xdr:nvCxnSpPr>
        <xdr:cNvPr id="7960" name="Connecteur droit avec flèche 7959">
          <a:extLst>
            <a:ext uri="{FF2B5EF4-FFF2-40B4-BE49-F238E27FC236}">
              <a16:creationId xmlns:a16="http://schemas.microsoft.com/office/drawing/2014/main" id="{4CC57FA9-3EAC-7725-EB86-44136408D6D6}"/>
            </a:ext>
          </a:extLst>
        </xdr:cNvPr>
        <xdr:cNvCxnSpPr/>
      </xdr:nvCxnSpPr>
      <xdr:spPr>
        <a:xfrm flipH="1">
          <a:off x="24987250" y="16637000"/>
          <a:ext cx="83502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95250</xdr:colOff>
      <xdr:row>81</xdr:row>
      <xdr:rowOff>25400</xdr:rowOff>
    </xdr:from>
    <xdr:to>
      <xdr:col>31</xdr:col>
      <xdr:colOff>222250</xdr:colOff>
      <xdr:row>85</xdr:row>
      <xdr:rowOff>165100</xdr:rowOff>
    </xdr:to>
    <xdr:sp macro="" textlink="">
      <xdr:nvSpPr>
        <xdr:cNvPr id="7961" name="Ellipse 7960">
          <a:extLst>
            <a:ext uri="{FF2B5EF4-FFF2-40B4-BE49-F238E27FC236}">
              <a16:creationId xmlns:a16="http://schemas.microsoft.com/office/drawing/2014/main" id="{E099B5C9-616B-4ECF-2BAA-A4DA7CE9BFB0}"/>
            </a:ext>
          </a:extLst>
        </xdr:cNvPr>
        <xdr:cNvSpPr/>
      </xdr:nvSpPr>
      <xdr:spPr>
        <a:xfrm>
          <a:off x="24860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962" name="Ellipse 7961">
          <a:extLst>
            <a:ext uri="{FF2B5EF4-FFF2-40B4-BE49-F238E27FC236}">
              <a16:creationId xmlns:a16="http://schemas.microsoft.com/office/drawing/2014/main" id="{48F6F956-E6D6-E160-E1F5-44EDE1405D51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361950</xdr:colOff>
      <xdr:row>34</xdr:row>
      <xdr:rowOff>177800</xdr:rowOff>
    </xdr:from>
    <xdr:to>
      <xdr:col>28</xdr:col>
      <xdr:colOff>476250</xdr:colOff>
      <xdr:row>81</xdr:row>
      <xdr:rowOff>152400</xdr:rowOff>
    </xdr:to>
    <xdr:cxnSp macro="">
      <xdr:nvCxnSpPr>
        <xdr:cNvPr id="7963" name="Connecteur droit avec flèche 7962">
          <a:extLst>
            <a:ext uri="{FF2B5EF4-FFF2-40B4-BE49-F238E27FC236}">
              <a16:creationId xmlns:a16="http://schemas.microsoft.com/office/drawing/2014/main" id="{C94AA790-6572-1A1A-86CF-37BB5ECD7768}"/>
            </a:ext>
          </a:extLst>
        </xdr:cNvPr>
        <xdr:cNvCxnSpPr/>
      </xdr:nvCxnSpPr>
      <xdr:spPr>
        <a:xfrm flipH="1">
          <a:off x="16871950" y="7112000"/>
          <a:ext cx="67183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234950</xdr:colOff>
      <xdr:row>81</xdr:row>
      <xdr:rowOff>25400</xdr:rowOff>
    </xdr:from>
    <xdr:to>
      <xdr:col>21</xdr:col>
      <xdr:colOff>361950</xdr:colOff>
      <xdr:row>85</xdr:row>
      <xdr:rowOff>165100</xdr:rowOff>
    </xdr:to>
    <xdr:sp macro="" textlink="">
      <xdr:nvSpPr>
        <xdr:cNvPr id="7964" name="Ellipse 7963">
          <a:extLst>
            <a:ext uri="{FF2B5EF4-FFF2-40B4-BE49-F238E27FC236}">
              <a16:creationId xmlns:a16="http://schemas.microsoft.com/office/drawing/2014/main" id="{90D52972-6D72-85BD-7E3C-193358F2D22C}"/>
            </a:ext>
          </a:extLst>
        </xdr:cNvPr>
        <xdr:cNvSpPr/>
      </xdr:nvSpPr>
      <xdr:spPr>
        <a:xfrm>
          <a:off x="167449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361950</xdr:colOff>
      <xdr:row>81</xdr:row>
      <xdr:rowOff>152400</xdr:rowOff>
    </xdr:from>
    <xdr:to>
      <xdr:col>20</xdr:col>
      <xdr:colOff>368300</xdr:colOff>
      <xdr:row>81</xdr:row>
      <xdr:rowOff>152400</xdr:rowOff>
    </xdr:to>
    <xdr:cxnSp macro="">
      <xdr:nvCxnSpPr>
        <xdr:cNvPr id="7965" name="Connecteur droit avec flèche 7964">
          <a:extLst>
            <a:ext uri="{FF2B5EF4-FFF2-40B4-BE49-F238E27FC236}">
              <a16:creationId xmlns:a16="http://schemas.microsoft.com/office/drawing/2014/main" id="{77122757-746F-8365-80F2-936C3C4E06BA}"/>
            </a:ext>
          </a:extLst>
        </xdr:cNvPr>
        <xdr:cNvCxnSpPr/>
      </xdr:nvCxnSpPr>
      <xdr:spPr>
        <a:xfrm>
          <a:off x="16871950" y="16637000"/>
          <a:ext cx="63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241300</xdr:colOff>
      <xdr:row>81</xdr:row>
      <xdr:rowOff>25400</xdr:rowOff>
    </xdr:from>
    <xdr:to>
      <xdr:col>21</xdr:col>
      <xdr:colOff>368300</xdr:colOff>
      <xdr:row>85</xdr:row>
      <xdr:rowOff>165100</xdr:rowOff>
    </xdr:to>
    <xdr:sp macro="" textlink="">
      <xdr:nvSpPr>
        <xdr:cNvPr id="7966" name="Ellipse 7965">
          <a:extLst>
            <a:ext uri="{FF2B5EF4-FFF2-40B4-BE49-F238E27FC236}">
              <a16:creationId xmlns:a16="http://schemas.microsoft.com/office/drawing/2014/main" id="{2BF827F4-24D1-F844-286A-3B14FFD45FF2}"/>
            </a:ext>
          </a:extLst>
        </xdr:cNvPr>
        <xdr:cNvSpPr/>
      </xdr:nvSpPr>
      <xdr:spPr>
        <a:xfrm>
          <a:off x="167513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368300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967" name="Connecteur droit avec flèche 7966">
          <a:extLst>
            <a:ext uri="{FF2B5EF4-FFF2-40B4-BE49-F238E27FC236}">
              <a16:creationId xmlns:a16="http://schemas.microsoft.com/office/drawing/2014/main" id="{D4777CA4-78EB-9131-8137-2EBF54AFAD6E}"/>
            </a:ext>
          </a:extLst>
        </xdr:cNvPr>
        <xdr:cNvCxnSpPr/>
      </xdr:nvCxnSpPr>
      <xdr:spPr>
        <a:xfrm flipV="1">
          <a:off x="16878300" y="7112000"/>
          <a:ext cx="67437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968" name="Ellipse 7967">
          <a:extLst>
            <a:ext uri="{FF2B5EF4-FFF2-40B4-BE49-F238E27FC236}">
              <a16:creationId xmlns:a16="http://schemas.microsoft.com/office/drawing/2014/main" id="{2B755CA7-AE9C-F129-3E9E-B94514AA5E5B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30</xdr:col>
      <xdr:colOff>254000</xdr:colOff>
      <xdr:row>81</xdr:row>
      <xdr:rowOff>152400</xdr:rowOff>
    </xdr:to>
    <xdr:cxnSp macro="">
      <xdr:nvCxnSpPr>
        <xdr:cNvPr id="7969" name="Connecteur droit avec flèche 7968">
          <a:extLst>
            <a:ext uri="{FF2B5EF4-FFF2-40B4-BE49-F238E27FC236}">
              <a16:creationId xmlns:a16="http://schemas.microsoft.com/office/drawing/2014/main" id="{840DA2A2-42F3-C1EF-6B10-B1D1A76F3CA5}"/>
            </a:ext>
          </a:extLst>
        </xdr:cNvPr>
        <xdr:cNvCxnSpPr/>
      </xdr:nvCxnSpPr>
      <xdr:spPr>
        <a:xfrm>
          <a:off x="23622000" y="7112000"/>
          <a:ext cx="1397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127000</xdr:colOff>
      <xdr:row>81</xdr:row>
      <xdr:rowOff>25400</xdr:rowOff>
    </xdr:from>
    <xdr:to>
      <xdr:col>31</xdr:col>
      <xdr:colOff>254000</xdr:colOff>
      <xdr:row>85</xdr:row>
      <xdr:rowOff>165100</xdr:rowOff>
    </xdr:to>
    <xdr:sp macro="" textlink="">
      <xdr:nvSpPr>
        <xdr:cNvPr id="7970" name="Ellipse 7969">
          <a:extLst>
            <a:ext uri="{FF2B5EF4-FFF2-40B4-BE49-F238E27FC236}">
              <a16:creationId xmlns:a16="http://schemas.microsoft.com/office/drawing/2014/main" id="{2A699B2B-A4D7-8A8A-4F74-A555F106B417}"/>
            </a:ext>
          </a:extLst>
        </xdr:cNvPr>
        <xdr:cNvSpPr/>
      </xdr:nvSpPr>
      <xdr:spPr>
        <a:xfrm>
          <a:off x="24892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254000</xdr:colOff>
      <xdr:row>81</xdr:row>
      <xdr:rowOff>152400</xdr:rowOff>
    </xdr:from>
    <xdr:to>
      <xdr:col>30</xdr:col>
      <xdr:colOff>285750</xdr:colOff>
      <xdr:row>81</xdr:row>
      <xdr:rowOff>152400</xdr:rowOff>
    </xdr:to>
    <xdr:cxnSp macro="">
      <xdr:nvCxnSpPr>
        <xdr:cNvPr id="7971" name="Connecteur droit avec flèche 7970">
          <a:extLst>
            <a:ext uri="{FF2B5EF4-FFF2-40B4-BE49-F238E27FC236}">
              <a16:creationId xmlns:a16="http://schemas.microsoft.com/office/drawing/2014/main" id="{8B9A7841-2718-093C-4466-A8D4CAE5B82C}"/>
            </a:ext>
          </a:extLst>
        </xdr:cNvPr>
        <xdr:cNvCxnSpPr/>
      </xdr:nvCxnSpPr>
      <xdr:spPr>
        <a:xfrm>
          <a:off x="250190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158750</xdr:colOff>
      <xdr:row>81</xdr:row>
      <xdr:rowOff>25400</xdr:rowOff>
    </xdr:from>
    <xdr:to>
      <xdr:col>31</xdr:col>
      <xdr:colOff>285750</xdr:colOff>
      <xdr:row>85</xdr:row>
      <xdr:rowOff>165100</xdr:rowOff>
    </xdr:to>
    <xdr:sp macro="" textlink="">
      <xdr:nvSpPr>
        <xdr:cNvPr id="7972" name="Ellipse 7971">
          <a:extLst>
            <a:ext uri="{FF2B5EF4-FFF2-40B4-BE49-F238E27FC236}">
              <a16:creationId xmlns:a16="http://schemas.microsoft.com/office/drawing/2014/main" id="{4DB7FC1E-4A20-7287-4A50-4335EC01102E}"/>
            </a:ext>
          </a:extLst>
        </xdr:cNvPr>
        <xdr:cNvSpPr/>
      </xdr:nvSpPr>
      <xdr:spPr>
        <a:xfrm>
          <a:off x="24923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285750</xdr:colOff>
      <xdr:row>81</xdr:row>
      <xdr:rowOff>152400</xdr:rowOff>
    </xdr:from>
    <xdr:to>
      <xdr:col>40</xdr:col>
      <xdr:colOff>349250</xdr:colOff>
      <xdr:row>81</xdr:row>
      <xdr:rowOff>152400</xdr:rowOff>
    </xdr:to>
    <xdr:cxnSp macro="">
      <xdr:nvCxnSpPr>
        <xdr:cNvPr id="7973" name="Connecteur droit avec flèche 7972">
          <a:extLst>
            <a:ext uri="{FF2B5EF4-FFF2-40B4-BE49-F238E27FC236}">
              <a16:creationId xmlns:a16="http://schemas.microsoft.com/office/drawing/2014/main" id="{262F48D1-DD25-C486-7808-80BA97EEFE0C}"/>
            </a:ext>
          </a:extLst>
        </xdr:cNvPr>
        <xdr:cNvCxnSpPr/>
      </xdr:nvCxnSpPr>
      <xdr:spPr>
        <a:xfrm>
          <a:off x="25050750" y="16637000"/>
          <a:ext cx="8318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222250</xdr:colOff>
      <xdr:row>81</xdr:row>
      <xdr:rowOff>25400</xdr:rowOff>
    </xdr:from>
    <xdr:to>
      <xdr:col>41</xdr:col>
      <xdr:colOff>349250</xdr:colOff>
      <xdr:row>85</xdr:row>
      <xdr:rowOff>165100</xdr:rowOff>
    </xdr:to>
    <xdr:sp macro="" textlink="">
      <xdr:nvSpPr>
        <xdr:cNvPr id="7974" name="Ellipse 7973">
          <a:extLst>
            <a:ext uri="{FF2B5EF4-FFF2-40B4-BE49-F238E27FC236}">
              <a16:creationId xmlns:a16="http://schemas.microsoft.com/office/drawing/2014/main" id="{3D97026C-34D6-9E03-5D6A-F69CBD0DE2A7}"/>
            </a:ext>
          </a:extLst>
        </xdr:cNvPr>
        <xdr:cNvSpPr/>
      </xdr:nvSpPr>
      <xdr:spPr>
        <a:xfrm>
          <a:off x="33242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40</xdr:col>
      <xdr:colOff>349250</xdr:colOff>
      <xdr:row>81</xdr:row>
      <xdr:rowOff>152400</xdr:rowOff>
    </xdr:to>
    <xdr:cxnSp macro="">
      <xdr:nvCxnSpPr>
        <xdr:cNvPr id="7975" name="Connecteur droit avec flèche 7974">
          <a:extLst>
            <a:ext uri="{FF2B5EF4-FFF2-40B4-BE49-F238E27FC236}">
              <a16:creationId xmlns:a16="http://schemas.microsoft.com/office/drawing/2014/main" id="{12B528C3-8E73-AE9B-7BAD-EB4733368459}"/>
            </a:ext>
          </a:extLst>
        </xdr:cNvPr>
        <xdr:cNvCxnSpPr/>
      </xdr:nvCxnSpPr>
      <xdr:spPr>
        <a:xfrm flipH="1" flipV="1">
          <a:off x="23622000" y="7112000"/>
          <a:ext cx="9747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976" name="Ellipse 7975">
          <a:extLst>
            <a:ext uri="{FF2B5EF4-FFF2-40B4-BE49-F238E27FC236}">
              <a16:creationId xmlns:a16="http://schemas.microsoft.com/office/drawing/2014/main" id="{A3C8F18C-7B66-E8BC-10DE-A2F2D0CC7B28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508000</xdr:colOff>
      <xdr:row>34</xdr:row>
      <xdr:rowOff>177800</xdr:rowOff>
    </xdr:to>
    <xdr:cxnSp macro="">
      <xdr:nvCxnSpPr>
        <xdr:cNvPr id="7977" name="Connecteur droit avec flèche 7976">
          <a:extLst>
            <a:ext uri="{FF2B5EF4-FFF2-40B4-BE49-F238E27FC236}">
              <a16:creationId xmlns:a16="http://schemas.microsoft.com/office/drawing/2014/main" id="{E2316230-3D49-12EA-B0A8-2340A84ED9C1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978" name="Ellipse 7977">
          <a:extLst>
            <a:ext uri="{FF2B5EF4-FFF2-40B4-BE49-F238E27FC236}">
              <a16:creationId xmlns:a16="http://schemas.microsoft.com/office/drawing/2014/main" id="{783D7C95-5749-CE38-73DE-719BC0FDD571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30</xdr:col>
      <xdr:colOff>317500</xdr:colOff>
      <xdr:row>81</xdr:row>
      <xdr:rowOff>152400</xdr:rowOff>
    </xdr:to>
    <xdr:cxnSp macro="">
      <xdr:nvCxnSpPr>
        <xdr:cNvPr id="7979" name="Connecteur droit avec flèche 7978">
          <a:extLst>
            <a:ext uri="{FF2B5EF4-FFF2-40B4-BE49-F238E27FC236}">
              <a16:creationId xmlns:a16="http://schemas.microsoft.com/office/drawing/2014/main" id="{C5BBE051-E46B-02A5-BE6B-EE7FF6E40828}"/>
            </a:ext>
          </a:extLst>
        </xdr:cNvPr>
        <xdr:cNvCxnSpPr/>
      </xdr:nvCxnSpPr>
      <xdr:spPr>
        <a:xfrm>
          <a:off x="23622000" y="7112000"/>
          <a:ext cx="1460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190500</xdr:colOff>
      <xdr:row>81</xdr:row>
      <xdr:rowOff>25400</xdr:rowOff>
    </xdr:from>
    <xdr:to>
      <xdr:col>31</xdr:col>
      <xdr:colOff>317500</xdr:colOff>
      <xdr:row>85</xdr:row>
      <xdr:rowOff>165100</xdr:rowOff>
    </xdr:to>
    <xdr:sp macro="" textlink="">
      <xdr:nvSpPr>
        <xdr:cNvPr id="7980" name="Ellipse 7979">
          <a:extLst>
            <a:ext uri="{FF2B5EF4-FFF2-40B4-BE49-F238E27FC236}">
              <a16:creationId xmlns:a16="http://schemas.microsoft.com/office/drawing/2014/main" id="{A664D89A-B329-1A54-6925-AE1C9083C5ED}"/>
            </a:ext>
          </a:extLst>
        </xdr:cNvPr>
        <xdr:cNvSpPr/>
      </xdr:nvSpPr>
      <xdr:spPr>
        <a:xfrm>
          <a:off x="24955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981" name="Ellipse 7980">
          <a:extLst>
            <a:ext uri="{FF2B5EF4-FFF2-40B4-BE49-F238E27FC236}">
              <a16:creationId xmlns:a16="http://schemas.microsoft.com/office/drawing/2014/main" id="{7B0475E7-300B-CB1D-C4FC-D43131E2BC99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374650</xdr:colOff>
      <xdr:row>34</xdr:row>
      <xdr:rowOff>177800</xdr:rowOff>
    </xdr:from>
    <xdr:to>
      <xdr:col>28</xdr:col>
      <xdr:colOff>476250</xdr:colOff>
      <xdr:row>81</xdr:row>
      <xdr:rowOff>152400</xdr:rowOff>
    </xdr:to>
    <xdr:cxnSp macro="">
      <xdr:nvCxnSpPr>
        <xdr:cNvPr id="7982" name="Connecteur droit avec flèche 7981">
          <a:extLst>
            <a:ext uri="{FF2B5EF4-FFF2-40B4-BE49-F238E27FC236}">
              <a16:creationId xmlns:a16="http://schemas.microsoft.com/office/drawing/2014/main" id="{F713365C-BB1A-E7D4-12F0-E006B84A3C41}"/>
            </a:ext>
          </a:extLst>
        </xdr:cNvPr>
        <xdr:cNvCxnSpPr/>
      </xdr:nvCxnSpPr>
      <xdr:spPr>
        <a:xfrm flipH="1">
          <a:off x="16884650" y="7112000"/>
          <a:ext cx="67056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247650</xdr:colOff>
      <xdr:row>81</xdr:row>
      <xdr:rowOff>25400</xdr:rowOff>
    </xdr:from>
    <xdr:to>
      <xdr:col>21</xdr:col>
      <xdr:colOff>374650</xdr:colOff>
      <xdr:row>85</xdr:row>
      <xdr:rowOff>165100</xdr:rowOff>
    </xdr:to>
    <xdr:sp macro="" textlink="">
      <xdr:nvSpPr>
        <xdr:cNvPr id="7983" name="Ellipse 7982">
          <a:extLst>
            <a:ext uri="{FF2B5EF4-FFF2-40B4-BE49-F238E27FC236}">
              <a16:creationId xmlns:a16="http://schemas.microsoft.com/office/drawing/2014/main" id="{83AA5845-78AB-D82C-2794-4B803B1D5920}"/>
            </a:ext>
          </a:extLst>
        </xdr:cNvPr>
        <xdr:cNvSpPr/>
      </xdr:nvSpPr>
      <xdr:spPr>
        <a:xfrm>
          <a:off x="167576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374650</xdr:colOff>
      <xdr:row>81</xdr:row>
      <xdr:rowOff>152400</xdr:rowOff>
    </xdr:from>
    <xdr:to>
      <xdr:col>40</xdr:col>
      <xdr:colOff>381000</xdr:colOff>
      <xdr:row>81</xdr:row>
      <xdr:rowOff>152400</xdr:rowOff>
    </xdr:to>
    <xdr:cxnSp macro="">
      <xdr:nvCxnSpPr>
        <xdr:cNvPr id="7984" name="Connecteur droit avec flèche 7983">
          <a:extLst>
            <a:ext uri="{FF2B5EF4-FFF2-40B4-BE49-F238E27FC236}">
              <a16:creationId xmlns:a16="http://schemas.microsoft.com/office/drawing/2014/main" id="{078DB137-DE13-08BB-DBF8-EB160666C6F0}"/>
            </a:ext>
          </a:extLst>
        </xdr:cNvPr>
        <xdr:cNvCxnSpPr/>
      </xdr:nvCxnSpPr>
      <xdr:spPr>
        <a:xfrm>
          <a:off x="16884650" y="16637000"/>
          <a:ext cx="165163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254000</xdr:colOff>
      <xdr:row>81</xdr:row>
      <xdr:rowOff>25400</xdr:rowOff>
    </xdr:from>
    <xdr:to>
      <xdr:col>41</xdr:col>
      <xdr:colOff>381000</xdr:colOff>
      <xdr:row>85</xdr:row>
      <xdr:rowOff>165100</xdr:rowOff>
    </xdr:to>
    <xdr:sp macro="" textlink="">
      <xdr:nvSpPr>
        <xdr:cNvPr id="7985" name="Ellipse 7984">
          <a:extLst>
            <a:ext uri="{FF2B5EF4-FFF2-40B4-BE49-F238E27FC236}">
              <a16:creationId xmlns:a16="http://schemas.microsoft.com/office/drawing/2014/main" id="{804F0812-490A-92B4-78F9-B2C9B927102D}"/>
            </a:ext>
          </a:extLst>
        </xdr:cNvPr>
        <xdr:cNvSpPr/>
      </xdr:nvSpPr>
      <xdr:spPr>
        <a:xfrm>
          <a:off x="33274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381000</xdr:colOff>
      <xdr:row>34</xdr:row>
      <xdr:rowOff>177800</xdr:rowOff>
    </xdr:from>
    <xdr:to>
      <xdr:col>41</xdr:col>
      <xdr:colOff>381000</xdr:colOff>
      <xdr:row>81</xdr:row>
      <xdr:rowOff>152400</xdr:rowOff>
    </xdr:to>
    <xdr:cxnSp macro="">
      <xdr:nvCxnSpPr>
        <xdr:cNvPr id="7986" name="Connecteur droit avec flèche 7985">
          <a:extLst>
            <a:ext uri="{FF2B5EF4-FFF2-40B4-BE49-F238E27FC236}">
              <a16:creationId xmlns:a16="http://schemas.microsoft.com/office/drawing/2014/main" id="{8B7A9AFF-4498-31E9-22F4-B55C8ACF8BE3}"/>
            </a:ext>
          </a:extLst>
        </xdr:cNvPr>
        <xdr:cNvCxnSpPr/>
      </xdr:nvCxnSpPr>
      <xdr:spPr>
        <a:xfrm flipV="1">
          <a:off x="33401000" y="7112000"/>
          <a:ext cx="825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254000</xdr:colOff>
      <xdr:row>34</xdr:row>
      <xdr:rowOff>50800</xdr:rowOff>
    </xdr:from>
    <xdr:to>
      <xdr:col>42</xdr:col>
      <xdr:colOff>381000</xdr:colOff>
      <xdr:row>38</xdr:row>
      <xdr:rowOff>190500</xdr:rowOff>
    </xdr:to>
    <xdr:sp macro="" textlink="">
      <xdr:nvSpPr>
        <xdr:cNvPr id="7987" name="Ellipse 7986">
          <a:extLst>
            <a:ext uri="{FF2B5EF4-FFF2-40B4-BE49-F238E27FC236}">
              <a16:creationId xmlns:a16="http://schemas.microsoft.com/office/drawing/2014/main" id="{60D814D6-9E75-E30F-BFB3-C6A53D93CC4E}"/>
            </a:ext>
          </a:extLst>
        </xdr:cNvPr>
        <xdr:cNvSpPr/>
      </xdr:nvSpPr>
      <xdr:spPr>
        <a:xfrm>
          <a:off x="34099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30</xdr:col>
      <xdr:colOff>349250</xdr:colOff>
      <xdr:row>34</xdr:row>
      <xdr:rowOff>177800</xdr:rowOff>
    </xdr:from>
    <xdr:to>
      <xdr:col>41</xdr:col>
      <xdr:colOff>381000</xdr:colOff>
      <xdr:row>81</xdr:row>
      <xdr:rowOff>152400</xdr:rowOff>
    </xdr:to>
    <xdr:cxnSp macro="">
      <xdr:nvCxnSpPr>
        <xdr:cNvPr id="7988" name="Connecteur droit avec flèche 7987">
          <a:extLst>
            <a:ext uri="{FF2B5EF4-FFF2-40B4-BE49-F238E27FC236}">
              <a16:creationId xmlns:a16="http://schemas.microsoft.com/office/drawing/2014/main" id="{317A2D83-F35D-D903-09A8-6590F01A09B1}"/>
            </a:ext>
          </a:extLst>
        </xdr:cNvPr>
        <xdr:cNvCxnSpPr/>
      </xdr:nvCxnSpPr>
      <xdr:spPr>
        <a:xfrm flipH="1">
          <a:off x="25114250" y="7112000"/>
          <a:ext cx="9112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222250</xdr:colOff>
      <xdr:row>81</xdr:row>
      <xdr:rowOff>25400</xdr:rowOff>
    </xdr:from>
    <xdr:to>
      <xdr:col>31</xdr:col>
      <xdr:colOff>349250</xdr:colOff>
      <xdr:row>85</xdr:row>
      <xdr:rowOff>165100</xdr:rowOff>
    </xdr:to>
    <xdr:sp macro="" textlink="">
      <xdr:nvSpPr>
        <xdr:cNvPr id="7989" name="Ellipse 7988">
          <a:extLst>
            <a:ext uri="{FF2B5EF4-FFF2-40B4-BE49-F238E27FC236}">
              <a16:creationId xmlns:a16="http://schemas.microsoft.com/office/drawing/2014/main" id="{E93D2566-124C-E934-8DEB-BA77C062A7E6}"/>
            </a:ext>
          </a:extLst>
        </xdr:cNvPr>
        <xdr:cNvSpPr/>
      </xdr:nvSpPr>
      <xdr:spPr>
        <a:xfrm>
          <a:off x="24987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349250</xdr:colOff>
      <xdr:row>81</xdr:row>
      <xdr:rowOff>152400</xdr:rowOff>
    </xdr:from>
    <xdr:to>
      <xdr:col>30</xdr:col>
      <xdr:colOff>381000</xdr:colOff>
      <xdr:row>81</xdr:row>
      <xdr:rowOff>152400</xdr:rowOff>
    </xdr:to>
    <xdr:cxnSp macro="">
      <xdr:nvCxnSpPr>
        <xdr:cNvPr id="7990" name="Connecteur droit avec flèche 7989">
          <a:extLst>
            <a:ext uri="{FF2B5EF4-FFF2-40B4-BE49-F238E27FC236}">
              <a16:creationId xmlns:a16="http://schemas.microsoft.com/office/drawing/2014/main" id="{C8A7C56A-C62E-4198-F7B1-3972AB47A710}"/>
            </a:ext>
          </a:extLst>
        </xdr:cNvPr>
        <xdr:cNvCxnSpPr/>
      </xdr:nvCxnSpPr>
      <xdr:spPr>
        <a:xfrm>
          <a:off x="2511425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254000</xdr:colOff>
      <xdr:row>81</xdr:row>
      <xdr:rowOff>25400</xdr:rowOff>
    </xdr:from>
    <xdr:to>
      <xdr:col>31</xdr:col>
      <xdr:colOff>381000</xdr:colOff>
      <xdr:row>85</xdr:row>
      <xdr:rowOff>165100</xdr:rowOff>
    </xdr:to>
    <xdr:sp macro="" textlink="">
      <xdr:nvSpPr>
        <xdr:cNvPr id="7991" name="Ellipse 7990">
          <a:extLst>
            <a:ext uri="{FF2B5EF4-FFF2-40B4-BE49-F238E27FC236}">
              <a16:creationId xmlns:a16="http://schemas.microsoft.com/office/drawing/2014/main" id="{3218E25B-C949-F4EB-CEE3-EE390F165621}"/>
            </a:ext>
          </a:extLst>
        </xdr:cNvPr>
        <xdr:cNvSpPr/>
      </xdr:nvSpPr>
      <xdr:spPr>
        <a:xfrm>
          <a:off x="25019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381000</xdr:colOff>
      <xdr:row>81</xdr:row>
      <xdr:rowOff>152400</xdr:rowOff>
    </xdr:from>
    <xdr:to>
      <xdr:col>30</xdr:col>
      <xdr:colOff>381000</xdr:colOff>
      <xdr:row>81</xdr:row>
      <xdr:rowOff>152400</xdr:rowOff>
    </xdr:to>
    <xdr:cxnSp macro="">
      <xdr:nvCxnSpPr>
        <xdr:cNvPr id="7992" name="Connecteur droit avec flèche 7991">
          <a:extLst>
            <a:ext uri="{FF2B5EF4-FFF2-40B4-BE49-F238E27FC236}">
              <a16:creationId xmlns:a16="http://schemas.microsoft.com/office/drawing/2014/main" id="{FFD131AC-0FD7-FAD9-BAAB-6701A74B2BF8}"/>
            </a:ext>
          </a:extLst>
        </xdr:cNvPr>
        <xdr:cNvCxnSpPr/>
      </xdr:nvCxnSpPr>
      <xdr:spPr>
        <a:xfrm flipH="1">
          <a:off x="16891000" y="16637000"/>
          <a:ext cx="8255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254000</xdr:colOff>
      <xdr:row>81</xdr:row>
      <xdr:rowOff>25400</xdr:rowOff>
    </xdr:from>
    <xdr:to>
      <xdr:col>21</xdr:col>
      <xdr:colOff>381000</xdr:colOff>
      <xdr:row>85</xdr:row>
      <xdr:rowOff>165100</xdr:rowOff>
    </xdr:to>
    <xdr:sp macro="" textlink="">
      <xdr:nvSpPr>
        <xdr:cNvPr id="7993" name="Ellipse 7992">
          <a:extLst>
            <a:ext uri="{FF2B5EF4-FFF2-40B4-BE49-F238E27FC236}">
              <a16:creationId xmlns:a16="http://schemas.microsoft.com/office/drawing/2014/main" id="{33EB8016-EFAD-BBE5-6A3C-3DDCF117E005}"/>
            </a:ext>
          </a:extLst>
        </xdr:cNvPr>
        <xdr:cNvSpPr/>
      </xdr:nvSpPr>
      <xdr:spPr>
        <a:xfrm>
          <a:off x="16764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381000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7994" name="Connecteur droit avec flèche 7993">
          <a:extLst>
            <a:ext uri="{FF2B5EF4-FFF2-40B4-BE49-F238E27FC236}">
              <a16:creationId xmlns:a16="http://schemas.microsoft.com/office/drawing/2014/main" id="{5F158B91-2363-07CA-A7D6-B6F4A703EDC9}"/>
            </a:ext>
          </a:extLst>
        </xdr:cNvPr>
        <xdr:cNvCxnSpPr/>
      </xdr:nvCxnSpPr>
      <xdr:spPr>
        <a:xfrm flipV="1">
          <a:off x="16891000" y="7112000"/>
          <a:ext cx="6731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7995" name="Ellipse 7994">
          <a:extLst>
            <a:ext uri="{FF2B5EF4-FFF2-40B4-BE49-F238E27FC236}">
              <a16:creationId xmlns:a16="http://schemas.microsoft.com/office/drawing/2014/main" id="{E7DF152D-86F4-6630-EF20-03C4F2E1BF44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41</xdr:col>
      <xdr:colOff>444500</xdr:colOff>
      <xdr:row>34</xdr:row>
      <xdr:rowOff>177800</xdr:rowOff>
    </xdr:to>
    <xdr:cxnSp macro="">
      <xdr:nvCxnSpPr>
        <xdr:cNvPr id="7996" name="Connecteur droit avec flèche 7995">
          <a:extLst>
            <a:ext uri="{FF2B5EF4-FFF2-40B4-BE49-F238E27FC236}">
              <a16:creationId xmlns:a16="http://schemas.microsoft.com/office/drawing/2014/main" id="{3EA08E25-D755-EBA5-8033-FA04F6EADFF5}"/>
            </a:ext>
          </a:extLst>
        </xdr:cNvPr>
        <xdr:cNvCxnSpPr/>
      </xdr:nvCxnSpPr>
      <xdr:spPr>
        <a:xfrm>
          <a:off x="23622000" y="7112000"/>
          <a:ext cx="10668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317500</xdr:colOff>
      <xdr:row>34</xdr:row>
      <xdr:rowOff>50800</xdr:rowOff>
    </xdr:from>
    <xdr:to>
      <xdr:col>42</xdr:col>
      <xdr:colOff>444500</xdr:colOff>
      <xdr:row>38</xdr:row>
      <xdr:rowOff>190500</xdr:rowOff>
    </xdr:to>
    <xdr:sp macro="" textlink="">
      <xdr:nvSpPr>
        <xdr:cNvPr id="7997" name="Ellipse 7996">
          <a:extLst>
            <a:ext uri="{FF2B5EF4-FFF2-40B4-BE49-F238E27FC236}">
              <a16:creationId xmlns:a16="http://schemas.microsoft.com/office/drawing/2014/main" id="{20481CC1-E5DC-A34C-F596-B88360151776}"/>
            </a:ext>
          </a:extLst>
        </xdr:cNvPr>
        <xdr:cNvSpPr/>
      </xdr:nvSpPr>
      <xdr:spPr>
        <a:xfrm>
          <a:off x="34163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7998" name="Ellipse 7997">
          <a:extLst>
            <a:ext uri="{FF2B5EF4-FFF2-40B4-BE49-F238E27FC236}">
              <a16:creationId xmlns:a16="http://schemas.microsoft.com/office/drawing/2014/main" id="{86B56373-BEC5-25B7-91BB-7AB41D333199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30</xdr:col>
      <xdr:colOff>412750</xdr:colOff>
      <xdr:row>81</xdr:row>
      <xdr:rowOff>152400</xdr:rowOff>
    </xdr:to>
    <xdr:cxnSp macro="">
      <xdr:nvCxnSpPr>
        <xdr:cNvPr id="7999" name="Connecteur droit avec flèche 7998">
          <a:extLst>
            <a:ext uri="{FF2B5EF4-FFF2-40B4-BE49-F238E27FC236}">
              <a16:creationId xmlns:a16="http://schemas.microsoft.com/office/drawing/2014/main" id="{1F956AAE-1F22-BE02-C550-9063EDBE1F34}"/>
            </a:ext>
          </a:extLst>
        </xdr:cNvPr>
        <xdr:cNvCxnSpPr/>
      </xdr:nvCxnSpPr>
      <xdr:spPr>
        <a:xfrm>
          <a:off x="23590250" y="7112000"/>
          <a:ext cx="1587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285750</xdr:colOff>
      <xdr:row>81</xdr:row>
      <xdr:rowOff>25400</xdr:rowOff>
    </xdr:from>
    <xdr:to>
      <xdr:col>31</xdr:col>
      <xdr:colOff>412750</xdr:colOff>
      <xdr:row>85</xdr:row>
      <xdr:rowOff>165100</xdr:rowOff>
    </xdr:to>
    <xdr:sp macro="" textlink="">
      <xdr:nvSpPr>
        <xdr:cNvPr id="8000" name="Ellipse 7999">
          <a:extLst>
            <a:ext uri="{FF2B5EF4-FFF2-40B4-BE49-F238E27FC236}">
              <a16:creationId xmlns:a16="http://schemas.microsoft.com/office/drawing/2014/main" id="{088EFB38-B10B-FFBE-6C7B-5207465B2B5A}"/>
            </a:ext>
          </a:extLst>
        </xdr:cNvPr>
        <xdr:cNvSpPr/>
      </xdr:nvSpPr>
      <xdr:spPr>
        <a:xfrm>
          <a:off x="25050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412750</xdr:colOff>
      <xdr:row>81</xdr:row>
      <xdr:rowOff>152400</xdr:rowOff>
    </xdr:from>
    <xdr:to>
      <xdr:col>40</xdr:col>
      <xdr:colOff>412750</xdr:colOff>
      <xdr:row>81</xdr:row>
      <xdr:rowOff>152400</xdr:rowOff>
    </xdr:to>
    <xdr:cxnSp macro="">
      <xdr:nvCxnSpPr>
        <xdr:cNvPr id="8001" name="Connecteur droit avec flèche 8000">
          <a:extLst>
            <a:ext uri="{FF2B5EF4-FFF2-40B4-BE49-F238E27FC236}">
              <a16:creationId xmlns:a16="http://schemas.microsoft.com/office/drawing/2014/main" id="{2578A6F2-AB73-C6BC-30E4-50D7EF16CA73}"/>
            </a:ext>
          </a:extLst>
        </xdr:cNvPr>
        <xdr:cNvCxnSpPr/>
      </xdr:nvCxnSpPr>
      <xdr:spPr>
        <a:xfrm>
          <a:off x="25177750" y="16637000"/>
          <a:ext cx="8255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285750</xdr:colOff>
      <xdr:row>81</xdr:row>
      <xdr:rowOff>25400</xdr:rowOff>
    </xdr:from>
    <xdr:to>
      <xdr:col>41</xdr:col>
      <xdr:colOff>412750</xdr:colOff>
      <xdr:row>85</xdr:row>
      <xdr:rowOff>165100</xdr:rowOff>
    </xdr:to>
    <xdr:sp macro="" textlink="">
      <xdr:nvSpPr>
        <xdr:cNvPr id="8002" name="Ellipse 8001">
          <a:extLst>
            <a:ext uri="{FF2B5EF4-FFF2-40B4-BE49-F238E27FC236}">
              <a16:creationId xmlns:a16="http://schemas.microsoft.com/office/drawing/2014/main" id="{72739692-C889-0614-DA6B-35BEABDE3B2E}"/>
            </a:ext>
          </a:extLst>
        </xdr:cNvPr>
        <xdr:cNvSpPr/>
      </xdr:nvSpPr>
      <xdr:spPr>
        <a:xfrm>
          <a:off x="33305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8003" name="Ellipse 8002">
          <a:extLst>
            <a:ext uri="{FF2B5EF4-FFF2-40B4-BE49-F238E27FC236}">
              <a16:creationId xmlns:a16="http://schemas.microsoft.com/office/drawing/2014/main" id="{AD60E334-A92D-7303-915C-C5741F05B96F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34</xdr:row>
      <xdr:rowOff>177800</xdr:rowOff>
    </xdr:from>
    <xdr:to>
      <xdr:col>41</xdr:col>
      <xdr:colOff>508000</xdr:colOff>
      <xdr:row>34</xdr:row>
      <xdr:rowOff>177800</xdr:rowOff>
    </xdr:to>
    <xdr:cxnSp macro="">
      <xdr:nvCxnSpPr>
        <xdr:cNvPr id="8004" name="Connecteur droit avec flèche 8003">
          <a:extLst>
            <a:ext uri="{FF2B5EF4-FFF2-40B4-BE49-F238E27FC236}">
              <a16:creationId xmlns:a16="http://schemas.microsoft.com/office/drawing/2014/main" id="{A4DD117A-BEC8-C33B-4617-3FF0D1AEF3E9}"/>
            </a:ext>
          </a:extLst>
        </xdr:cNvPr>
        <xdr:cNvCxnSpPr/>
      </xdr:nvCxnSpPr>
      <xdr:spPr>
        <a:xfrm>
          <a:off x="23653750" y="7112000"/>
          <a:ext cx="10699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381000</xdr:colOff>
      <xdr:row>34</xdr:row>
      <xdr:rowOff>50800</xdr:rowOff>
    </xdr:from>
    <xdr:to>
      <xdr:col>42</xdr:col>
      <xdr:colOff>508000</xdr:colOff>
      <xdr:row>38</xdr:row>
      <xdr:rowOff>190500</xdr:rowOff>
    </xdr:to>
    <xdr:sp macro="" textlink="">
      <xdr:nvSpPr>
        <xdr:cNvPr id="8005" name="Ellipse 8004">
          <a:extLst>
            <a:ext uri="{FF2B5EF4-FFF2-40B4-BE49-F238E27FC236}">
              <a16:creationId xmlns:a16="http://schemas.microsoft.com/office/drawing/2014/main" id="{20C35E37-68D3-3E4D-7325-02AD8A5475CD}"/>
            </a:ext>
          </a:extLst>
        </xdr:cNvPr>
        <xdr:cNvSpPr/>
      </xdr:nvSpPr>
      <xdr:spPr>
        <a:xfrm>
          <a:off x="34226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476250</xdr:colOff>
      <xdr:row>34</xdr:row>
      <xdr:rowOff>50800</xdr:rowOff>
    </xdr:from>
    <xdr:to>
      <xdr:col>29</xdr:col>
      <xdr:colOff>603250</xdr:colOff>
      <xdr:row>38</xdr:row>
      <xdr:rowOff>190500</xdr:rowOff>
    </xdr:to>
    <xdr:sp macro="" textlink="">
      <xdr:nvSpPr>
        <xdr:cNvPr id="8006" name="Ellipse 8005">
          <a:extLst>
            <a:ext uri="{FF2B5EF4-FFF2-40B4-BE49-F238E27FC236}">
              <a16:creationId xmlns:a16="http://schemas.microsoft.com/office/drawing/2014/main" id="{5BC30745-B08B-B60B-C46C-0F63421ADEC9}"/>
            </a:ext>
          </a:extLst>
        </xdr:cNvPr>
        <xdr:cNvSpPr/>
      </xdr:nvSpPr>
      <xdr:spPr>
        <a:xfrm>
          <a:off x="23590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34</xdr:row>
      <xdr:rowOff>50800</xdr:rowOff>
    </xdr:from>
    <xdr:to>
      <xdr:col>29</xdr:col>
      <xdr:colOff>666750</xdr:colOff>
      <xdr:row>38</xdr:row>
      <xdr:rowOff>190500</xdr:rowOff>
    </xdr:to>
    <xdr:sp macro="" textlink="">
      <xdr:nvSpPr>
        <xdr:cNvPr id="8007" name="Ellipse 8006">
          <a:extLst>
            <a:ext uri="{FF2B5EF4-FFF2-40B4-BE49-F238E27FC236}">
              <a16:creationId xmlns:a16="http://schemas.microsoft.com/office/drawing/2014/main" id="{AF66F810-9E02-8630-2195-C98ACA82B943}"/>
            </a:ext>
          </a:extLst>
        </xdr:cNvPr>
        <xdr:cNvSpPr/>
      </xdr:nvSpPr>
      <xdr:spPr>
        <a:xfrm>
          <a:off x="23653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666750</xdr:colOff>
      <xdr:row>34</xdr:row>
      <xdr:rowOff>177800</xdr:rowOff>
    </xdr:from>
    <xdr:to>
      <xdr:col>40</xdr:col>
      <xdr:colOff>444500</xdr:colOff>
      <xdr:row>81</xdr:row>
      <xdr:rowOff>152400</xdr:rowOff>
    </xdr:to>
    <xdr:cxnSp macro="">
      <xdr:nvCxnSpPr>
        <xdr:cNvPr id="8008" name="Connecteur droit avec flèche 8007">
          <a:extLst>
            <a:ext uri="{FF2B5EF4-FFF2-40B4-BE49-F238E27FC236}">
              <a16:creationId xmlns:a16="http://schemas.microsoft.com/office/drawing/2014/main" id="{9DD205D7-0A4F-BB8A-1388-995F5FE00578}"/>
            </a:ext>
          </a:extLst>
        </xdr:cNvPr>
        <xdr:cNvCxnSpPr/>
      </xdr:nvCxnSpPr>
      <xdr:spPr>
        <a:xfrm>
          <a:off x="23780750" y="7112000"/>
          <a:ext cx="9683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317500</xdr:colOff>
      <xdr:row>81</xdr:row>
      <xdr:rowOff>25400</xdr:rowOff>
    </xdr:from>
    <xdr:to>
      <xdr:col>41</xdr:col>
      <xdr:colOff>444500</xdr:colOff>
      <xdr:row>85</xdr:row>
      <xdr:rowOff>165100</xdr:rowOff>
    </xdr:to>
    <xdr:sp macro="" textlink="">
      <xdr:nvSpPr>
        <xdr:cNvPr id="8009" name="Ellipse 8008">
          <a:extLst>
            <a:ext uri="{FF2B5EF4-FFF2-40B4-BE49-F238E27FC236}">
              <a16:creationId xmlns:a16="http://schemas.microsoft.com/office/drawing/2014/main" id="{0AE07EB3-0A3B-39F7-ABF1-0F5A32D273C9}"/>
            </a:ext>
          </a:extLst>
        </xdr:cNvPr>
        <xdr:cNvSpPr/>
      </xdr:nvSpPr>
      <xdr:spPr>
        <a:xfrm>
          <a:off x="33337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30</xdr:col>
      <xdr:colOff>444500</xdr:colOff>
      <xdr:row>81</xdr:row>
      <xdr:rowOff>152400</xdr:rowOff>
    </xdr:from>
    <xdr:to>
      <xdr:col>40</xdr:col>
      <xdr:colOff>444500</xdr:colOff>
      <xdr:row>81</xdr:row>
      <xdr:rowOff>152400</xdr:rowOff>
    </xdr:to>
    <xdr:cxnSp macro="">
      <xdr:nvCxnSpPr>
        <xdr:cNvPr id="8010" name="Connecteur droit avec flèche 8009">
          <a:extLst>
            <a:ext uri="{FF2B5EF4-FFF2-40B4-BE49-F238E27FC236}">
              <a16:creationId xmlns:a16="http://schemas.microsoft.com/office/drawing/2014/main" id="{00296E26-B44E-8958-6D1A-E4B74995D4A5}"/>
            </a:ext>
          </a:extLst>
        </xdr:cNvPr>
        <xdr:cNvCxnSpPr/>
      </xdr:nvCxnSpPr>
      <xdr:spPr>
        <a:xfrm flipH="1">
          <a:off x="25209500" y="16637000"/>
          <a:ext cx="8255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317500</xdr:colOff>
      <xdr:row>81</xdr:row>
      <xdr:rowOff>25400</xdr:rowOff>
    </xdr:from>
    <xdr:to>
      <xdr:col>31</xdr:col>
      <xdr:colOff>444500</xdr:colOff>
      <xdr:row>85</xdr:row>
      <xdr:rowOff>165100</xdr:rowOff>
    </xdr:to>
    <xdr:sp macro="" textlink="">
      <xdr:nvSpPr>
        <xdr:cNvPr id="8011" name="Ellipse 8010">
          <a:extLst>
            <a:ext uri="{FF2B5EF4-FFF2-40B4-BE49-F238E27FC236}">
              <a16:creationId xmlns:a16="http://schemas.microsoft.com/office/drawing/2014/main" id="{60663772-DDEA-8F68-D864-CB59ABEE8772}"/>
            </a:ext>
          </a:extLst>
        </xdr:cNvPr>
        <xdr:cNvSpPr/>
      </xdr:nvSpPr>
      <xdr:spPr>
        <a:xfrm>
          <a:off x="25082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444500</xdr:colOff>
      <xdr:row>81</xdr:row>
      <xdr:rowOff>152400</xdr:rowOff>
    </xdr:from>
    <xdr:to>
      <xdr:col>40</xdr:col>
      <xdr:colOff>476250</xdr:colOff>
      <xdr:row>81</xdr:row>
      <xdr:rowOff>152400</xdr:rowOff>
    </xdr:to>
    <xdr:cxnSp macro="">
      <xdr:nvCxnSpPr>
        <xdr:cNvPr id="8012" name="Connecteur droit avec flèche 8011">
          <a:extLst>
            <a:ext uri="{FF2B5EF4-FFF2-40B4-BE49-F238E27FC236}">
              <a16:creationId xmlns:a16="http://schemas.microsoft.com/office/drawing/2014/main" id="{2F2EFA8B-DDE9-F520-66E8-4CF18A8BB22F}"/>
            </a:ext>
          </a:extLst>
        </xdr:cNvPr>
        <xdr:cNvCxnSpPr/>
      </xdr:nvCxnSpPr>
      <xdr:spPr>
        <a:xfrm>
          <a:off x="25209500" y="16637000"/>
          <a:ext cx="8286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349250</xdr:colOff>
      <xdr:row>81</xdr:row>
      <xdr:rowOff>25400</xdr:rowOff>
    </xdr:from>
    <xdr:to>
      <xdr:col>41</xdr:col>
      <xdr:colOff>476250</xdr:colOff>
      <xdr:row>85</xdr:row>
      <xdr:rowOff>165100</xdr:rowOff>
    </xdr:to>
    <xdr:sp macro="" textlink="">
      <xdr:nvSpPr>
        <xdr:cNvPr id="8013" name="Ellipse 8012">
          <a:extLst>
            <a:ext uri="{FF2B5EF4-FFF2-40B4-BE49-F238E27FC236}">
              <a16:creationId xmlns:a16="http://schemas.microsoft.com/office/drawing/2014/main" id="{4B5F83AB-F5CF-9B14-A622-B4029E8F7953}"/>
            </a:ext>
          </a:extLst>
        </xdr:cNvPr>
        <xdr:cNvSpPr/>
      </xdr:nvSpPr>
      <xdr:spPr>
        <a:xfrm>
          <a:off x="33369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476250</xdr:colOff>
      <xdr:row>34</xdr:row>
      <xdr:rowOff>177800</xdr:rowOff>
    </xdr:from>
    <xdr:to>
      <xdr:col>41</xdr:col>
      <xdr:colOff>571500</xdr:colOff>
      <xdr:row>81</xdr:row>
      <xdr:rowOff>152400</xdr:rowOff>
    </xdr:to>
    <xdr:cxnSp macro="">
      <xdr:nvCxnSpPr>
        <xdr:cNvPr id="8014" name="Connecteur droit avec flèche 8013">
          <a:extLst>
            <a:ext uri="{FF2B5EF4-FFF2-40B4-BE49-F238E27FC236}">
              <a16:creationId xmlns:a16="http://schemas.microsoft.com/office/drawing/2014/main" id="{E6DA2EB2-9908-9C57-8815-6608AC4647A7}"/>
            </a:ext>
          </a:extLst>
        </xdr:cNvPr>
        <xdr:cNvCxnSpPr/>
      </xdr:nvCxnSpPr>
      <xdr:spPr>
        <a:xfrm flipV="1">
          <a:off x="33496250" y="7112000"/>
          <a:ext cx="920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444500</xdr:colOff>
      <xdr:row>34</xdr:row>
      <xdr:rowOff>50800</xdr:rowOff>
    </xdr:from>
    <xdr:to>
      <xdr:col>42</xdr:col>
      <xdr:colOff>571500</xdr:colOff>
      <xdr:row>38</xdr:row>
      <xdr:rowOff>190500</xdr:rowOff>
    </xdr:to>
    <xdr:sp macro="" textlink="">
      <xdr:nvSpPr>
        <xdr:cNvPr id="8015" name="Ellipse 8014">
          <a:extLst>
            <a:ext uri="{FF2B5EF4-FFF2-40B4-BE49-F238E27FC236}">
              <a16:creationId xmlns:a16="http://schemas.microsoft.com/office/drawing/2014/main" id="{09C19D3A-FA36-35F1-EE8A-712CFEF72D42}"/>
            </a:ext>
          </a:extLst>
        </xdr:cNvPr>
        <xdr:cNvSpPr/>
      </xdr:nvSpPr>
      <xdr:spPr>
        <a:xfrm>
          <a:off x="34290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41</xdr:col>
      <xdr:colOff>571500</xdr:colOff>
      <xdr:row>34</xdr:row>
      <xdr:rowOff>177800</xdr:rowOff>
    </xdr:to>
    <xdr:cxnSp macro="">
      <xdr:nvCxnSpPr>
        <xdr:cNvPr id="8016" name="Connecteur droit avec flèche 8015">
          <a:extLst>
            <a:ext uri="{FF2B5EF4-FFF2-40B4-BE49-F238E27FC236}">
              <a16:creationId xmlns:a16="http://schemas.microsoft.com/office/drawing/2014/main" id="{1B932452-0FA8-AF78-039B-51657834F8AE}"/>
            </a:ext>
          </a:extLst>
        </xdr:cNvPr>
        <xdr:cNvCxnSpPr/>
      </xdr:nvCxnSpPr>
      <xdr:spPr>
        <a:xfrm flipH="1">
          <a:off x="23622000" y="7112000"/>
          <a:ext cx="10795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017" name="Ellipse 8016">
          <a:extLst>
            <a:ext uri="{FF2B5EF4-FFF2-40B4-BE49-F238E27FC236}">
              <a16:creationId xmlns:a16="http://schemas.microsoft.com/office/drawing/2014/main" id="{3A155D43-9E63-DB9C-6A3F-CB718718E756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40</xdr:col>
      <xdr:colOff>508000</xdr:colOff>
      <xdr:row>81</xdr:row>
      <xdr:rowOff>152400</xdr:rowOff>
    </xdr:to>
    <xdr:cxnSp macro="">
      <xdr:nvCxnSpPr>
        <xdr:cNvPr id="8018" name="Connecteur droit avec flèche 8017">
          <a:extLst>
            <a:ext uri="{FF2B5EF4-FFF2-40B4-BE49-F238E27FC236}">
              <a16:creationId xmlns:a16="http://schemas.microsoft.com/office/drawing/2014/main" id="{01ACA318-40EC-30E9-C6DD-265076EAA7B6}"/>
            </a:ext>
          </a:extLst>
        </xdr:cNvPr>
        <xdr:cNvCxnSpPr/>
      </xdr:nvCxnSpPr>
      <xdr:spPr>
        <a:xfrm>
          <a:off x="23622000" y="7112000"/>
          <a:ext cx="9906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381000</xdr:colOff>
      <xdr:row>81</xdr:row>
      <xdr:rowOff>25400</xdr:rowOff>
    </xdr:from>
    <xdr:to>
      <xdr:col>41</xdr:col>
      <xdr:colOff>508000</xdr:colOff>
      <xdr:row>85</xdr:row>
      <xdr:rowOff>165100</xdr:rowOff>
    </xdr:to>
    <xdr:sp macro="" textlink="">
      <xdr:nvSpPr>
        <xdr:cNvPr id="8019" name="Ellipse 8018">
          <a:extLst>
            <a:ext uri="{FF2B5EF4-FFF2-40B4-BE49-F238E27FC236}">
              <a16:creationId xmlns:a16="http://schemas.microsoft.com/office/drawing/2014/main" id="{E68F7F37-4C9D-667A-3717-9F2E3A4025DA}"/>
            </a:ext>
          </a:extLst>
        </xdr:cNvPr>
        <xdr:cNvSpPr/>
      </xdr:nvSpPr>
      <xdr:spPr>
        <a:xfrm>
          <a:off x="33401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508000</xdr:colOff>
      <xdr:row>81</xdr:row>
      <xdr:rowOff>152400</xdr:rowOff>
    </xdr:from>
    <xdr:to>
      <xdr:col>40</xdr:col>
      <xdr:colOff>539750</xdr:colOff>
      <xdr:row>81</xdr:row>
      <xdr:rowOff>152400</xdr:rowOff>
    </xdr:to>
    <xdr:cxnSp macro="">
      <xdr:nvCxnSpPr>
        <xdr:cNvPr id="8020" name="Connecteur droit avec flèche 8019">
          <a:extLst>
            <a:ext uri="{FF2B5EF4-FFF2-40B4-BE49-F238E27FC236}">
              <a16:creationId xmlns:a16="http://schemas.microsoft.com/office/drawing/2014/main" id="{E05D67AA-974D-09F8-BEF6-C2BD2B32EF6B}"/>
            </a:ext>
          </a:extLst>
        </xdr:cNvPr>
        <xdr:cNvCxnSpPr/>
      </xdr:nvCxnSpPr>
      <xdr:spPr>
        <a:xfrm>
          <a:off x="335280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412750</xdr:colOff>
      <xdr:row>81</xdr:row>
      <xdr:rowOff>25400</xdr:rowOff>
    </xdr:from>
    <xdr:to>
      <xdr:col>41</xdr:col>
      <xdr:colOff>539750</xdr:colOff>
      <xdr:row>85</xdr:row>
      <xdr:rowOff>165100</xdr:rowOff>
    </xdr:to>
    <xdr:sp macro="" textlink="">
      <xdr:nvSpPr>
        <xdr:cNvPr id="8021" name="Ellipse 8020">
          <a:extLst>
            <a:ext uri="{FF2B5EF4-FFF2-40B4-BE49-F238E27FC236}">
              <a16:creationId xmlns:a16="http://schemas.microsoft.com/office/drawing/2014/main" id="{029CAA94-B04D-F3BB-40CF-F002F5478F7C}"/>
            </a:ext>
          </a:extLst>
        </xdr:cNvPr>
        <xdr:cNvSpPr/>
      </xdr:nvSpPr>
      <xdr:spPr>
        <a:xfrm>
          <a:off x="33432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539750</xdr:colOff>
      <xdr:row>34</xdr:row>
      <xdr:rowOff>177800</xdr:rowOff>
    </xdr:from>
    <xdr:to>
      <xdr:col>41</xdr:col>
      <xdr:colOff>635000</xdr:colOff>
      <xdr:row>81</xdr:row>
      <xdr:rowOff>152400</xdr:rowOff>
    </xdr:to>
    <xdr:cxnSp macro="">
      <xdr:nvCxnSpPr>
        <xdr:cNvPr id="8022" name="Connecteur droit avec flèche 8021">
          <a:extLst>
            <a:ext uri="{FF2B5EF4-FFF2-40B4-BE49-F238E27FC236}">
              <a16:creationId xmlns:a16="http://schemas.microsoft.com/office/drawing/2014/main" id="{E60B1DDF-C2DD-18FD-14CD-F8209CB8FEA6}"/>
            </a:ext>
          </a:extLst>
        </xdr:cNvPr>
        <xdr:cNvCxnSpPr/>
      </xdr:nvCxnSpPr>
      <xdr:spPr>
        <a:xfrm flipV="1">
          <a:off x="33559750" y="7112000"/>
          <a:ext cx="920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508000</xdr:colOff>
      <xdr:row>34</xdr:row>
      <xdr:rowOff>50800</xdr:rowOff>
    </xdr:from>
    <xdr:to>
      <xdr:col>42</xdr:col>
      <xdr:colOff>635000</xdr:colOff>
      <xdr:row>38</xdr:row>
      <xdr:rowOff>190500</xdr:rowOff>
    </xdr:to>
    <xdr:sp macro="" textlink="">
      <xdr:nvSpPr>
        <xdr:cNvPr id="8023" name="Ellipse 8022">
          <a:extLst>
            <a:ext uri="{FF2B5EF4-FFF2-40B4-BE49-F238E27FC236}">
              <a16:creationId xmlns:a16="http://schemas.microsoft.com/office/drawing/2014/main" id="{C20B409B-0EAB-BC4B-3DFE-08228CE88EBC}"/>
            </a:ext>
          </a:extLst>
        </xdr:cNvPr>
        <xdr:cNvSpPr/>
      </xdr:nvSpPr>
      <xdr:spPr>
        <a:xfrm>
          <a:off x="34353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41</xdr:col>
      <xdr:colOff>635000</xdr:colOff>
      <xdr:row>34</xdr:row>
      <xdr:rowOff>177800</xdr:rowOff>
    </xdr:from>
    <xdr:to>
      <xdr:col>41</xdr:col>
      <xdr:colOff>698500</xdr:colOff>
      <xdr:row>34</xdr:row>
      <xdr:rowOff>177800</xdr:rowOff>
    </xdr:to>
    <xdr:cxnSp macro="">
      <xdr:nvCxnSpPr>
        <xdr:cNvPr id="8024" name="Connecteur droit avec flèche 8023">
          <a:extLst>
            <a:ext uri="{FF2B5EF4-FFF2-40B4-BE49-F238E27FC236}">
              <a16:creationId xmlns:a16="http://schemas.microsoft.com/office/drawing/2014/main" id="{CB4802C1-7831-5B77-2BCE-48EABF2DA80E}"/>
            </a:ext>
          </a:extLst>
        </xdr:cNvPr>
        <xdr:cNvCxnSpPr/>
      </xdr:nvCxnSpPr>
      <xdr:spPr>
        <a:xfrm>
          <a:off x="34480500" y="7112000"/>
          <a:ext cx="63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571500</xdr:colOff>
      <xdr:row>34</xdr:row>
      <xdr:rowOff>50800</xdr:rowOff>
    </xdr:from>
    <xdr:to>
      <xdr:col>42</xdr:col>
      <xdr:colOff>698500</xdr:colOff>
      <xdr:row>38</xdr:row>
      <xdr:rowOff>190500</xdr:rowOff>
    </xdr:to>
    <xdr:sp macro="" textlink="">
      <xdr:nvSpPr>
        <xdr:cNvPr id="8025" name="Ellipse 8024">
          <a:extLst>
            <a:ext uri="{FF2B5EF4-FFF2-40B4-BE49-F238E27FC236}">
              <a16:creationId xmlns:a16="http://schemas.microsoft.com/office/drawing/2014/main" id="{27335C0C-F98D-5631-0995-F69DC98163BB}"/>
            </a:ext>
          </a:extLst>
        </xdr:cNvPr>
        <xdr:cNvSpPr/>
      </xdr:nvSpPr>
      <xdr:spPr>
        <a:xfrm>
          <a:off x="34417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387350</xdr:colOff>
      <xdr:row>34</xdr:row>
      <xdr:rowOff>177800</xdr:rowOff>
    </xdr:from>
    <xdr:to>
      <xdr:col>41</xdr:col>
      <xdr:colOff>698500</xdr:colOff>
      <xdr:row>81</xdr:row>
      <xdr:rowOff>152400</xdr:rowOff>
    </xdr:to>
    <xdr:cxnSp macro="">
      <xdr:nvCxnSpPr>
        <xdr:cNvPr id="8026" name="Connecteur droit avec flèche 8025">
          <a:extLst>
            <a:ext uri="{FF2B5EF4-FFF2-40B4-BE49-F238E27FC236}">
              <a16:creationId xmlns:a16="http://schemas.microsoft.com/office/drawing/2014/main" id="{37E66E47-1B4F-F799-0B65-C62609D33300}"/>
            </a:ext>
          </a:extLst>
        </xdr:cNvPr>
        <xdr:cNvCxnSpPr/>
      </xdr:nvCxnSpPr>
      <xdr:spPr>
        <a:xfrm flipH="1">
          <a:off x="16897350" y="7112000"/>
          <a:ext cx="176466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260350</xdr:colOff>
      <xdr:row>81</xdr:row>
      <xdr:rowOff>25400</xdr:rowOff>
    </xdr:from>
    <xdr:to>
      <xdr:col>21</xdr:col>
      <xdr:colOff>387350</xdr:colOff>
      <xdr:row>85</xdr:row>
      <xdr:rowOff>165100</xdr:rowOff>
    </xdr:to>
    <xdr:sp macro="" textlink="">
      <xdr:nvSpPr>
        <xdr:cNvPr id="8027" name="Ellipse 8026">
          <a:extLst>
            <a:ext uri="{FF2B5EF4-FFF2-40B4-BE49-F238E27FC236}">
              <a16:creationId xmlns:a16="http://schemas.microsoft.com/office/drawing/2014/main" id="{5DD34C09-201E-D019-140D-255E2D62FA8D}"/>
            </a:ext>
          </a:extLst>
        </xdr:cNvPr>
        <xdr:cNvSpPr/>
      </xdr:nvSpPr>
      <xdr:spPr>
        <a:xfrm>
          <a:off x="167703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387350</xdr:colOff>
      <xdr:row>34</xdr:row>
      <xdr:rowOff>177800</xdr:rowOff>
    </xdr:from>
    <xdr:to>
      <xdr:col>41</xdr:col>
      <xdr:colOff>762000</xdr:colOff>
      <xdr:row>81</xdr:row>
      <xdr:rowOff>152400</xdr:rowOff>
    </xdr:to>
    <xdr:cxnSp macro="">
      <xdr:nvCxnSpPr>
        <xdr:cNvPr id="8028" name="Connecteur droit avec flèche 8027">
          <a:extLst>
            <a:ext uri="{FF2B5EF4-FFF2-40B4-BE49-F238E27FC236}">
              <a16:creationId xmlns:a16="http://schemas.microsoft.com/office/drawing/2014/main" id="{898007E9-C891-12A5-214B-AB76ADEAC4AE}"/>
            </a:ext>
          </a:extLst>
        </xdr:cNvPr>
        <xdr:cNvCxnSpPr/>
      </xdr:nvCxnSpPr>
      <xdr:spPr>
        <a:xfrm flipV="1">
          <a:off x="16897350" y="7112000"/>
          <a:ext cx="177101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635000</xdr:colOff>
      <xdr:row>34</xdr:row>
      <xdr:rowOff>50800</xdr:rowOff>
    </xdr:from>
    <xdr:to>
      <xdr:col>42</xdr:col>
      <xdr:colOff>762000</xdr:colOff>
      <xdr:row>38</xdr:row>
      <xdr:rowOff>190500</xdr:rowOff>
    </xdr:to>
    <xdr:sp macro="" textlink="">
      <xdr:nvSpPr>
        <xdr:cNvPr id="8029" name="Ellipse 8028">
          <a:extLst>
            <a:ext uri="{FF2B5EF4-FFF2-40B4-BE49-F238E27FC236}">
              <a16:creationId xmlns:a16="http://schemas.microsoft.com/office/drawing/2014/main" id="{4574FA45-A88D-4DB1-0806-FDB5966187E2}"/>
            </a:ext>
          </a:extLst>
        </xdr:cNvPr>
        <xdr:cNvSpPr/>
      </xdr:nvSpPr>
      <xdr:spPr>
        <a:xfrm>
          <a:off x="34480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41</xdr:col>
      <xdr:colOff>762000</xdr:colOff>
      <xdr:row>34</xdr:row>
      <xdr:rowOff>177800</xdr:rowOff>
    </xdr:from>
    <xdr:to>
      <xdr:col>42</xdr:col>
      <xdr:colOff>0</xdr:colOff>
      <xdr:row>34</xdr:row>
      <xdr:rowOff>177800</xdr:rowOff>
    </xdr:to>
    <xdr:cxnSp macro="">
      <xdr:nvCxnSpPr>
        <xdr:cNvPr id="8030" name="Connecteur droit avec flèche 8029">
          <a:extLst>
            <a:ext uri="{FF2B5EF4-FFF2-40B4-BE49-F238E27FC236}">
              <a16:creationId xmlns:a16="http://schemas.microsoft.com/office/drawing/2014/main" id="{709C41F0-4739-5503-8E83-C4787B42800F}"/>
            </a:ext>
          </a:extLst>
        </xdr:cNvPr>
        <xdr:cNvCxnSpPr/>
      </xdr:nvCxnSpPr>
      <xdr:spPr>
        <a:xfrm>
          <a:off x="34607500" y="7112000"/>
          <a:ext cx="63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698500</xdr:colOff>
      <xdr:row>34</xdr:row>
      <xdr:rowOff>50800</xdr:rowOff>
    </xdr:from>
    <xdr:to>
      <xdr:col>43</xdr:col>
      <xdr:colOff>0</xdr:colOff>
      <xdr:row>38</xdr:row>
      <xdr:rowOff>190500</xdr:rowOff>
    </xdr:to>
    <xdr:sp macro="" textlink="">
      <xdr:nvSpPr>
        <xdr:cNvPr id="8031" name="Ellipse 8030">
          <a:extLst>
            <a:ext uri="{FF2B5EF4-FFF2-40B4-BE49-F238E27FC236}">
              <a16:creationId xmlns:a16="http://schemas.microsoft.com/office/drawing/2014/main" id="{C9696CBC-4E12-D9FB-4B52-0B8E81FD640A}"/>
            </a:ext>
          </a:extLst>
        </xdr:cNvPr>
        <xdr:cNvSpPr/>
      </xdr:nvSpPr>
      <xdr:spPr>
        <a:xfrm>
          <a:off x="34544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30</xdr:col>
      <xdr:colOff>476250</xdr:colOff>
      <xdr:row>34</xdr:row>
      <xdr:rowOff>177800</xdr:rowOff>
    </xdr:from>
    <xdr:to>
      <xdr:col>42</xdr:col>
      <xdr:colOff>0</xdr:colOff>
      <xdr:row>81</xdr:row>
      <xdr:rowOff>152400</xdr:rowOff>
    </xdr:to>
    <xdr:cxnSp macro="">
      <xdr:nvCxnSpPr>
        <xdr:cNvPr id="8032" name="Connecteur droit avec flèche 8031">
          <a:extLst>
            <a:ext uri="{FF2B5EF4-FFF2-40B4-BE49-F238E27FC236}">
              <a16:creationId xmlns:a16="http://schemas.microsoft.com/office/drawing/2014/main" id="{C5A8DC99-C1D5-AC34-F102-EEF33F88D622}"/>
            </a:ext>
          </a:extLst>
        </xdr:cNvPr>
        <xdr:cNvCxnSpPr/>
      </xdr:nvCxnSpPr>
      <xdr:spPr>
        <a:xfrm flipH="1">
          <a:off x="25241250" y="7112000"/>
          <a:ext cx="9429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349250</xdr:colOff>
      <xdr:row>81</xdr:row>
      <xdr:rowOff>25400</xdr:rowOff>
    </xdr:from>
    <xdr:to>
      <xdr:col>31</xdr:col>
      <xdr:colOff>476250</xdr:colOff>
      <xdr:row>85</xdr:row>
      <xdr:rowOff>165100</xdr:rowOff>
    </xdr:to>
    <xdr:sp macro="" textlink="">
      <xdr:nvSpPr>
        <xdr:cNvPr id="8033" name="Ellipse 8032">
          <a:extLst>
            <a:ext uri="{FF2B5EF4-FFF2-40B4-BE49-F238E27FC236}">
              <a16:creationId xmlns:a16="http://schemas.microsoft.com/office/drawing/2014/main" id="{44ECB9B2-7C6B-8DF6-910C-CD5916A3B0BC}"/>
            </a:ext>
          </a:extLst>
        </xdr:cNvPr>
        <xdr:cNvSpPr/>
      </xdr:nvSpPr>
      <xdr:spPr>
        <a:xfrm>
          <a:off x="25114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30</xdr:col>
      <xdr:colOff>476250</xdr:colOff>
      <xdr:row>81</xdr:row>
      <xdr:rowOff>152400</xdr:rowOff>
    </xdr:to>
    <xdr:cxnSp macro="">
      <xdr:nvCxnSpPr>
        <xdr:cNvPr id="8034" name="Connecteur droit avec flèche 8033">
          <a:extLst>
            <a:ext uri="{FF2B5EF4-FFF2-40B4-BE49-F238E27FC236}">
              <a16:creationId xmlns:a16="http://schemas.microsoft.com/office/drawing/2014/main" id="{90295EE8-1D3A-4FFF-BEE5-7EE51362AEAE}"/>
            </a:ext>
          </a:extLst>
        </xdr:cNvPr>
        <xdr:cNvCxnSpPr/>
      </xdr:nvCxnSpPr>
      <xdr:spPr>
        <a:xfrm flipH="1" flipV="1">
          <a:off x="23622000" y="7112000"/>
          <a:ext cx="1619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035" name="Ellipse 8034">
          <a:extLst>
            <a:ext uri="{FF2B5EF4-FFF2-40B4-BE49-F238E27FC236}">
              <a16:creationId xmlns:a16="http://schemas.microsoft.com/office/drawing/2014/main" id="{17C06431-A11D-4642-3680-E80206204770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30</xdr:col>
      <xdr:colOff>508000</xdr:colOff>
      <xdr:row>81</xdr:row>
      <xdr:rowOff>152400</xdr:rowOff>
    </xdr:to>
    <xdr:cxnSp macro="">
      <xdr:nvCxnSpPr>
        <xdr:cNvPr id="8036" name="Connecteur droit avec flèche 8035">
          <a:extLst>
            <a:ext uri="{FF2B5EF4-FFF2-40B4-BE49-F238E27FC236}">
              <a16:creationId xmlns:a16="http://schemas.microsoft.com/office/drawing/2014/main" id="{9F1F218E-4748-AAB3-034E-CB6E7FE90228}"/>
            </a:ext>
          </a:extLst>
        </xdr:cNvPr>
        <xdr:cNvCxnSpPr/>
      </xdr:nvCxnSpPr>
      <xdr:spPr>
        <a:xfrm>
          <a:off x="23622000" y="7112000"/>
          <a:ext cx="1651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381000</xdr:colOff>
      <xdr:row>81</xdr:row>
      <xdr:rowOff>25400</xdr:rowOff>
    </xdr:from>
    <xdr:to>
      <xdr:col>31</xdr:col>
      <xdr:colOff>508000</xdr:colOff>
      <xdr:row>85</xdr:row>
      <xdr:rowOff>165100</xdr:rowOff>
    </xdr:to>
    <xdr:sp macro="" textlink="">
      <xdr:nvSpPr>
        <xdr:cNvPr id="8037" name="Ellipse 8036">
          <a:extLst>
            <a:ext uri="{FF2B5EF4-FFF2-40B4-BE49-F238E27FC236}">
              <a16:creationId xmlns:a16="http://schemas.microsoft.com/office/drawing/2014/main" id="{4D43A140-53DF-A314-DF45-FEFD5B80F3E5}"/>
            </a:ext>
          </a:extLst>
        </xdr:cNvPr>
        <xdr:cNvSpPr/>
      </xdr:nvSpPr>
      <xdr:spPr>
        <a:xfrm>
          <a:off x="25146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508000</xdr:colOff>
      <xdr:row>34</xdr:row>
      <xdr:rowOff>177800</xdr:rowOff>
    </xdr:from>
    <xdr:to>
      <xdr:col>42</xdr:col>
      <xdr:colOff>63500</xdr:colOff>
      <xdr:row>81</xdr:row>
      <xdr:rowOff>152400</xdr:rowOff>
    </xdr:to>
    <xdr:cxnSp macro="">
      <xdr:nvCxnSpPr>
        <xdr:cNvPr id="8038" name="Connecteur droit avec flèche 8037">
          <a:extLst>
            <a:ext uri="{FF2B5EF4-FFF2-40B4-BE49-F238E27FC236}">
              <a16:creationId xmlns:a16="http://schemas.microsoft.com/office/drawing/2014/main" id="{6D3995F8-6575-F376-9F04-CADC758999FF}"/>
            </a:ext>
          </a:extLst>
        </xdr:cNvPr>
        <xdr:cNvCxnSpPr/>
      </xdr:nvCxnSpPr>
      <xdr:spPr>
        <a:xfrm flipV="1">
          <a:off x="25273000" y="7112000"/>
          <a:ext cx="9461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762000</xdr:colOff>
      <xdr:row>34</xdr:row>
      <xdr:rowOff>50800</xdr:rowOff>
    </xdr:from>
    <xdr:to>
      <xdr:col>43</xdr:col>
      <xdr:colOff>63500</xdr:colOff>
      <xdr:row>38</xdr:row>
      <xdr:rowOff>190500</xdr:rowOff>
    </xdr:to>
    <xdr:sp macro="" textlink="">
      <xdr:nvSpPr>
        <xdr:cNvPr id="8039" name="Ellipse 8038">
          <a:extLst>
            <a:ext uri="{FF2B5EF4-FFF2-40B4-BE49-F238E27FC236}">
              <a16:creationId xmlns:a16="http://schemas.microsoft.com/office/drawing/2014/main" id="{9216DBCB-5A65-F1B4-CA31-542DE436A442}"/>
            </a:ext>
          </a:extLst>
        </xdr:cNvPr>
        <xdr:cNvSpPr/>
      </xdr:nvSpPr>
      <xdr:spPr>
        <a:xfrm>
          <a:off x="34607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393700</xdr:colOff>
      <xdr:row>34</xdr:row>
      <xdr:rowOff>177800</xdr:rowOff>
    </xdr:from>
    <xdr:to>
      <xdr:col>42</xdr:col>
      <xdr:colOff>63500</xdr:colOff>
      <xdr:row>81</xdr:row>
      <xdr:rowOff>152400</xdr:rowOff>
    </xdr:to>
    <xdr:cxnSp macro="">
      <xdr:nvCxnSpPr>
        <xdr:cNvPr id="8040" name="Connecteur droit avec flèche 8039">
          <a:extLst>
            <a:ext uri="{FF2B5EF4-FFF2-40B4-BE49-F238E27FC236}">
              <a16:creationId xmlns:a16="http://schemas.microsoft.com/office/drawing/2014/main" id="{40EE910A-D111-F33C-546E-03D1EB97F26E}"/>
            </a:ext>
          </a:extLst>
        </xdr:cNvPr>
        <xdr:cNvCxnSpPr/>
      </xdr:nvCxnSpPr>
      <xdr:spPr>
        <a:xfrm flipH="1">
          <a:off x="16903700" y="7112000"/>
          <a:ext cx="178308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266700</xdr:colOff>
      <xdr:row>81</xdr:row>
      <xdr:rowOff>25400</xdr:rowOff>
    </xdr:from>
    <xdr:to>
      <xdr:col>21</xdr:col>
      <xdr:colOff>393700</xdr:colOff>
      <xdr:row>85</xdr:row>
      <xdr:rowOff>165100</xdr:rowOff>
    </xdr:to>
    <xdr:sp macro="" textlink="">
      <xdr:nvSpPr>
        <xdr:cNvPr id="8041" name="Ellipse 8040">
          <a:extLst>
            <a:ext uri="{FF2B5EF4-FFF2-40B4-BE49-F238E27FC236}">
              <a16:creationId xmlns:a16="http://schemas.microsoft.com/office/drawing/2014/main" id="{3B62BD40-5217-7EFD-DEA4-9D23DFD66CE2}"/>
            </a:ext>
          </a:extLst>
        </xdr:cNvPr>
        <xdr:cNvSpPr/>
      </xdr:nvSpPr>
      <xdr:spPr>
        <a:xfrm>
          <a:off x="167767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8042" name="Ellipse 8041">
          <a:extLst>
            <a:ext uri="{FF2B5EF4-FFF2-40B4-BE49-F238E27FC236}">
              <a16:creationId xmlns:a16="http://schemas.microsoft.com/office/drawing/2014/main" id="{A277E0E0-4249-6053-63C4-25BD9CFEA033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400050</xdr:colOff>
      <xdr:row>34</xdr:row>
      <xdr:rowOff>177800</xdr:rowOff>
    </xdr:from>
    <xdr:to>
      <xdr:col>28</xdr:col>
      <xdr:colOff>476250</xdr:colOff>
      <xdr:row>81</xdr:row>
      <xdr:rowOff>152400</xdr:rowOff>
    </xdr:to>
    <xdr:cxnSp macro="">
      <xdr:nvCxnSpPr>
        <xdr:cNvPr id="8043" name="Connecteur droit avec flèche 8042">
          <a:extLst>
            <a:ext uri="{FF2B5EF4-FFF2-40B4-BE49-F238E27FC236}">
              <a16:creationId xmlns:a16="http://schemas.microsoft.com/office/drawing/2014/main" id="{25EEDA9B-09C4-515C-F88E-5C7651373678}"/>
            </a:ext>
          </a:extLst>
        </xdr:cNvPr>
        <xdr:cNvCxnSpPr/>
      </xdr:nvCxnSpPr>
      <xdr:spPr>
        <a:xfrm flipH="1">
          <a:off x="16910050" y="7112000"/>
          <a:ext cx="66802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273050</xdr:colOff>
      <xdr:row>81</xdr:row>
      <xdr:rowOff>25400</xdr:rowOff>
    </xdr:from>
    <xdr:to>
      <xdr:col>21</xdr:col>
      <xdr:colOff>400050</xdr:colOff>
      <xdr:row>85</xdr:row>
      <xdr:rowOff>165100</xdr:rowOff>
    </xdr:to>
    <xdr:sp macro="" textlink="">
      <xdr:nvSpPr>
        <xdr:cNvPr id="8044" name="Ellipse 8043">
          <a:extLst>
            <a:ext uri="{FF2B5EF4-FFF2-40B4-BE49-F238E27FC236}">
              <a16:creationId xmlns:a16="http://schemas.microsoft.com/office/drawing/2014/main" id="{B7E6FD60-43B8-6908-D933-EAE028B5EF4D}"/>
            </a:ext>
          </a:extLst>
        </xdr:cNvPr>
        <xdr:cNvSpPr/>
      </xdr:nvSpPr>
      <xdr:spPr>
        <a:xfrm>
          <a:off x="167830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400050</xdr:colOff>
      <xdr:row>81</xdr:row>
      <xdr:rowOff>152400</xdr:rowOff>
    </xdr:from>
    <xdr:to>
      <xdr:col>20</xdr:col>
      <xdr:colOff>406400</xdr:colOff>
      <xdr:row>81</xdr:row>
      <xdr:rowOff>152400</xdr:rowOff>
    </xdr:to>
    <xdr:cxnSp macro="">
      <xdr:nvCxnSpPr>
        <xdr:cNvPr id="8045" name="Connecteur droit avec flèche 8044">
          <a:extLst>
            <a:ext uri="{FF2B5EF4-FFF2-40B4-BE49-F238E27FC236}">
              <a16:creationId xmlns:a16="http://schemas.microsoft.com/office/drawing/2014/main" id="{481CC7D9-6AD2-504C-025F-725B94F808E7}"/>
            </a:ext>
          </a:extLst>
        </xdr:cNvPr>
        <xdr:cNvCxnSpPr/>
      </xdr:nvCxnSpPr>
      <xdr:spPr>
        <a:xfrm>
          <a:off x="16910050" y="16637000"/>
          <a:ext cx="63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279400</xdr:colOff>
      <xdr:row>81</xdr:row>
      <xdr:rowOff>25400</xdr:rowOff>
    </xdr:from>
    <xdr:to>
      <xdr:col>21</xdr:col>
      <xdr:colOff>406400</xdr:colOff>
      <xdr:row>85</xdr:row>
      <xdr:rowOff>165100</xdr:rowOff>
    </xdr:to>
    <xdr:sp macro="" textlink="">
      <xdr:nvSpPr>
        <xdr:cNvPr id="8046" name="Ellipse 8045">
          <a:extLst>
            <a:ext uri="{FF2B5EF4-FFF2-40B4-BE49-F238E27FC236}">
              <a16:creationId xmlns:a16="http://schemas.microsoft.com/office/drawing/2014/main" id="{635DC913-1057-F2DC-C989-A1CFE1FD809C}"/>
            </a:ext>
          </a:extLst>
        </xdr:cNvPr>
        <xdr:cNvSpPr/>
      </xdr:nvSpPr>
      <xdr:spPr>
        <a:xfrm>
          <a:off x="167894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406400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8047" name="Connecteur droit avec flèche 8046">
          <a:extLst>
            <a:ext uri="{FF2B5EF4-FFF2-40B4-BE49-F238E27FC236}">
              <a16:creationId xmlns:a16="http://schemas.microsoft.com/office/drawing/2014/main" id="{A42D8377-C80E-4BA8-5E15-75672A1C420D}"/>
            </a:ext>
          </a:extLst>
        </xdr:cNvPr>
        <xdr:cNvCxnSpPr/>
      </xdr:nvCxnSpPr>
      <xdr:spPr>
        <a:xfrm flipV="1">
          <a:off x="16916400" y="7112000"/>
          <a:ext cx="67056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048" name="Ellipse 8047">
          <a:extLst>
            <a:ext uri="{FF2B5EF4-FFF2-40B4-BE49-F238E27FC236}">
              <a16:creationId xmlns:a16="http://schemas.microsoft.com/office/drawing/2014/main" id="{5811B180-A9EF-647D-50B1-4A50CC6A75A4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40</xdr:col>
      <xdr:colOff>571500</xdr:colOff>
      <xdr:row>81</xdr:row>
      <xdr:rowOff>152400</xdr:rowOff>
    </xdr:to>
    <xdr:cxnSp macro="">
      <xdr:nvCxnSpPr>
        <xdr:cNvPr id="8049" name="Connecteur droit avec flèche 8048">
          <a:extLst>
            <a:ext uri="{FF2B5EF4-FFF2-40B4-BE49-F238E27FC236}">
              <a16:creationId xmlns:a16="http://schemas.microsoft.com/office/drawing/2014/main" id="{D75C05FF-2908-B2F2-7FB1-7C20186B1AA6}"/>
            </a:ext>
          </a:extLst>
        </xdr:cNvPr>
        <xdr:cNvCxnSpPr/>
      </xdr:nvCxnSpPr>
      <xdr:spPr>
        <a:xfrm>
          <a:off x="23622000" y="7112000"/>
          <a:ext cx="9969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444500</xdr:colOff>
      <xdr:row>81</xdr:row>
      <xdr:rowOff>25400</xdr:rowOff>
    </xdr:from>
    <xdr:to>
      <xdr:col>41</xdr:col>
      <xdr:colOff>571500</xdr:colOff>
      <xdr:row>85</xdr:row>
      <xdr:rowOff>165100</xdr:rowOff>
    </xdr:to>
    <xdr:sp macro="" textlink="">
      <xdr:nvSpPr>
        <xdr:cNvPr id="8050" name="Ellipse 8049">
          <a:extLst>
            <a:ext uri="{FF2B5EF4-FFF2-40B4-BE49-F238E27FC236}">
              <a16:creationId xmlns:a16="http://schemas.microsoft.com/office/drawing/2014/main" id="{CABF7B96-0291-1AF1-043D-DEA79ED2CD52}"/>
            </a:ext>
          </a:extLst>
        </xdr:cNvPr>
        <xdr:cNvSpPr/>
      </xdr:nvSpPr>
      <xdr:spPr>
        <a:xfrm>
          <a:off x="33464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8051" name="Ellipse 8050">
          <a:extLst>
            <a:ext uri="{FF2B5EF4-FFF2-40B4-BE49-F238E27FC236}">
              <a16:creationId xmlns:a16="http://schemas.microsoft.com/office/drawing/2014/main" id="{DFC287C3-AF84-89CE-C7CC-8B85ACB0613C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30</xdr:col>
      <xdr:colOff>539750</xdr:colOff>
      <xdr:row>81</xdr:row>
      <xdr:rowOff>152400</xdr:rowOff>
    </xdr:to>
    <xdr:cxnSp macro="">
      <xdr:nvCxnSpPr>
        <xdr:cNvPr id="8052" name="Connecteur droit avec flèche 8051">
          <a:extLst>
            <a:ext uri="{FF2B5EF4-FFF2-40B4-BE49-F238E27FC236}">
              <a16:creationId xmlns:a16="http://schemas.microsoft.com/office/drawing/2014/main" id="{1DB2450C-0814-9CB2-51BC-3997BA3B6C02}"/>
            </a:ext>
          </a:extLst>
        </xdr:cNvPr>
        <xdr:cNvCxnSpPr/>
      </xdr:nvCxnSpPr>
      <xdr:spPr>
        <a:xfrm>
          <a:off x="23590250" y="7112000"/>
          <a:ext cx="1714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412750</xdr:colOff>
      <xdr:row>81</xdr:row>
      <xdr:rowOff>25400</xdr:rowOff>
    </xdr:from>
    <xdr:to>
      <xdr:col>31</xdr:col>
      <xdr:colOff>539750</xdr:colOff>
      <xdr:row>85</xdr:row>
      <xdr:rowOff>165100</xdr:rowOff>
    </xdr:to>
    <xdr:sp macro="" textlink="">
      <xdr:nvSpPr>
        <xdr:cNvPr id="8053" name="Ellipse 8052">
          <a:extLst>
            <a:ext uri="{FF2B5EF4-FFF2-40B4-BE49-F238E27FC236}">
              <a16:creationId xmlns:a16="http://schemas.microsoft.com/office/drawing/2014/main" id="{191832D7-7CEA-30D5-A3B8-A78FF281DFCB}"/>
            </a:ext>
          </a:extLst>
        </xdr:cNvPr>
        <xdr:cNvSpPr/>
      </xdr:nvSpPr>
      <xdr:spPr>
        <a:xfrm>
          <a:off x="25177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539750</xdr:colOff>
      <xdr:row>34</xdr:row>
      <xdr:rowOff>177800</xdr:rowOff>
    </xdr:from>
    <xdr:to>
      <xdr:col>42</xdr:col>
      <xdr:colOff>127000</xdr:colOff>
      <xdr:row>81</xdr:row>
      <xdr:rowOff>152400</xdr:rowOff>
    </xdr:to>
    <xdr:cxnSp macro="">
      <xdr:nvCxnSpPr>
        <xdr:cNvPr id="8054" name="Connecteur droit avec flèche 8053">
          <a:extLst>
            <a:ext uri="{FF2B5EF4-FFF2-40B4-BE49-F238E27FC236}">
              <a16:creationId xmlns:a16="http://schemas.microsoft.com/office/drawing/2014/main" id="{AB975ACD-057B-487A-ADD6-DEFF35D3D3E0}"/>
            </a:ext>
          </a:extLst>
        </xdr:cNvPr>
        <xdr:cNvCxnSpPr/>
      </xdr:nvCxnSpPr>
      <xdr:spPr>
        <a:xfrm flipV="1">
          <a:off x="25304750" y="7112000"/>
          <a:ext cx="9493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34</xdr:row>
      <xdr:rowOff>50800</xdr:rowOff>
    </xdr:from>
    <xdr:to>
      <xdr:col>43</xdr:col>
      <xdr:colOff>127000</xdr:colOff>
      <xdr:row>38</xdr:row>
      <xdr:rowOff>190500</xdr:rowOff>
    </xdr:to>
    <xdr:sp macro="" textlink="">
      <xdr:nvSpPr>
        <xdr:cNvPr id="8055" name="Ellipse 8054">
          <a:extLst>
            <a:ext uri="{FF2B5EF4-FFF2-40B4-BE49-F238E27FC236}">
              <a16:creationId xmlns:a16="http://schemas.microsoft.com/office/drawing/2014/main" id="{93339F24-0E88-19BB-B872-BCD8E9A48E5D}"/>
            </a:ext>
          </a:extLst>
        </xdr:cNvPr>
        <xdr:cNvSpPr/>
      </xdr:nvSpPr>
      <xdr:spPr>
        <a:xfrm>
          <a:off x="34671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8056" name="Ellipse 8055">
          <a:extLst>
            <a:ext uri="{FF2B5EF4-FFF2-40B4-BE49-F238E27FC236}">
              <a16:creationId xmlns:a16="http://schemas.microsoft.com/office/drawing/2014/main" id="{43DC0B10-1E0C-2B28-EB24-205E638066C3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34</xdr:row>
      <xdr:rowOff>177800</xdr:rowOff>
    </xdr:from>
    <xdr:to>
      <xdr:col>30</xdr:col>
      <xdr:colOff>571500</xdr:colOff>
      <xdr:row>81</xdr:row>
      <xdr:rowOff>152400</xdr:rowOff>
    </xdr:to>
    <xdr:cxnSp macro="">
      <xdr:nvCxnSpPr>
        <xdr:cNvPr id="8057" name="Connecteur droit avec flèche 8056">
          <a:extLst>
            <a:ext uri="{FF2B5EF4-FFF2-40B4-BE49-F238E27FC236}">
              <a16:creationId xmlns:a16="http://schemas.microsoft.com/office/drawing/2014/main" id="{5B068032-D116-E88C-36D6-6B41DB08A62F}"/>
            </a:ext>
          </a:extLst>
        </xdr:cNvPr>
        <xdr:cNvCxnSpPr/>
      </xdr:nvCxnSpPr>
      <xdr:spPr>
        <a:xfrm>
          <a:off x="23653750" y="7112000"/>
          <a:ext cx="1682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444500</xdr:colOff>
      <xdr:row>81</xdr:row>
      <xdr:rowOff>25400</xdr:rowOff>
    </xdr:from>
    <xdr:to>
      <xdr:col>31</xdr:col>
      <xdr:colOff>571500</xdr:colOff>
      <xdr:row>85</xdr:row>
      <xdr:rowOff>165100</xdr:rowOff>
    </xdr:to>
    <xdr:sp macro="" textlink="">
      <xdr:nvSpPr>
        <xdr:cNvPr id="8058" name="Ellipse 8057">
          <a:extLst>
            <a:ext uri="{FF2B5EF4-FFF2-40B4-BE49-F238E27FC236}">
              <a16:creationId xmlns:a16="http://schemas.microsoft.com/office/drawing/2014/main" id="{581E5C8B-A5B1-4808-2B47-BD772EB3513A}"/>
            </a:ext>
          </a:extLst>
        </xdr:cNvPr>
        <xdr:cNvSpPr/>
      </xdr:nvSpPr>
      <xdr:spPr>
        <a:xfrm>
          <a:off x="25209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30</xdr:col>
      <xdr:colOff>571500</xdr:colOff>
      <xdr:row>81</xdr:row>
      <xdr:rowOff>152400</xdr:rowOff>
    </xdr:to>
    <xdr:cxnSp macro="">
      <xdr:nvCxnSpPr>
        <xdr:cNvPr id="8059" name="Connecteur droit avec flèche 8058">
          <a:extLst>
            <a:ext uri="{FF2B5EF4-FFF2-40B4-BE49-F238E27FC236}">
              <a16:creationId xmlns:a16="http://schemas.microsoft.com/office/drawing/2014/main" id="{AC449B44-CDC1-34F5-8D3B-A11D9C216DA4}"/>
            </a:ext>
          </a:extLst>
        </xdr:cNvPr>
        <xdr:cNvCxnSpPr/>
      </xdr:nvCxnSpPr>
      <xdr:spPr>
        <a:xfrm flipH="1" flipV="1">
          <a:off x="23622000" y="7112000"/>
          <a:ext cx="1714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060" name="Ellipse 8059">
          <a:extLst>
            <a:ext uri="{FF2B5EF4-FFF2-40B4-BE49-F238E27FC236}">
              <a16:creationId xmlns:a16="http://schemas.microsoft.com/office/drawing/2014/main" id="{8D7EBBB8-3E4D-1893-6A21-63E770D48FE9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42</xdr:col>
      <xdr:colOff>190500</xdr:colOff>
      <xdr:row>34</xdr:row>
      <xdr:rowOff>177800</xdr:rowOff>
    </xdr:to>
    <xdr:cxnSp macro="">
      <xdr:nvCxnSpPr>
        <xdr:cNvPr id="8061" name="Connecteur droit avec flèche 8060">
          <a:extLst>
            <a:ext uri="{FF2B5EF4-FFF2-40B4-BE49-F238E27FC236}">
              <a16:creationId xmlns:a16="http://schemas.microsoft.com/office/drawing/2014/main" id="{6BB13DB1-DC60-84CD-EBFF-B08A2743279F}"/>
            </a:ext>
          </a:extLst>
        </xdr:cNvPr>
        <xdr:cNvCxnSpPr/>
      </xdr:nvCxnSpPr>
      <xdr:spPr>
        <a:xfrm>
          <a:off x="23622000" y="7112000"/>
          <a:ext cx="11239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63500</xdr:colOff>
      <xdr:row>34</xdr:row>
      <xdr:rowOff>50800</xdr:rowOff>
    </xdr:from>
    <xdr:to>
      <xdr:col>43</xdr:col>
      <xdr:colOff>190500</xdr:colOff>
      <xdr:row>38</xdr:row>
      <xdr:rowOff>190500</xdr:rowOff>
    </xdr:to>
    <xdr:sp macro="" textlink="">
      <xdr:nvSpPr>
        <xdr:cNvPr id="8062" name="Ellipse 8061">
          <a:extLst>
            <a:ext uri="{FF2B5EF4-FFF2-40B4-BE49-F238E27FC236}">
              <a16:creationId xmlns:a16="http://schemas.microsoft.com/office/drawing/2014/main" id="{A2FA7E67-A2C5-0857-3793-13671CC506B5}"/>
            </a:ext>
          </a:extLst>
        </xdr:cNvPr>
        <xdr:cNvSpPr/>
      </xdr:nvSpPr>
      <xdr:spPr>
        <a:xfrm>
          <a:off x="34734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40</xdr:col>
      <xdr:colOff>603250</xdr:colOff>
      <xdr:row>34</xdr:row>
      <xdr:rowOff>177800</xdr:rowOff>
    </xdr:from>
    <xdr:to>
      <xdr:col>42</xdr:col>
      <xdr:colOff>190500</xdr:colOff>
      <xdr:row>81</xdr:row>
      <xdr:rowOff>152400</xdr:rowOff>
    </xdr:to>
    <xdr:cxnSp macro="">
      <xdr:nvCxnSpPr>
        <xdr:cNvPr id="8063" name="Connecteur droit avec flèche 8062">
          <a:extLst>
            <a:ext uri="{FF2B5EF4-FFF2-40B4-BE49-F238E27FC236}">
              <a16:creationId xmlns:a16="http://schemas.microsoft.com/office/drawing/2014/main" id="{0B82BAD2-F5E6-5FC2-4FBE-A890CD763099}"/>
            </a:ext>
          </a:extLst>
        </xdr:cNvPr>
        <xdr:cNvCxnSpPr/>
      </xdr:nvCxnSpPr>
      <xdr:spPr>
        <a:xfrm flipH="1">
          <a:off x="33623250" y="7112000"/>
          <a:ext cx="1238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476250</xdr:colOff>
      <xdr:row>81</xdr:row>
      <xdr:rowOff>25400</xdr:rowOff>
    </xdr:from>
    <xdr:to>
      <xdr:col>41</xdr:col>
      <xdr:colOff>603250</xdr:colOff>
      <xdr:row>85</xdr:row>
      <xdr:rowOff>165100</xdr:rowOff>
    </xdr:to>
    <xdr:sp macro="" textlink="">
      <xdr:nvSpPr>
        <xdr:cNvPr id="8064" name="Ellipse 8063">
          <a:extLst>
            <a:ext uri="{FF2B5EF4-FFF2-40B4-BE49-F238E27FC236}">
              <a16:creationId xmlns:a16="http://schemas.microsoft.com/office/drawing/2014/main" id="{EA0FCDE4-E941-4ACE-94A6-D83E93165C2B}"/>
            </a:ext>
          </a:extLst>
        </xdr:cNvPr>
        <xdr:cNvSpPr/>
      </xdr:nvSpPr>
      <xdr:spPr>
        <a:xfrm>
          <a:off x="33496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40</xdr:col>
      <xdr:colOff>603250</xdr:colOff>
      <xdr:row>81</xdr:row>
      <xdr:rowOff>152400</xdr:rowOff>
    </xdr:to>
    <xdr:cxnSp macro="">
      <xdr:nvCxnSpPr>
        <xdr:cNvPr id="8065" name="Connecteur droit avec flèche 8064">
          <a:extLst>
            <a:ext uri="{FF2B5EF4-FFF2-40B4-BE49-F238E27FC236}">
              <a16:creationId xmlns:a16="http://schemas.microsoft.com/office/drawing/2014/main" id="{A6A16247-79DC-6141-B1DA-B06BB55927A7}"/>
            </a:ext>
          </a:extLst>
        </xdr:cNvPr>
        <xdr:cNvCxnSpPr/>
      </xdr:nvCxnSpPr>
      <xdr:spPr>
        <a:xfrm flipH="1" flipV="1">
          <a:off x="23622000" y="7112000"/>
          <a:ext cx="10001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066" name="Ellipse 8065">
          <a:extLst>
            <a:ext uri="{FF2B5EF4-FFF2-40B4-BE49-F238E27FC236}">
              <a16:creationId xmlns:a16="http://schemas.microsoft.com/office/drawing/2014/main" id="{5F1EC740-D967-B136-CDD1-EE81D1FD70EF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508000</xdr:colOff>
      <xdr:row>34</xdr:row>
      <xdr:rowOff>177800</xdr:rowOff>
    </xdr:to>
    <xdr:cxnSp macro="">
      <xdr:nvCxnSpPr>
        <xdr:cNvPr id="8067" name="Connecteur droit avec flèche 8066">
          <a:extLst>
            <a:ext uri="{FF2B5EF4-FFF2-40B4-BE49-F238E27FC236}">
              <a16:creationId xmlns:a16="http://schemas.microsoft.com/office/drawing/2014/main" id="{CB26FD9E-2EBD-ECD0-C6BF-10DEB14BA445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068" name="Ellipse 8067">
          <a:extLst>
            <a:ext uri="{FF2B5EF4-FFF2-40B4-BE49-F238E27FC236}">
              <a16:creationId xmlns:a16="http://schemas.microsoft.com/office/drawing/2014/main" id="{27E71FD6-11D8-3AD0-DE7C-1DCBCAC32A44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412750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8069" name="Connecteur droit avec flèche 8068">
          <a:extLst>
            <a:ext uri="{FF2B5EF4-FFF2-40B4-BE49-F238E27FC236}">
              <a16:creationId xmlns:a16="http://schemas.microsoft.com/office/drawing/2014/main" id="{014D1F56-B39E-E6F8-A642-883ED5987D22}"/>
            </a:ext>
          </a:extLst>
        </xdr:cNvPr>
        <xdr:cNvCxnSpPr/>
      </xdr:nvCxnSpPr>
      <xdr:spPr>
        <a:xfrm flipH="1">
          <a:off x="16922750" y="7112000"/>
          <a:ext cx="6699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285750</xdr:colOff>
      <xdr:row>81</xdr:row>
      <xdr:rowOff>25400</xdr:rowOff>
    </xdr:from>
    <xdr:to>
      <xdr:col>21</xdr:col>
      <xdr:colOff>412750</xdr:colOff>
      <xdr:row>85</xdr:row>
      <xdr:rowOff>165100</xdr:rowOff>
    </xdr:to>
    <xdr:sp macro="" textlink="">
      <xdr:nvSpPr>
        <xdr:cNvPr id="8070" name="Ellipse 8069">
          <a:extLst>
            <a:ext uri="{FF2B5EF4-FFF2-40B4-BE49-F238E27FC236}">
              <a16:creationId xmlns:a16="http://schemas.microsoft.com/office/drawing/2014/main" id="{92E9EEBE-0808-357A-8104-EFED6FCB0834}"/>
            </a:ext>
          </a:extLst>
        </xdr:cNvPr>
        <xdr:cNvSpPr/>
      </xdr:nvSpPr>
      <xdr:spPr>
        <a:xfrm>
          <a:off x="16795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8071" name="Ellipse 8070">
          <a:extLst>
            <a:ext uri="{FF2B5EF4-FFF2-40B4-BE49-F238E27FC236}">
              <a16:creationId xmlns:a16="http://schemas.microsoft.com/office/drawing/2014/main" id="{03A45D8E-7AE0-CDB0-F4BA-D5A7A4A9C803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8072" name="Ellipse 8071">
          <a:extLst>
            <a:ext uri="{FF2B5EF4-FFF2-40B4-BE49-F238E27FC236}">
              <a16:creationId xmlns:a16="http://schemas.microsoft.com/office/drawing/2014/main" id="{721C8927-4FE0-EC7A-8639-6A94BCD0F182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34</xdr:row>
      <xdr:rowOff>177800</xdr:rowOff>
    </xdr:from>
    <xdr:to>
      <xdr:col>40</xdr:col>
      <xdr:colOff>635000</xdr:colOff>
      <xdr:row>81</xdr:row>
      <xdr:rowOff>152400</xdr:rowOff>
    </xdr:to>
    <xdr:cxnSp macro="">
      <xdr:nvCxnSpPr>
        <xdr:cNvPr id="8073" name="Connecteur droit avec flèche 8072">
          <a:extLst>
            <a:ext uri="{FF2B5EF4-FFF2-40B4-BE49-F238E27FC236}">
              <a16:creationId xmlns:a16="http://schemas.microsoft.com/office/drawing/2014/main" id="{1B75769D-C99B-79D4-9D0E-48A5B9C6B376}"/>
            </a:ext>
          </a:extLst>
        </xdr:cNvPr>
        <xdr:cNvCxnSpPr/>
      </xdr:nvCxnSpPr>
      <xdr:spPr>
        <a:xfrm>
          <a:off x="23653750" y="7112000"/>
          <a:ext cx="10001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508000</xdr:colOff>
      <xdr:row>81</xdr:row>
      <xdr:rowOff>25400</xdr:rowOff>
    </xdr:from>
    <xdr:to>
      <xdr:col>41</xdr:col>
      <xdr:colOff>635000</xdr:colOff>
      <xdr:row>85</xdr:row>
      <xdr:rowOff>165100</xdr:rowOff>
    </xdr:to>
    <xdr:sp macro="" textlink="">
      <xdr:nvSpPr>
        <xdr:cNvPr id="8074" name="Ellipse 8073">
          <a:extLst>
            <a:ext uri="{FF2B5EF4-FFF2-40B4-BE49-F238E27FC236}">
              <a16:creationId xmlns:a16="http://schemas.microsoft.com/office/drawing/2014/main" id="{B4F931B5-A680-C6F7-6582-B6053D10E248}"/>
            </a:ext>
          </a:extLst>
        </xdr:cNvPr>
        <xdr:cNvSpPr/>
      </xdr:nvSpPr>
      <xdr:spPr>
        <a:xfrm>
          <a:off x="33528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419100</xdr:colOff>
      <xdr:row>81</xdr:row>
      <xdr:rowOff>152400</xdr:rowOff>
    </xdr:from>
    <xdr:to>
      <xdr:col>40</xdr:col>
      <xdr:colOff>635000</xdr:colOff>
      <xdr:row>81</xdr:row>
      <xdr:rowOff>152400</xdr:rowOff>
    </xdr:to>
    <xdr:cxnSp macro="">
      <xdr:nvCxnSpPr>
        <xdr:cNvPr id="8075" name="Connecteur droit avec flèche 8074">
          <a:extLst>
            <a:ext uri="{FF2B5EF4-FFF2-40B4-BE49-F238E27FC236}">
              <a16:creationId xmlns:a16="http://schemas.microsoft.com/office/drawing/2014/main" id="{35EEFD9B-F8E4-9EDD-6191-19DBCEE3916B}"/>
            </a:ext>
          </a:extLst>
        </xdr:cNvPr>
        <xdr:cNvCxnSpPr/>
      </xdr:nvCxnSpPr>
      <xdr:spPr>
        <a:xfrm flipH="1">
          <a:off x="16929100" y="16637000"/>
          <a:ext cx="167259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292100</xdr:colOff>
      <xdr:row>81</xdr:row>
      <xdr:rowOff>25400</xdr:rowOff>
    </xdr:from>
    <xdr:to>
      <xdr:col>21</xdr:col>
      <xdr:colOff>419100</xdr:colOff>
      <xdr:row>85</xdr:row>
      <xdr:rowOff>165100</xdr:rowOff>
    </xdr:to>
    <xdr:sp macro="" textlink="">
      <xdr:nvSpPr>
        <xdr:cNvPr id="8076" name="Ellipse 8075">
          <a:extLst>
            <a:ext uri="{FF2B5EF4-FFF2-40B4-BE49-F238E27FC236}">
              <a16:creationId xmlns:a16="http://schemas.microsoft.com/office/drawing/2014/main" id="{BD3D25B2-674D-FE1E-85FD-BCEF51068E66}"/>
            </a:ext>
          </a:extLst>
        </xdr:cNvPr>
        <xdr:cNvSpPr/>
      </xdr:nvSpPr>
      <xdr:spPr>
        <a:xfrm>
          <a:off x="168021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419100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8077" name="Connecteur droit avec flèche 8076">
          <a:extLst>
            <a:ext uri="{FF2B5EF4-FFF2-40B4-BE49-F238E27FC236}">
              <a16:creationId xmlns:a16="http://schemas.microsoft.com/office/drawing/2014/main" id="{F21BEB9E-9E7D-ABFD-1006-37BAA216D19B}"/>
            </a:ext>
          </a:extLst>
        </xdr:cNvPr>
        <xdr:cNvCxnSpPr/>
      </xdr:nvCxnSpPr>
      <xdr:spPr>
        <a:xfrm flipV="1">
          <a:off x="16929100" y="7112000"/>
          <a:ext cx="66929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078" name="Ellipse 8077">
          <a:extLst>
            <a:ext uri="{FF2B5EF4-FFF2-40B4-BE49-F238E27FC236}">
              <a16:creationId xmlns:a16="http://schemas.microsoft.com/office/drawing/2014/main" id="{B6B7BFB1-83AD-E80B-336E-94CE48D6EE13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42</xdr:col>
      <xdr:colOff>254000</xdr:colOff>
      <xdr:row>34</xdr:row>
      <xdr:rowOff>177800</xdr:rowOff>
    </xdr:to>
    <xdr:cxnSp macro="">
      <xdr:nvCxnSpPr>
        <xdr:cNvPr id="8079" name="Connecteur droit avec flèche 8078">
          <a:extLst>
            <a:ext uri="{FF2B5EF4-FFF2-40B4-BE49-F238E27FC236}">
              <a16:creationId xmlns:a16="http://schemas.microsoft.com/office/drawing/2014/main" id="{159D87B8-EDCE-D584-034F-A4D718412AB3}"/>
            </a:ext>
          </a:extLst>
        </xdr:cNvPr>
        <xdr:cNvCxnSpPr/>
      </xdr:nvCxnSpPr>
      <xdr:spPr>
        <a:xfrm>
          <a:off x="23622000" y="7112000"/>
          <a:ext cx="11303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127000</xdr:colOff>
      <xdr:row>34</xdr:row>
      <xdr:rowOff>50800</xdr:rowOff>
    </xdr:from>
    <xdr:to>
      <xdr:col>43</xdr:col>
      <xdr:colOff>254000</xdr:colOff>
      <xdr:row>38</xdr:row>
      <xdr:rowOff>190500</xdr:rowOff>
    </xdr:to>
    <xdr:sp macro="" textlink="">
      <xdr:nvSpPr>
        <xdr:cNvPr id="8080" name="Ellipse 8079">
          <a:extLst>
            <a:ext uri="{FF2B5EF4-FFF2-40B4-BE49-F238E27FC236}">
              <a16:creationId xmlns:a16="http://schemas.microsoft.com/office/drawing/2014/main" id="{E27F790B-D150-859F-BE27-D413758A62D8}"/>
            </a:ext>
          </a:extLst>
        </xdr:cNvPr>
        <xdr:cNvSpPr/>
      </xdr:nvSpPr>
      <xdr:spPr>
        <a:xfrm>
          <a:off x="34798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42</xdr:col>
      <xdr:colOff>254000</xdr:colOff>
      <xdr:row>34</xdr:row>
      <xdr:rowOff>177800</xdr:rowOff>
    </xdr:from>
    <xdr:to>
      <xdr:col>42</xdr:col>
      <xdr:colOff>317500</xdr:colOff>
      <xdr:row>34</xdr:row>
      <xdr:rowOff>177800</xdr:rowOff>
    </xdr:to>
    <xdr:cxnSp macro="">
      <xdr:nvCxnSpPr>
        <xdr:cNvPr id="8081" name="Connecteur droit avec flèche 8080">
          <a:extLst>
            <a:ext uri="{FF2B5EF4-FFF2-40B4-BE49-F238E27FC236}">
              <a16:creationId xmlns:a16="http://schemas.microsoft.com/office/drawing/2014/main" id="{C90EB603-9639-7F3B-E61C-429E2C63DB5D}"/>
            </a:ext>
          </a:extLst>
        </xdr:cNvPr>
        <xdr:cNvCxnSpPr/>
      </xdr:nvCxnSpPr>
      <xdr:spPr>
        <a:xfrm>
          <a:off x="34925000" y="7112000"/>
          <a:ext cx="63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190500</xdr:colOff>
      <xdr:row>34</xdr:row>
      <xdr:rowOff>50800</xdr:rowOff>
    </xdr:from>
    <xdr:to>
      <xdr:col>43</xdr:col>
      <xdr:colOff>317500</xdr:colOff>
      <xdr:row>38</xdr:row>
      <xdr:rowOff>190500</xdr:rowOff>
    </xdr:to>
    <xdr:sp macro="" textlink="">
      <xdr:nvSpPr>
        <xdr:cNvPr id="8082" name="Ellipse 8081">
          <a:extLst>
            <a:ext uri="{FF2B5EF4-FFF2-40B4-BE49-F238E27FC236}">
              <a16:creationId xmlns:a16="http://schemas.microsoft.com/office/drawing/2014/main" id="{ABF6F7A3-B6C8-8D19-6739-D7DACC0332E8}"/>
            </a:ext>
          </a:extLst>
        </xdr:cNvPr>
        <xdr:cNvSpPr/>
      </xdr:nvSpPr>
      <xdr:spPr>
        <a:xfrm>
          <a:off x="34861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425450</xdr:colOff>
      <xdr:row>34</xdr:row>
      <xdr:rowOff>177800</xdr:rowOff>
    </xdr:from>
    <xdr:to>
      <xdr:col>42</xdr:col>
      <xdr:colOff>317500</xdr:colOff>
      <xdr:row>81</xdr:row>
      <xdr:rowOff>152400</xdr:rowOff>
    </xdr:to>
    <xdr:cxnSp macro="">
      <xdr:nvCxnSpPr>
        <xdr:cNvPr id="8083" name="Connecteur droit avec flèche 8082">
          <a:extLst>
            <a:ext uri="{FF2B5EF4-FFF2-40B4-BE49-F238E27FC236}">
              <a16:creationId xmlns:a16="http://schemas.microsoft.com/office/drawing/2014/main" id="{0888E922-FCF0-E1F6-ADA2-ED0C03919A93}"/>
            </a:ext>
          </a:extLst>
        </xdr:cNvPr>
        <xdr:cNvCxnSpPr/>
      </xdr:nvCxnSpPr>
      <xdr:spPr>
        <a:xfrm flipH="1">
          <a:off x="16935450" y="7112000"/>
          <a:ext cx="180530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298450</xdr:colOff>
      <xdr:row>81</xdr:row>
      <xdr:rowOff>25400</xdr:rowOff>
    </xdr:from>
    <xdr:to>
      <xdr:col>21</xdr:col>
      <xdr:colOff>425450</xdr:colOff>
      <xdr:row>85</xdr:row>
      <xdr:rowOff>165100</xdr:rowOff>
    </xdr:to>
    <xdr:sp macro="" textlink="">
      <xdr:nvSpPr>
        <xdr:cNvPr id="8084" name="Ellipse 8083">
          <a:extLst>
            <a:ext uri="{FF2B5EF4-FFF2-40B4-BE49-F238E27FC236}">
              <a16:creationId xmlns:a16="http://schemas.microsoft.com/office/drawing/2014/main" id="{CDEDC337-2416-D111-324A-11DC46F35EC1}"/>
            </a:ext>
          </a:extLst>
        </xdr:cNvPr>
        <xdr:cNvSpPr/>
      </xdr:nvSpPr>
      <xdr:spPr>
        <a:xfrm>
          <a:off x="168084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425450</xdr:colOff>
      <xdr:row>81</xdr:row>
      <xdr:rowOff>152400</xdr:rowOff>
    </xdr:from>
    <xdr:to>
      <xdr:col>20</xdr:col>
      <xdr:colOff>431800</xdr:colOff>
      <xdr:row>81</xdr:row>
      <xdr:rowOff>152400</xdr:rowOff>
    </xdr:to>
    <xdr:cxnSp macro="">
      <xdr:nvCxnSpPr>
        <xdr:cNvPr id="8085" name="Connecteur droit avec flèche 8084">
          <a:extLst>
            <a:ext uri="{FF2B5EF4-FFF2-40B4-BE49-F238E27FC236}">
              <a16:creationId xmlns:a16="http://schemas.microsoft.com/office/drawing/2014/main" id="{D89FB08F-737C-E89E-A320-5F1EDDC86CE7}"/>
            </a:ext>
          </a:extLst>
        </xdr:cNvPr>
        <xdr:cNvCxnSpPr/>
      </xdr:nvCxnSpPr>
      <xdr:spPr>
        <a:xfrm>
          <a:off x="16935450" y="16637000"/>
          <a:ext cx="63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304800</xdr:colOff>
      <xdr:row>81</xdr:row>
      <xdr:rowOff>25400</xdr:rowOff>
    </xdr:from>
    <xdr:to>
      <xdr:col>21</xdr:col>
      <xdr:colOff>431800</xdr:colOff>
      <xdr:row>85</xdr:row>
      <xdr:rowOff>165100</xdr:rowOff>
    </xdr:to>
    <xdr:sp macro="" textlink="">
      <xdr:nvSpPr>
        <xdr:cNvPr id="8086" name="Ellipse 8085">
          <a:extLst>
            <a:ext uri="{FF2B5EF4-FFF2-40B4-BE49-F238E27FC236}">
              <a16:creationId xmlns:a16="http://schemas.microsoft.com/office/drawing/2014/main" id="{99F23FA5-CA37-698E-A71E-AD8B02763083}"/>
            </a:ext>
          </a:extLst>
        </xdr:cNvPr>
        <xdr:cNvSpPr/>
      </xdr:nvSpPr>
      <xdr:spPr>
        <a:xfrm>
          <a:off x="168148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8087" name="Ellipse 8086">
          <a:extLst>
            <a:ext uri="{FF2B5EF4-FFF2-40B4-BE49-F238E27FC236}">
              <a16:creationId xmlns:a16="http://schemas.microsoft.com/office/drawing/2014/main" id="{67141955-3FDE-E14E-6E94-AD3C644E6E76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28</xdr:col>
      <xdr:colOff>508000</xdr:colOff>
      <xdr:row>34</xdr:row>
      <xdr:rowOff>177800</xdr:rowOff>
    </xdr:to>
    <xdr:cxnSp macro="">
      <xdr:nvCxnSpPr>
        <xdr:cNvPr id="8088" name="Connecteur droit avec flèche 8087">
          <a:extLst>
            <a:ext uri="{FF2B5EF4-FFF2-40B4-BE49-F238E27FC236}">
              <a16:creationId xmlns:a16="http://schemas.microsoft.com/office/drawing/2014/main" id="{3555E5EC-D6DB-A882-8AA2-FA011109A15D}"/>
            </a:ext>
          </a:extLst>
        </xdr:cNvPr>
        <xdr:cNvCxnSpPr/>
      </xdr:nvCxnSpPr>
      <xdr:spPr>
        <a:xfrm>
          <a:off x="23590250" y="7112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089" name="Ellipse 8088">
          <a:extLst>
            <a:ext uri="{FF2B5EF4-FFF2-40B4-BE49-F238E27FC236}">
              <a16:creationId xmlns:a16="http://schemas.microsoft.com/office/drawing/2014/main" id="{E30D5466-318B-F764-664F-E828C5439F96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42</xdr:col>
      <xdr:colOff>381000</xdr:colOff>
      <xdr:row>34</xdr:row>
      <xdr:rowOff>177800</xdr:rowOff>
    </xdr:to>
    <xdr:cxnSp macro="">
      <xdr:nvCxnSpPr>
        <xdr:cNvPr id="8090" name="Connecteur droit avec flèche 8089">
          <a:extLst>
            <a:ext uri="{FF2B5EF4-FFF2-40B4-BE49-F238E27FC236}">
              <a16:creationId xmlns:a16="http://schemas.microsoft.com/office/drawing/2014/main" id="{F6A49726-B11A-5A59-630F-4DCD761DBA9F}"/>
            </a:ext>
          </a:extLst>
        </xdr:cNvPr>
        <xdr:cNvCxnSpPr/>
      </xdr:nvCxnSpPr>
      <xdr:spPr>
        <a:xfrm>
          <a:off x="23622000" y="7112000"/>
          <a:ext cx="11430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254000</xdr:colOff>
      <xdr:row>34</xdr:row>
      <xdr:rowOff>50800</xdr:rowOff>
    </xdr:from>
    <xdr:to>
      <xdr:col>43</xdr:col>
      <xdr:colOff>381000</xdr:colOff>
      <xdr:row>38</xdr:row>
      <xdr:rowOff>190500</xdr:rowOff>
    </xdr:to>
    <xdr:sp macro="" textlink="">
      <xdr:nvSpPr>
        <xdr:cNvPr id="8091" name="Ellipse 8090">
          <a:extLst>
            <a:ext uri="{FF2B5EF4-FFF2-40B4-BE49-F238E27FC236}">
              <a16:creationId xmlns:a16="http://schemas.microsoft.com/office/drawing/2014/main" id="{021967FA-24BE-7309-2DD3-6430124BECCC}"/>
            </a:ext>
          </a:extLst>
        </xdr:cNvPr>
        <xdr:cNvSpPr/>
      </xdr:nvSpPr>
      <xdr:spPr>
        <a:xfrm>
          <a:off x="3492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438150</xdr:colOff>
      <xdr:row>34</xdr:row>
      <xdr:rowOff>177800</xdr:rowOff>
    </xdr:from>
    <xdr:to>
      <xdr:col>42</xdr:col>
      <xdr:colOff>381000</xdr:colOff>
      <xdr:row>81</xdr:row>
      <xdr:rowOff>152400</xdr:rowOff>
    </xdr:to>
    <xdr:cxnSp macro="">
      <xdr:nvCxnSpPr>
        <xdr:cNvPr id="8092" name="Connecteur droit avec flèche 8091">
          <a:extLst>
            <a:ext uri="{FF2B5EF4-FFF2-40B4-BE49-F238E27FC236}">
              <a16:creationId xmlns:a16="http://schemas.microsoft.com/office/drawing/2014/main" id="{45B047E6-25CD-D0A0-4801-636A96A56E50}"/>
            </a:ext>
          </a:extLst>
        </xdr:cNvPr>
        <xdr:cNvCxnSpPr/>
      </xdr:nvCxnSpPr>
      <xdr:spPr>
        <a:xfrm flipH="1">
          <a:off x="16948150" y="7112000"/>
          <a:ext cx="181038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311150</xdr:colOff>
      <xdr:row>81</xdr:row>
      <xdr:rowOff>25400</xdr:rowOff>
    </xdr:from>
    <xdr:to>
      <xdr:col>21</xdr:col>
      <xdr:colOff>438150</xdr:colOff>
      <xdr:row>85</xdr:row>
      <xdr:rowOff>165100</xdr:rowOff>
    </xdr:to>
    <xdr:sp macro="" textlink="">
      <xdr:nvSpPr>
        <xdr:cNvPr id="8093" name="Ellipse 8092">
          <a:extLst>
            <a:ext uri="{FF2B5EF4-FFF2-40B4-BE49-F238E27FC236}">
              <a16:creationId xmlns:a16="http://schemas.microsoft.com/office/drawing/2014/main" id="{DF752AA4-6363-3AAC-DB7A-3A26DEEEBE4B}"/>
            </a:ext>
          </a:extLst>
        </xdr:cNvPr>
        <xdr:cNvSpPr/>
      </xdr:nvSpPr>
      <xdr:spPr>
        <a:xfrm>
          <a:off x="168211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438150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8094" name="Connecteur droit avec flèche 8093">
          <a:extLst>
            <a:ext uri="{FF2B5EF4-FFF2-40B4-BE49-F238E27FC236}">
              <a16:creationId xmlns:a16="http://schemas.microsoft.com/office/drawing/2014/main" id="{55354B64-F21B-90D9-6A2E-92533747FE07}"/>
            </a:ext>
          </a:extLst>
        </xdr:cNvPr>
        <xdr:cNvCxnSpPr/>
      </xdr:nvCxnSpPr>
      <xdr:spPr>
        <a:xfrm flipV="1">
          <a:off x="16948150" y="7112000"/>
          <a:ext cx="66738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095" name="Ellipse 8094">
          <a:extLst>
            <a:ext uri="{FF2B5EF4-FFF2-40B4-BE49-F238E27FC236}">
              <a16:creationId xmlns:a16="http://schemas.microsoft.com/office/drawing/2014/main" id="{883456B4-ABBF-BD96-D520-72DA3EE739D9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30</xdr:col>
      <xdr:colOff>603250</xdr:colOff>
      <xdr:row>81</xdr:row>
      <xdr:rowOff>152400</xdr:rowOff>
    </xdr:to>
    <xdr:cxnSp macro="">
      <xdr:nvCxnSpPr>
        <xdr:cNvPr id="8096" name="Connecteur droit avec flèche 8095">
          <a:extLst>
            <a:ext uri="{FF2B5EF4-FFF2-40B4-BE49-F238E27FC236}">
              <a16:creationId xmlns:a16="http://schemas.microsoft.com/office/drawing/2014/main" id="{18E3E686-8609-D960-B40D-2176251B2352}"/>
            </a:ext>
          </a:extLst>
        </xdr:cNvPr>
        <xdr:cNvCxnSpPr/>
      </xdr:nvCxnSpPr>
      <xdr:spPr>
        <a:xfrm>
          <a:off x="23622000" y="7112000"/>
          <a:ext cx="1746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476250</xdr:colOff>
      <xdr:row>81</xdr:row>
      <xdr:rowOff>25400</xdr:rowOff>
    </xdr:from>
    <xdr:to>
      <xdr:col>31</xdr:col>
      <xdr:colOff>603250</xdr:colOff>
      <xdr:row>85</xdr:row>
      <xdr:rowOff>165100</xdr:rowOff>
    </xdr:to>
    <xdr:sp macro="" textlink="">
      <xdr:nvSpPr>
        <xdr:cNvPr id="8097" name="Ellipse 8096">
          <a:extLst>
            <a:ext uri="{FF2B5EF4-FFF2-40B4-BE49-F238E27FC236}">
              <a16:creationId xmlns:a16="http://schemas.microsoft.com/office/drawing/2014/main" id="{438EE8F5-28A9-6628-8654-1B7292828720}"/>
            </a:ext>
          </a:extLst>
        </xdr:cNvPr>
        <xdr:cNvSpPr/>
      </xdr:nvSpPr>
      <xdr:spPr>
        <a:xfrm>
          <a:off x="25241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8098" name="Ellipse 8097">
          <a:extLst>
            <a:ext uri="{FF2B5EF4-FFF2-40B4-BE49-F238E27FC236}">
              <a16:creationId xmlns:a16="http://schemas.microsoft.com/office/drawing/2014/main" id="{0CCC2016-ABD1-DD9E-54F7-9A2367577A05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28</xdr:col>
      <xdr:colOff>508000</xdr:colOff>
      <xdr:row>34</xdr:row>
      <xdr:rowOff>177800</xdr:rowOff>
    </xdr:to>
    <xdr:cxnSp macro="">
      <xdr:nvCxnSpPr>
        <xdr:cNvPr id="8099" name="Connecteur droit avec flèche 8098">
          <a:extLst>
            <a:ext uri="{FF2B5EF4-FFF2-40B4-BE49-F238E27FC236}">
              <a16:creationId xmlns:a16="http://schemas.microsoft.com/office/drawing/2014/main" id="{B8082143-5A98-6DFF-A7E0-D14595869280}"/>
            </a:ext>
          </a:extLst>
        </xdr:cNvPr>
        <xdr:cNvCxnSpPr/>
      </xdr:nvCxnSpPr>
      <xdr:spPr>
        <a:xfrm>
          <a:off x="23590250" y="7112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100" name="Ellipse 8099">
          <a:extLst>
            <a:ext uri="{FF2B5EF4-FFF2-40B4-BE49-F238E27FC236}">
              <a16:creationId xmlns:a16="http://schemas.microsoft.com/office/drawing/2014/main" id="{91A480EE-6AB2-AC5A-B5F3-1EBB4A9C0D7E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8101" name="Ellipse 8100">
          <a:extLst>
            <a:ext uri="{FF2B5EF4-FFF2-40B4-BE49-F238E27FC236}">
              <a16:creationId xmlns:a16="http://schemas.microsoft.com/office/drawing/2014/main" id="{6956B4C4-CA10-EE06-3651-1EC3D53EE942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40</xdr:col>
      <xdr:colOff>666750</xdr:colOff>
      <xdr:row>81</xdr:row>
      <xdr:rowOff>152400</xdr:rowOff>
    </xdr:to>
    <xdr:cxnSp macro="">
      <xdr:nvCxnSpPr>
        <xdr:cNvPr id="8102" name="Connecteur droit avec flèche 8101">
          <a:extLst>
            <a:ext uri="{FF2B5EF4-FFF2-40B4-BE49-F238E27FC236}">
              <a16:creationId xmlns:a16="http://schemas.microsoft.com/office/drawing/2014/main" id="{F8EA8C19-502E-332D-E0D8-49525CE714E3}"/>
            </a:ext>
          </a:extLst>
        </xdr:cNvPr>
        <xdr:cNvCxnSpPr/>
      </xdr:nvCxnSpPr>
      <xdr:spPr>
        <a:xfrm>
          <a:off x="23590250" y="7112000"/>
          <a:ext cx="10096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539750</xdr:colOff>
      <xdr:row>81</xdr:row>
      <xdr:rowOff>25400</xdr:rowOff>
    </xdr:from>
    <xdr:to>
      <xdr:col>41</xdr:col>
      <xdr:colOff>666750</xdr:colOff>
      <xdr:row>85</xdr:row>
      <xdr:rowOff>165100</xdr:rowOff>
    </xdr:to>
    <xdr:sp macro="" textlink="">
      <xdr:nvSpPr>
        <xdr:cNvPr id="8103" name="Ellipse 8102">
          <a:extLst>
            <a:ext uri="{FF2B5EF4-FFF2-40B4-BE49-F238E27FC236}">
              <a16:creationId xmlns:a16="http://schemas.microsoft.com/office/drawing/2014/main" id="{C378C29C-5D03-4918-DA95-C8594332589E}"/>
            </a:ext>
          </a:extLst>
        </xdr:cNvPr>
        <xdr:cNvSpPr/>
      </xdr:nvSpPr>
      <xdr:spPr>
        <a:xfrm>
          <a:off x="33559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40</xdr:col>
      <xdr:colOff>666750</xdr:colOff>
      <xdr:row>81</xdr:row>
      <xdr:rowOff>152400</xdr:rowOff>
    </xdr:to>
    <xdr:cxnSp macro="">
      <xdr:nvCxnSpPr>
        <xdr:cNvPr id="8104" name="Connecteur droit avec flèche 8103">
          <a:extLst>
            <a:ext uri="{FF2B5EF4-FFF2-40B4-BE49-F238E27FC236}">
              <a16:creationId xmlns:a16="http://schemas.microsoft.com/office/drawing/2014/main" id="{1D8E08A4-ED2E-8376-4BE4-69D12EF6E166}"/>
            </a:ext>
          </a:extLst>
        </xdr:cNvPr>
        <xdr:cNvCxnSpPr/>
      </xdr:nvCxnSpPr>
      <xdr:spPr>
        <a:xfrm flipH="1" flipV="1">
          <a:off x="23622000" y="7112000"/>
          <a:ext cx="10064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105" name="Ellipse 8104">
          <a:extLst>
            <a:ext uri="{FF2B5EF4-FFF2-40B4-BE49-F238E27FC236}">
              <a16:creationId xmlns:a16="http://schemas.microsoft.com/office/drawing/2014/main" id="{ACA18144-2C77-618E-1384-5A280100FE97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8106" name="Ellipse 8105">
          <a:extLst>
            <a:ext uri="{FF2B5EF4-FFF2-40B4-BE49-F238E27FC236}">
              <a16:creationId xmlns:a16="http://schemas.microsoft.com/office/drawing/2014/main" id="{F084148B-23FF-2E49-052A-6441F9419A45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40</xdr:col>
      <xdr:colOff>698500</xdr:colOff>
      <xdr:row>81</xdr:row>
      <xdr:rowOff>152400</xdr:rowOff>
    </xdr:to>
    <xdr:cxnSp macro="">
      <xdr:nvCxnSpPr>
        <xdr:cNvPr id="8107" name="Connecteur droit avec flèche 8106">
          <a:extLst>
            <a:ext uri="{FF2B5EF4-FFF2-40B4-BE49-F238E27FC236}">
              <a16:creationId xmlns:a16="http://schemas.microsoft.com/office/drawing/2014/main" id="{971F8E64-75B5-5415-24AC-CB4776DA22D9}"/>
            </a:ext>
          </a:extLst>
        </xdr:cNvPr>
        <xdr:cNvCxnSpPr/>
      </xdr:nvCxnSpPr>
      <xdr:spPr>
        <a:xfrm>
          <a:off x="23590250" y="7112000"/>
          <a:ext cx="10128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571500</xdr:colOff>
      <xdr:row>81</xdr:row>
      <xdr:rowOff>25400</xdr:rowOff>
    </xdr:from>
    <xdr:to>
      <xdr:col>41</xdr:col>
      <xdr:colOff>698500</xdr:colOff>
      <xdr:row>85</xdr:row>
      <xdr:rowOff>165100</xdr:rowOff>
    </xdr:to>
    <xdr:sp macro="" textlink="">
      <xdr:nvSpPr>
        <xdr:cNvPr id="8108" name="Ellipse 8107">
          <a:extLst>
            <a:ext uri="{FF2B5EF4-FFF2-40B4-BE49-F238E27FC236}">
              <a16:creationId xmlns:a16="http://schemas.microsoft.com/office/drawing/2014/main" id="{459B6B8E-082B-7C21-16E0-896E70EC74B0}"/>
            </a:ext>
          </a:extLst>
        </xdr:cNvPr>
        <xdr:cNvSpPr/>
      </xdr:nvSpPr>
      <xdr:spPr>
        <a:xfrm>
          <a:off x="33591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698500</xdr:colOff>
      <xdr:row>81</xdr:row>
      <xdr:rowOff>152400</xdr:rowOff>
    </xdr:from>
    <xdr:to>
      <xdr:col>40</xdr:col>
      <xdr:colOff>730250</xdr:colOff>
      <xdr:row>81</xdr:row>
      <xdr:rowOff>152400</xdr:rowOff>
    </xdr:to>
    <xdr:cxnSp macro="">
      <xdr:nvCxnSpPr>
        <xdr:cNvPr id="8109" name="Connecteur droit avec flèche 8108">
          <a:extLst>
            <a:ext uri="{FF2B5EF4-FFF2-40B4-BE49-F238E27FC236}">
              <a16:creationId xmlns:a16="http://schemas.microsoft.com/office/drawing/2014/main" id="{B4253638-3733-30FF-A53A-B801F1605A05}"/>
            </a:ext>
          </a:extLst>
        </xdr:cNvPr>
        <xdr:cNvCxnSpPr/>
      </xdr:nvCxnSpPr>
      <xdr:spPr>
        <a:xfrm>
          <a:off x="337185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603250</xdr:colOff>
      <xdr:row>81</xdr:row>
      <xdr:rowOff>25400</xdr:rowOff>
    </xdr:from>
    <xdr:to>
      <xdr:col>41</xdr:col>
      <xdr:colOff>730250</xdr:colOff>
      <xdr:row>85</xdr:row>
      <xdr:rowOff>165100</xdr:rowOff>
    </xdr:to>
    <xdr:sp macro="" textlink="">
      <xdr:nvSpPr>
        <xdr:cNvPr id="8110" name="Ellipse 8109">
          <a:extLst>
            <a:ext uri="{FF2B5EF4-FFF2-40B4-BE49-F238E27FC236}">
              <a16:creationId xmlns:a16="http://schemas.microsoft.com/office/drawing/2014/main" id="{F21A685A-20DD-4A74-713F-8FBC772F0174}"/>
            </a:ext>
          </a:extLst>
        </xdr:cNvPr>
        <xdr:cNvSpPr/>
      </xdr:nvSpPr>
      <xdr:spPr>
        <a:xfrm>
          <a:off x="33623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730250</xdr:colOff>
      <xdr:row>81</xdr:row>
      <xdr:rowOff>152400</xdr:rowOff>
    </xdr:from>
    <xdr:to>
      <xdr:col>40</xdr:col>
      <xdr:colOff>762000</xdr:colOff>
      <xdr:row>81</xdr:row>
      <xdr:rowOff>152400</xdr:rowOff>
    </xdr:to>
    <xdr:cxnSp macro="">
      <xdr:nvCxnSpPr>
        <xdr:cNvPr id="8111" name="Connecteur droit avec flèche 8110">
          <a:extLst>
            <a:ext uri="{FF2B5EF4-FFF2-40B4-BE49-F238E27FC236}">
              <a16:creationId xmlns:a16="http://schemas.microsoft.com/office/drawing/2014/main" id="{F204C234-3D37-D5CF-1006-34A4CB76616C}"/>
            </a:ext>
          </a:extLst>
        </xdr:cNvPr>
        <xdr:cNvCxnSpPr/>
      </xdr:nvCxnSpPr>
      <xdr:spPr>
        <a:xfrm>
          <a:off x="3375025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635000</xdr:colOff>
      <xdr:row>81</xdr:row>
      <xdr:rowOff>25400</xdr:rowOff>
    </xdr:from>
    <xdr:to>
      <xdr:col>41</xdr:col>
      <xdr:colOff>762000</xdr:colOff>
      <xdr:row>85</xdr:row>
      <xdr:rowOff>165100</xdr:rowOff>
    </xdr:to>
    <xdr:sp macro="" textlink="">
      <xdr:nvSpPr>
        <xdr:cNvPr id="8112" name="Ellipse 8111">
          <a:extLst>
            <a:ext uri="{FF2B5EF4-FFF2-40B4-BE49-F238E27FC236}">
              <a16:creationId xmlns:a16="http://schemas.microsoft.com/office/drawing/2014/main" id="{318F8592-8A57-7880-933A-9A560E1EDDB4}"/>
            </a:ext>
          </a:extLst>
        </xdr:cNvPr>
        <xdr:cNvSpPr/>
      </xdr:nvSpPr>
      <xdr:spPr>
        <a:xfrm>
          <a:off x="33655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40</xdr:col>
      <xdr:colOff>762000</xdr:colOff>
      <xdr:row>81</xdr:row>
      <xdr:rowOff>152400</xdr:rowOff>
    </xdr:to>
    <xdr:cxnSp macro="">
      <xdr:nvCxnSpPr>
        <xdr:cNvPr id="8113" name="Connecteur droit avec flèche 8112">
          <a:extLst>
            <a:ext uri="{FF2B5EF4-FFF2-40B4-BE49-F238E27FC236}">
              <a16:creationId xmlns:a16="http://schemas.microsoft.com/office/drawing/2014/main" id="{2C3E6144-1E2C-A620-03AF-49C30D0CCDD6}"/>
            </a:ext>
          </a:extLst>
        </xdr:cNvPr>
        <xdr:cNvCxnSpPr/>
      </xdr:nvCxnSpPr>
      <xdr:spPr>
        <a:xfrm flipH="1" flipV="1">
          <a:off x="23622000" y="7112000"/>
          <a:ext cx="10160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114" name="Ellipse 8113">
          <a:extLst>
            <a:ext uri="{FF2B5EF4-FFF2-40B4-BE49-F238E27FC236}">
              <a16:creationId xmlns:a16="http://schemas.microsoft.com/office/drawing/2014/main" id="{741541A8-0D99-B3D8-FEC9-1F3CC7DC0288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40</xdr:col>
      <xdr:colOff>793750</xdr:colOff>
      <xdr:row>81</xdr:row>
      <xdr:rowOff>152400</xdr:rowOff>
    </xdr:to>
    <xdr:cxnSp macro="">
      <xdr:nvCxnSpPr>
        <xdr:cNvPr id="8115" name="Connecteur droit avec flèche 8114">
          <a:extLst>
            <a:ext uri="{FF2B5EF4-FFF2-40B4-BE49-F238E27FC236}">
              <a16:creationId xmlns:a16="http://schemas.microsoft.com/office/drawing/2014/main" id="{A299BADF-19D8-839C-AC0B-39C2F593D0AB}"/>
            </a:ext>
          </a:extLst>
        </xdr:cNvPr>
        <xdr:cNvCxnSpPr/>
      </xdr:nvCxnSpPr>
      <xdr:spPr>
        <a:xfrm>
          <a:off x="23622000" y="7112000"/>
          <a:ext cx="10191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666750</xdr:colOff>
      <xdr:row>81</xdr:row>
      <xdr:rowOff>25400</xdr:rowOff>
    </xdr:from>
    <xdr:to>
      <xdr:col>41</xdr:col>
      <xdr:colOff>793750</xdr:colOff>
      <xdr:row>85</xdr:row>
      <xdr:rowOff>165100</xdr:rowOff>
    </xdr:to>
    <xdr:sp macro="" textlink="">
      <xdr:nvSpPr>
        <xdr:cNvPr id="8116" name="Ellipse 8115">
          <a:extLst>
            <a:ext uri="{FF2B5EF4-FFF2-40B4-BE49-F238E27FC236}">
              <a16:creationId xmlns:a16="http://schemas.microsoft.com/office/drawing/2014/main" id="{539D5DD8-E8BE-35DD-990B-638562A9A2F6}"/>
            </a:ext>
          </a:extLst>
        </xdr:cNvPr>
        <xdr:cNvSpPr/>
      </xdr:nvSpPr>
      <xdr:spPr>
        <a:xfrm>
          <a:off x="33686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793750</xdr:colOff>
      <xdr:row>81</xdr:row>
      <xdr:rowOff>152400</xdr:rowOff>
    </xdr:from>
    <xdr:to>
      <xdr:col>41</xdr:col>
      <xdr:colOff>0</xdr:colOff>
      <xdr:row>81</xdr:row>
      <xdr:rowOff>152400</xdr:rowOff>
    </xdr:to>
    <xdr:cxnSp macro="">
      <xdr:nvCxnSpPr>
        <xdr:cNvPr id="8117" name="Connecteur droit avec flèche 8116">
          <a:extLst>
            <a:ext uri="{FF2B5EF4-FFF2-40B4-BE49-F238E27FC236}">
              <a16:creationId xmlns:a16="http://schemas.microsoft.com/office/drawing/2014/main" id="{FF520518-3B55-1598-08F2-5A2D638EBA6F}"/>
            </a:ext>
          </a:extLst>
        </xdr:cNvPr>
        <xdr:cNvCxnSpPr/>
      </xdr:nvCxnSpPr>
      <xdr:spPr>
        <a:xfrm>
          <a:off x="3381375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698500</xdr:colOff>
      <xdr:row>81</xdr:row>
      <xdr:rowOff>25400</xdr:rowOff>
    </xdr:from>
    <xdr:to>
      <xdr:col>42</xdr:col>
      <xdr:colOff>0</xdr:colOff>
      <xdr:row>85</xdr:row>
      <xdr:rowOff>165100</xdr:rowOff>
    </xdr:to>
    <xdr:sp macro="" textlink="">
      <xdr:nvSpPr>
        <xdr:cNvPr id="8118" name="Ellipse 8117">
          <a:extLst>
            <a:ext uri="{FF2B5EF4-FFF2-40B4-BE49-F238E27FC236}">
              <a16:creationId xmlns:a16="http://schemas.microsoft.com/office/drawing/2014/main" id="{DF0B562C-163E-D1CA-75C4-EB2AB2811292}"/>
            </a:ext>
          </a:extLst>
        </xdr:cNvPr>
        <xdr:cNvSpPr/>
      </xdr:nvSpPr>
      <xdr:spPr>
        <a:xfrm>
          <a:off x="33718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0</xdr:colOff>
      <xdr:row>81</xdr:row>
      <xdr:rowOff>152400</xdr:rowOff>
    </xdr:from>
    <xdr:to>
      <xdr:col>41</xdr:col>
      <xdr:colOff>31750</xdr:colOff>
      <xdr:row>81</xdr:row>
      <xdr:rowOff>152400</xdr:rowOff>
    </xdr:to>
    <xdr:cxnSp macro="">
      <xdr:nvCxnSpPr>
        <xdr:cNvPr id="8119" name="Connecteur droit avec flèche 8118">
          <a:extLst>
            <a:ext uri="{FF2B5EF4-FFF2-40B4-BE49-F238E27FC236}">
              <a16:creationId xmlns:a16="http://schemas.microsoft.com/office/drawing/2014/main" id="{91127CED-D4AA-7A54-3BB2-D039E078C270}"/>
            </a:ext>
          </a:extLst>
        </xdr:cNvPr>
        <xdr:cNvCxnSpPr/>
      </xdr:nvCxnSpPr>
      <xdr:spPr>
        <a:xfrm>
          <a:off x="338455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730250</xdr:colOff>
      <xdr:row>81</xdr:row>
      <xdr:rowOff>25400</xdr:rowOff>
    </xdr:from>
    <xdr:to>
      <xdr:col>42</xdr:col>
      <xdr:colOff>31750</xdr:colOff>
      <xdr:row>85</xdr:row>
      <xdr:rowOff>165100</xdr:rowOff>
    </xdr:to>
    <xdr:sp macro="" textlink="">
      <xdr:nvSpPr>
        <xdr:cNvPr id="8120" name="Ellipse 8119">
          <a:extLst>
            <a:ext uri="{FF2B5EF4-FFF2-40B4-BE49-F238E27FC236}">
              <a16:creationId xmlns:a16="http://schemas.microsoft.com/office/drawing/2014/main" id="{184F6B8D-2CDC-E098-6B1D-50CD3BF8EE5F}"/>
            </a:ext>
          </a:extLst>
        </xdr:cNvPr>
        <xdr:cNvSpPr/>
      </xdr:nvSpPr>
      <xdr:spPr>
        <a:xfrm>
          <a:off x="33750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8121" name="Ellipse 8120">
          <a:extLst>
            <a:ext uri="{FF2B5EF4-FFF2-40B4-BE49-F238E27FC236}">
              <a16:creationId xmlns:a16="http://schemas.microsoft.com/office/drawing/2014/main" id="{3DDBD24F-5EDB-B6DC-6157-F587ECFC9578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444500</xdr:colOff>
      <xdr:row>34</xdr:row>
      <xdr:rowOff>177800</xdr:rowOff>
    </xdr:from>
    <xdr:to>
      <xdr:col>28</xdr:col>
      <xdr:colOff>476250</xdr:colOff>
      <xdr:row>81</xdr:row>
      <xdr:rowOff>152400</xdr:rowOff>
    </xdr:to>
    <xdr:cxnSp macro="">
      <xdr:nvCxnSpPr>
        <xdr:cNvPr id="8122" name="Connecteur droit avec flèche 8121">
          <a:extLst>
            <a:ext uri="{FF2B5EF4-FFF2-40B4-BE49-F238E27FC236}">
              <a16:creationId xmlns:a16="http://schemas.microsoft.com/office/drawing/2014/main" id="{E07B3015-D492-40B4-E233-EC0E5EB018C8}"/>
            </a:ext>
          </a:extLst>
        </xdr:cNvPr>
        <xdr:cNvCxnSpPr/>
      </xdr:nvCxnSpPr>
      <xdr:spPr>
        <a:xfrm flipH="1">
          <a:off x="16954500" y="7112000"/>
          <a:ext cx="6635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317500</xdr:colOff>
      <xdr:row>81</xdr:row>
      <xdr:rowOff>25400</xdr:rowOff>
    </xdr:from>
    <xdr:to>
      <xdr:col>21</xdr:col>
      <xdr:colOff>444500</xdr:colOff>
      <xdr:row>85</xdr:row>
      <xdr:rowOff>165100</xdr:rowOff>
    </xdr:to>
    <xdr:sp macro="" textlink="">
      <xdr:nvSpPr>
        <xdr:cNvPr id="8123" name="Ellipse 8122">
          <a:extLst>
            <a:ext uri="{FF2B5EF4-FFF2-40B4-BE49-F238E27FC236}">
              <a16:creationId xmlns:a16="http://schemas.microsoft.com/office/drawing/2014/main" id="{7FF62EA4-FAA9-803C-1246-2E491BE726E7}"/>
            </a:ext>
          </a:extLst>
        </xdr:cNvPr>
        <xdr:cNvSpPr/>
      </xdr:nvSpPr>
      <xdr:spPr>
        <a:xfrm>
          <a:off x="16827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8124" name="Ellipse 8123">
          <a:extLst>
            <a:ext uri="{FF2B5EF4-FFF2-40B4-BE49-F238E27FC236}">
              <a16:creationId xmlns:a16="http://schemas.microsoft.com/office/drawing/2014/main" id="{9EC97E76-D809-A1A8-60D5-A62F9B03D050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34</xdr:row>
      <xdr:rowOff>177800</xdr:rowOff>
    </xdr:from>
    <xdr:to>
      <xdr:col>30</xdr:col>
      <xdr:colOff>635000</xdr:colOff>
      <xdr:row>81</xdr:row>
      <xdr:rowOff>152400</xdr:rowOff>
    </xdr:to>
    <xdr:cxnSp macro="">
      <xdr:nvCxnSpPr>
        <xdr:cNvPr id="8125" name="Connecteur droit avec flèche 8124">
          <a:extLst>
            <a:ext uri="{FF2B5EF4-FFF2-40B4-BE49-F238E27FC236}">
              <a16:creationId xmlns:a16="http://schemas.microsoft.com/office/drawing/2014/main" id="{92893261-E3B1-9D13-1DB5-E31B687FA564}"/>
            </a:ext>
          </a:extLst>
        </xdr:cNvPr>
        <xdr:cNvCxnSpPr/>
      </xdr:nvCxnSpPr>
      <xdr:spPr>
        <a:xfrm>
          <a:off x="23653750" y="7112000"/>
          <a:ext cx="1746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508000</xdr:colOff>
      <xdr:row>81</xdr:row>
      <xdr:rowOff>25400</xdr:rowOff>
    </xdr:from>
    <xdr:to>
      <xdr:col>31</xdr:col>
      <xdr:colOff>635000</xdr:colOff>
      <xdr:row>85</xdr:row>
      <xdr:rowOff>165100</xdr:rowOff>
    </xdr:to>
    <xdr:sp macro="" textlink="">
      <xdr:nvSpPr>
        <xdr:cNvPr id="8126" name="Ellipse 8125">
          <a:extLst>
            <a:ext uri="{FF2B5EF4-FFF2-40B4-BE49-F238E27FC236}">
              <a16:creationId xmlns:a16="http://schemas.microsoft.com/office/drawing/2014/main" id="{CDDAC9EF-3A5F-E9EE-6361-781E6ADCB3AD}"/>
            </a:ext>
          </a:extLst>
        </xdr:cNvPr>
        <xdr:cNvSpPr/>
      </xdr:nvSpPr>
      <xdr:spPr>
        <a:xfrm>
          <a:off x="25273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635000</xdr:colOff>
      <xdr:row>81</xdr:row>
      <xdr:rowOff>152400</xdr:rowOff>
    </xdr:from>
    <xdr:to>
      <xdr:col>41</xdr:col>
      <xdr:colOff>63500</xdr:colOff>
      <xdr:row>81</xdr:row>
      <xdr:rowOff>152400</xdr:rowOff>
    </xdr:to>
    <xdr:cxnSp macro="">
      <xdr:nvCxnSpPr>
        <xdr:cNvPr id="8127" name="Connecteur droit avec flèche 8126">
          <a:extLst>
            <a:ext uri="{FF2B5EF4-FFF2-40B4-BE49-F238E27FC236}">
              <a16:creationId xmlns:a16="http://schemas.microsoft.com/office/drawing/2014/main" id="{2480ECAE-6C30-BB18-16F2-B06EB2C5F803}"/>
            </a:ext>
          </a:extLst>
        </xdr:cNvPr>
        <xdr:cNvCxnSpPr/>
      </xdr:nvCxnSpPr>
      <xdr:spPr>
        <a:xfrm>
          <a:off x="25400000" y="16637000"/>
          <a:ext cx="8509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762000</xdr:colOff>
      <xdr:row>81</xdr:row>
      <xdr:rowOff>25400</xdr:rowOff>
    </xdr:from>
    <xdr:to>
      <xdr:col>42</xdr:col>
      <xdr:colOff>63500</xdr:colOff>
      <xdr:row>85</xdr:row>
      <xdr:rowOff>165100</xdr:rowOff>
    </xdr:to>
    <xdr:sp macro="" textlink="">
      <xdr:nvSpPr>
        <xdr:cNvPr id="8128" name="Ellipse 8127">
          <a:extLst>
            <a:ext uri="{FF2B5EF4-FFF2-40B4-BE49-F238E27FC236}">
              <a16:creationId xmlns:a16="http://schemas.microsoft.com/office/drawing/2014/main" id="{89C5783A-551F-C894-5F7B-50CC883C254E}"/>
            </a:ext>
          </a:extLst>
        </xdr:cNvPr>
        <xdr:cNvSpPr/>
      </xdr:nvSpPr>
      <xdr:spPr>
        <a:xfrm>
          <a:off x="33782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63500</xdr:colOff>
      <xdr:row>34</xdr:row>
      <xdr:rowOff>177800</xdr:rowOff>
    </xdr:from>
    <xdr:to>
      <xdr:col>42</xdr:col>
      <xdr:colOff>444500</xdr:colOff>
      <xdr:row>81</xdr:row>
      <xdr:rowOff>152400</xdr:rowOff>
    </xdr:to>
    <xdr:cxnSp macro="">
      <xdr:nvCxnSpPr>
        <xdr:cNvPr id="8129" name="Connecteur droit avec flèche 8128">
          <a:extLst>
            <a:ext uri="{FF2B5EF4-FFF2-40B4-BE49-F238E27FC236}">
              <a16:creationId xmlns:a16="http://schemas.microsoft.com/office/drawing/2014/main" id="{32373F6C-A196-3B79-B506-971F83816E8D}"/>
            </a:ext>
          </a:extLst>
        </xdr:cNvPr>
        <xdr:cNvCxnSpPr/>
      </xdr:nvCxnSpPr>
      <xdr:spPr>
        <a:xfrm flipV="1">
          <a:off x="33909000" y="7112000"/>
          <a:ext cx="1206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317500</xdr:colOff>
      <xdr:row>34</xdr:row>
      <xdr:rowOff>50800</xdr:rowOff>
    </xdr:from>
    <xdr:to>
      <xdr:col>43</xdr:col>
      <xdr:colOff>444500</xdr:colOff>
      <xdr:row>38</xdr:row>
      <xdr:rowOff>190500</xdr:rowOff>
    </xdr:to>
    <xdr:sp macro="" textlink="">
      <xdr:nvSpPr>
        <xdr:cNvPr id="8130" name="Ellipse 8129">
          <a:extLst>
            <a:ext uri="{FF2B5EF4-FFF2-40B4-BE49-F238E27FC236}">
              <a16:creationId xmlns:a16="http://schemas.microsoft.com/office/drawing/2014/main" id="{7C66243D-0E22-2878-70EA-7E20C0CFA021}"/>
            </a:ext>
          </a:extLst>
        </xdr:cNvPr>
        <xdr:cNvSpPr/>
      </xdr:nvSpPr>
      <xdr:spPr>
        <a:xfrm>
          <a:off x="34988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450850</xdr:colOff>
      <xdr:row>34</xdr:row>
      <xdr:rowOff>177800</xdr:rowOff>
    </xdr:from>
    <xdr:to>
      <xdr:col>42</xdr:col>
      <xdr:colOff>444500</xdr:colOff>
      <xdr:row>81</xdr:row>
      <xdr:rowOff>152400</xdr:rowOff>
    </xdr:to>
    <xdr:cxnSp macro="">
      <xdr:nvCxnSpPr>
        <xdr:cNvPr id="8131" name="Connecteur droit avec flèche 8130">
          <a:extLst>
            <a:ext uri="{FF2B5EF4-FFF2-40B4-BE49-F238E27FC236}">
              <a16:creationId xmlns:a16="http://schemas.microsoft.com/office/drawing/2014/main" id="{B0709909-5164-BA4F-AFC9-D47FBE37AAEC}"/>
            </a:ext>
          </a:extLst>
        </xdr:cNvPr>
        <xdr:cNvCxnSpPr/>
      </xdr:nvCxnSpPr>
      <xdr:spPr>
        <a:xfrm flipH="1">
          <a:off x="16960850" y="7112000"/>
          <a:ext cx="181546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323850</xdr:colOff>
      <xdr:row>81</xdr:row>
      <xdr:rowOff>25400</xdr:rowOff>
    </xdr:from>
    <xdr:to>
      <xdr:col>21</xdr:col>
      <xdr:colOff>450850</xdr:colOff>
      <xdr:row>85</xdr:row>
      <xdr:rowOff>165100</xdr:rowOff>
    </xdr:to>
    <xdr:sp macro="" textlink="">
      <xdr:nvSpPr>
        <xdr:cNvPr id="8132" name="Ellipse 8131">
          <a:extLst>
            <a:ext uri="{FF2B5EF4-FFF2-40B4-BE49-F238E27FC236}">
              <a16:creationId xmlns:a16="http://schemas.microsoft.com/office/drawing/2014/main" id="{C3F28383-6068-784F-63EC-0804B57AB8AA}"/>
            </a:ext>
          </a:extLst>
        </xdr:cNvPr>
        <xdr:cNvSpPr/>
      </xdr:nvSpPr>
      <xdr:spPr>
        <a:xfrm>
          <a:off x="168338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450850</xdr:colOff>
      <xdr:row>34</xdr:row>
      <xdr:rowOff>177800</xdr:rowOff>
    </xdr:from>
    <xdr:to>
      <xdr:col>42</xdr:col>
      <xdr:colOff>508000</xdr:colOff>
      <xdr:row>81</xdr:row>
      <xdr:rowOff>152400</xdr:rowOff>
    </xdr:to>
    <xdr:cxnSp macro="">
      <xdr:nvCxnSpPr>
        <xdr:cNvPr id="8133" name="Connecteur droit avec flèche 8132">
          <a:extLst>
            <a:ext uri="{FF2B5EF4-FFF2-40B4-BE49-F238E27FC236}">
              <a16:creationId xmlns:a16="http://schemas.microsoft.com/office/drawing/2014/main" id="{AF679CF0-2F0A-DC57-7029-39F89A3EA4BA}"/>
            </a:ext>
          </a:extLst>
        </xdr:cNvPr>
        <xdr:cNvCxnSpPr/>
      </xdr:nvCxnSpPr>
      <xdr:spPr>
        <a:xfrm flipV="1">
          <a:off x="16960850" y="7112000"/>
          <a:ext cx="182181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381000</xdr:colOff>
      <xdr:row>34</xdr:row>
      <xdr:rowOff>50800</xdr:rowOff>
    </xdr:from>
    <xdr:to>
      <xdr:col>43</xdr:col>
      <xdr:colOff>508000</xdr:colOff>
      <xdr:row>38</xdr:row>
      <xdr:rowOff>190500</xdr:rowOff>
    </xdr:to>
    <xdr:sp macro="" textlink="">
      <xdr:nvSpPr>
        <xdr:cNvPr id="8134" name="Ellipse 8133">
          <a:extLst>
            <a:ext uri="{FF2B5EF4-FFF2-40B4-BE49-F238E27FC236}">
              <a16:creationId xmlns:a16="http://schemas.microsoft.com/office/drawing/2014/main" id="{1E8E01F5-8FF8-7B4B-F699-749F76188DF2}"/>
            </a:ext>
          </a:extLst>
        </xdr:cNvPr>
        <xdr:cNvSpPr/>
      </xdr:nvSpPr>
      <xdr:spPr>
        <a:xfrm>
          <a:off x="35052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41</xdr:col>
      <xdr:colOff>95250</xdr:colOff>
      <xdr:row>34</xdr:row>
      <xdr:rowOff>177800</xdr:rowOff>
    </xdr:from>
    <xdr:to>
      <xdr:col>42</xdr:col>
      <xdr:colOff>508000</xdr:colOff>
      <xdr:row>81</xdr:row>
      <xdr:rowOff>152400</xdr:rowOff>
    </xdr:to>
    <xdr:cxnSp macro="">
      <xdr:nvCxnSpPr>
        <xdr:cNvPr id="8135" name="Connecteur droit avec flèche 8134">
          <a:extLst>
            <a:ext uri="{FF2B5EF4-FFF2-40B4-BE49-F238E27FC236}">
              <a16:creationId xmlns:a16="http://schemas.microsoft.com/office/drawing/2014/main" id="{44057E94-EFD5-2159-0168-A278057296BD}"/>
            </a:ext>
          </a:extLst>
        </xdr:cNvPr>
        <xdr:cNvCxnSpPr/>
      </xdr:nvCxnSpPr>
      <xdr:spPr>
        <a:xfrm flipH="1">
          <a:off x="33940750" y="7112000"/>
          <a:ext cx="1238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793750</xdr:colOff>
      <xdr:row>81</xdr:row>
      <xdr:rowOff>25400</xdr:rowOff>
    </xdr:from>
    <xdr:to>
      <xdr:col>42</xdr:col>
      <xdr:colOff>95250</xdr:colOff>
      <xdr:row>85</xdr:row>
      <xdr:rowOff>165100</xdr:rowOff>
    </xdr:to>
    <xdr:sp macro="" textlink="">
      <xdr:nvSpPr>
        <xdr:cNvPr id="8136" name="Ellipse 8135">
          <a:extLst>
            <a:ext uri="{FF2B5EF4-FFF2-40B4-BE49-F238E27FC236}">
              <a16:creationId xmlns:a16="http://schemas.microsoft.com/office/drawing/2014/main" id="{1E9DA813-6975-C170-77D2-34D64369FB10}"/>
            </a:ext>
          </a:extLst>
        </xdr:cNvPr>
        <xdr:cNvSpPr/>
      </xdr:nvSpPr>
      <xdr:spPr>
        <a:xfrm>
          <a:off x="33813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457200</xdr:colOff>
      <xdr:row>81</xdr:row>
      <xdr:rowOff>152400</xdr:rowOff>
    </xdr:from>
    <xdr:to>
      <xdr:col>41</xdr:col>
      <xdr:colOff>95250</xdr:colOff>
      <xdr:row>81</xdr:row>
      <xdr:rowOff>152400</xdr:rowOff>
    </xdr:to>
    <xdr:cxnSp macro="">
      <xdr:nvCxnSpPr>
        <xdr:cNvPr id="8137" name="Connecteur droit avec flèche 8136">
          <a:extLst>
            <a:ext uri="{FF2B5EF4-FFF2-40B4-BE49-F238E27FC236}">
              <a16:creationId xmlns:a16="http://schemas.microsoft.com/office/drawing/2014/main" id="{D52DC5D7-1D74-0808-37ED-CC0161350910}"/>
            </a:ext>
          </a:extLst>
        </xdr:cNvPr>
        <xdr:cNvCxnSpPr/>
      </xdr:nvCxnSpPr>
      <xdr:spPr>
        <a:xfrm flipH="1">
          <a:off x="16967200" y="16637000"/>
          <a:ext cx="169735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330200</xdr:colOff>
      <xdr:row>81</xdr:row>
      <xdr:rowOff>25400</xdr:rowOff>
    </xdr:from>
    <xdr:to>
      <xdr:col>21</xdr:col>
      <xdr:colOff>457200</xdr:colOff>
      <xdr:row>85</xdr:row>
      <xdr:rowOff>165100</xdr:rowOff>
    </xdr:to>
    <xdr:sp macro="" textlink="">
      <xdr:nvSpPr>
        <xdr:cNvPr id="8138" name="Ellipse 8137">
          <a:extLst>
            <a:ext uri="{FF2B5EF4-FFF2-40B4-BE49-F238E27FC236}">
              <a16:creationId xmlns:a16="http://schemas.microsoft.com/office/drawing/2014/main" id="{C29FACD7-B307-9ABD-67A8-D5E67DF83036}"/>
            </a:ext>
          </a:extLst>
        </xdr:cNvPr>
        <xdr:cNvSpPr/>
      </xdr:nvSpPr>
      <xdr:spPr>
        <a:xfrm>
          <a:off x="168402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457200</xdr:colOff>
      <xdr:row>81</xdr:row>
      <xdr:rowOff>152400</xdr:rowOff>
    </xdr:from>
    <xdr:to>
      <xdr:col>41</xdr:col>
      <xdr:colOff>127000</xdr:colOff>
      <xdr:row>81</xdr:row>
      <xdr:rowOff>152400</xdr:rowOff>
    </xdr:to>
    <xdr:cxnSp macro="">
      <xdr:nvCxnSpPr>
        <xdr:cNvPr id="8139" name="Connecteur droit avec flèche 8138">
          <a:extLst>
            <a:ext uri="{FF2B5EF4-FFF2-40B4-BE49-F238E27FC236}">
              <a16:creationId xmlns:a16="http://schemas.microsoft.com/office/drawing/2014/main" id="{D09CA65B-323D-A61E-D29F-EECD01B93AB5}"/>
            </a:ext>
          </a:extLst>
        </xdr:cNvPr>
        <xdr:cNvCxnSpPr/>
      </xdr:nvCxnSpPr>
      <xdr:spPr>
        <a:xfrm>
          <a:off x="16967200" y="16637000"/>
          <a:ext cx="170053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81</xdr:row>
      <xdr:rowOff>25400</xdr:rowOff>
    </xdr:from>
    <xdr:to>
      <xdr:col>42</xdr:col>
      <xdr:colOff>127000</xdr:colOff>
      <xdr:row>85</xdr:row>
      <xdr:rowOff>165100</xdr:rowOff>
    </xdr:to>
    <xdr:sp macro="" textlink="">
      <xdr:nvSpPr>
        <xdr:cNvPr id="8140" name="Ellipse 8139">
          <a:extLst>
            <a:ext uri="{FF2B5EF4-FFF2-40B4-BE49-F238E27FC236}">
              <a16:creationId xmlns:a16="http://schemas.microsoft.com/office/drawing/2014/main" id="{76274E8B-D417-436B-BAC1-04970F3B931F}"/>
            </a:ext>
          </a:extLst>
        </xdr:cNvPr>
        <xdr:cNvSpPr/>
      </xdr:nvSpPr>
      <xdr:spPr>
        <a:xfrm>
          <a:off x="33845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127000</xdr:colOff>
      <xdr:row>34</xdr:row>
      <xdr:rowOff>177800</xdr:rowOff>
    </xdr:from>
    <xdr:to>
      <xdr:col>42</xdr:col>
      <xdr:colOff>571500</xdr:colOff>
      <xdr:row>81</xdr:row>
      <xdr:rowOff>152400</xdr:rowOff>
    </xdr:to>
    <xdr:cxnSp macro="">
      <xdr:nvCxnSpPr>
        <xdr:cNvPr id="8141" name="Connecteur droit avec flèche 8140">
          <a:extLst>
            <a:ext uri="{FF2B5EF4-FFF2-40B4-BE49-F238E27FC236}">
              <a16:creationId xmlns:a16="http://schemas.microsoft.com/office/drawing/2014/main" id="{22F72824-2E6A-7712-102D-3A1F69911974}"/>
            </a:ext>
          </a:extLst>
        </xdr:cNvPr>
        <xdr:cNvCxnSpPr/>
      </xdr:nvCxnSpPr>
      <xdr:spPr>
        <a:xfrm flipV="1">
          <a:off x="33972500" y="7112000"/>
          <a:ext cx="1270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444500</xdr:colOff>
      <xdr:row>34</xdr:row>
      <xdr:rowOff>50800</xdr:rowOff>
    </xdr:from>
    <xdr:to>
      <xdr:col>43</xdr:col>
      <xdr:colOff>571500</xdr:colOff>
      <xdr:row>38</xdr:row>
      <xdr:rowOff>190500</xdr:rowOff>
    </xdr:to>
    <xdr:sp macro="" textlink="">
      <xdr:nvSpPr>
        <xdr:cNvPr id="8142" name="Ellipse 8141">
          <a:extLst>
            <a:ext uri="{FF2B5EF4-FFF2-40B4-BE49-F238E27FC236}">
              <a16:creationId xmlns:a16="http://schemas.microsoft.com/office/drawing/2014/main" id="{A46FA4F8-9649-E3EF-C014-3AFA862415CB}"/>
            </a:ext>
          </a:extLst>
        </xdr:cNvPr>
        <xdr:cNvSpPr/>
      </xdr:nvSpPr>
      <xdr:spPr>
        <a:xfrm>
          <a:off x="35115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42</xdr:col>
      <xdr:colOff>571500</xdr:colOff>
      <xdr:row>34</xdr:row>
      <xdr:rowOff>177800</xdr:rowOff>
    </xdr:from>
    <xdr:to>
      <xdr:col>42</xdr:col>
      <xdr:colOff>635000</xdr:colOff>
      <xdr:row>34</xdr:row>
      <xdr:rowOff>177800</xdr:rowOff>
    </xdr:to>
    <xdr:cxnSp macro="">
      <xdr:nvCxnSpPr>
        <xdr:cNvPr id="8143" name="Connecteur droit avec flèche 8142">
          <a:extLst>
            <a:ext uri="{FF2B5EF4-FFF2-40B4-BE49-F238E27FC236}">
              <a16:creationId xmlns:a16="http://schemas.microsoft.com/office/drawing/2014/main" id="{69A27BCB-2CED-D466-CDCF-366A7F76BAD6}"/>
            </a:ext>
          </a:extLst>
        </xdr:cNvPr>
        <xdr:cNvCxnSpPr/>
      </xdr:nvCxnSpPr>
      <xdr:spPr>
        <a:xfrm>
          <a:off x="35242500" y="7112000"/>
          <a:ext cx="63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508000</xdr:colOff>
      <xdr:row>34</xdr:row>
      <xdr:rowOff>50800</xdr:rowOff>
    </xdr:from>
    <xdr:to>
      <xdr:col>43</xdr:col>
      <xdr:colOff>635000</xdr:colOff>
      <xdr:row>38</xdr:row>
      <xdr:rowOff>190500</xdr:rowOff>
    </xdr:to>
    <xdr:sp macro="" textlink="">
      <xdr:nvSpPr>
        <xdr:cNvPr id="8144" name="Ellipse 8143">
          <a:extLst>
            <a:ext uri="{FF2B5EF4-FFF2-40B4-BE49-F238E27FC236}">
              <a16:creationId xmlns:a16="http://schemas.microsoft.com/office/drawing/2014/main" id="{4A31B3C7-5261-F35E-FE14-05F016F1CE18}"/>
            </a:ext>
          </a:extLst>
        </xdr:cNvPr>
        <xdr:cNvSpPr/>
      </xdr:nvSpPr>
      <xdr:spPr>
        <a:xfrm>
          <a:off x="35179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42</xdr:col>
      <xdr:colOff>635000</xdr:colOff>
      <xdr:row>34</xdr:row>
      <xdr:rowOff>177800</xdr:rowOff>
    </xdr:from>
    <xdr:to>
      <xdr:col>42</xdr:col>
      <xdr:colOff>698500</xdr:colOff>
      <xdr:row>34</xdr:row>
      <xdr:rowOff>177800</xdr:rowOff>
    </xdr:to>
    <xdr:cxnSp macro="">
      <xdr:nvCxnSpPr>
        <xdr:cNvPr id="8145" name="Connecteur droit avec flèche 8144">
          <a:extLst>
            <a:ext uri="{FF2B5EF4-FFF2-40B4-BE49-F238E27FC236}">
              <a16:creationId xmlns:a16="http://schemas.microsoft.com/office/drawing/2014/main" id="{51166C58-4122-E046-520A-2EF5E801D0A4}"/>
            </a:ext>
          </a:extLst>
        </xdr:cNvPr>
        <xdr:cNvCxnSpPr/>
      </xdr:nvCxnSpPr>
      <xdr:spPr>
        <a:xfrm>
          <a:off x="35306000" y="7112000"/>
          <a:ext cx="63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571500</xdr:colOff>
      <xdr:row>34</xdr:row>
      <xdr:rowOff>50800</xdr:rowOff>
    </xdr:from>
    <xdr:to>
      <xdr:col>43</xdr:col>
      <xdr:colOff>698500</xdr:colOff>
      <xdr:row>38</xdr:row>
      <xdr:rowOff>190500</xdr:rowOff>
    </xdr:to>
    <xdr:sp macro="" textlink="">
      <xdr:nvSpPr>
        <xdr:cNvPr id="8146" name="Ellipse 8145">
          <a:extLst>
            <a:ext uri="{FF2B5EF4-FFF2-40B4-BE49-F238E27FC236}">
              <a16:creationId xmlns:a16="http://schemas.microsoft.com/office/drawing/2014/main" id="{A841D173-0391-EBF5-5494-B7791787B1AB}"/>
            </a:ext>
          </a:extLst>
        </xdr:cNvPr>
        <xdr:cNvSpPr/>
      </xdr:nvSpPr>
      <xdr:spPr>
        <a:xfrm>
          <a:off x="35242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41</xdr:col>
      <xdr:colOff>158750</xdr:colOff>
      <xdr:row>34</xdr:row>
      <xdr:rowOff>177800</xdr:rowOff>
    </xdr:from>
    <xdr:to>
      <xdr:col>42</xdr:col>
      <xdr:colOff>698500</xdr:colOff>
      <xdr:row>81</xdr:row>
      <xdr:rowOff>152400</xdr:rowOff>
    </xdr:to>
    <xdr:cxnSp macro="">
      <xdr:nvCxnSpPr>
        <xdr:cNvPr id="8147" name="Connecteur droit avec flèche 8146">
          <a:extLst>
            <a:ext uri="{FF2B5EF4-FFF2-40B4-BE49-F238E27FC236}">
              <a16:creationId xmlns:a16="http://schemas.microsoft.com/office/drawing/2014/main" id="{02545BF4-A08C-C885-E793-E3D09087D12F}"/>
            </a:ext>
          </a:extLst>
        </xdr:cNvPr>
        <xdr:cNvCxnSpPr/>
      </xdr:nvCxnSpPr>
      <xdr:spPr>
        <a:xfrm flipH="1">
          <a:off x="34004250" y="7112000"/>
          <a:ext cx="1365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31750</xdr:colOff>
      <xdr:row>81</xdr:row>
      <xdr:rowOff>25400</xdr:rowOff>
    </xdr:from>
    <xdr:to>
      <xdr:col>42</xdr:col>
      <xdr:colOff>158750</xdr:colOff>
      <xdr:row>85</xdr:row>
      <xdr:rowOff>165100</xdr:rowOff>
    </xdr:to>
    <xdr:sp macro="" textlink="">
      <xdr:nvSpPr>
        <xdr:cNvPr id="8148" name="Ellipse 8147">
          <a:extLst>
            <a:ext uri="{FF2B5EF4-FFF2-40B4-BE49-F238E27FC236}">
              <a16:creationId xmlns:a16="http://schemas.microsoft.com/office/drawing/2014/main" id="{D32D69FC-A60A-761A-4129-CE17895DD871}"/>
            </a:ext>
          </a:extLst>
        </xdr:cNvPr>
        <xdr:cNvSpPr/>
      </xdr:nvSpPr>
      <xdr:spPr>
        <a:xfrm>
          <a:off x="33877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158750</xdr:colOff>
      <xdr:row>34</xdr:row>
      <xdr:rowOff>177800</xdr:rowOff>
    </xdr:from>
    <xdr:to>
      <xdr:col>42</xdr:col>
      <xdr:colOff>762000</xdr:colOff>
      <xdr:row>81</xdr:row>
      <xdr:rowOff>152400</xdr:rowOff>
    </xdr:to>
    <xdr:cxnSp macro="">
      <xdr:nvCxnSpPr>
        <xdr:cNvPr id="8149" name="Connecteur droit avec flèche 8148">
          <a:extLst>
            <a:ext uri="{FF2B5EF4-FFF2-40B4-BE49-F238E27FC236}">
              <a16:creationId xmlns:a16="http://schemas.microsoft.com/office/drawing/2014/main" id="{DF92215D-0CCD-39B3-D26A-F0B2FF82ACAE}"/>
            </a:ext>
          </a:extLst>
        </xdr:cNvPr>
        <xdr:cNvCxnSpPr/>
      </xdr:nvCxnSpPr>
      <xdr:spPr>
        <a:xfrm flipV="1">
          <a:off x="34004250" y="7112000"/>
          <a:ext cx="1428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635000</xdr:colOff>
      <xdr:row>34</xdr:row>
      <xdr:rowOff>50800</xdr:rowOff>
    </xdr:from>
    <xdr:to>
      <xdr:col>43</xdr:col>
      <xdr:colOff>762000</xdr:colOff>
      <xdr:row>38</xdr:row>
      <xdr:rowOff>190500</xdr:rowOff>
    </xdr:to>
    <xdr:sp macro="" textlink="">
      <xdr:nvSpPr>
        <xdr:cNvPr id="8150" name="Ellipse 8149">
          <a:extLst>
            <a:ext uri="{FF2B5EF4-FFF2-40B4-BE49-F238E27FC236}">
              <a16:creationId xmlns:a16="http://schemas.microsoft.com/office/drawing/2014/main" id="{7D90FA50-996D-CE8C-FF52-51FB6F7F56E4}"/>
            </a:ext>
          </a:extLst>
        </xdr:cNvPr>
        <xdr:cNvSpPr/>
      </xdr:nvSpPr>
      <xdr:spPr>
        <a:xfrm>
          <a:off x="35306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30</xdr:col>
      <xdr:colOff>666750</xdr:colOff>
      <xdr:row>34</xdr:row>
      <xdr:rowOff>177800</xdr:rowOff>
    </xdr:from>
    <xdr:to>
      <xdr:col>42</xdr:col>
      <xdr:colOff>762000</xdr:colOff>
      <xdr:row>81</xdr:row>
      <xdr:rowOff>152400</xdr:rowOff>
    </xdr:to>
    <xdr:cxnSp macro="">
      <xdr:nvCxnSpPr>
        <xdr:cNvPr id="8151" name="Connecteur droit avec flèche 8150">
          <a:extLst>
            <a:ext uri="{FF2B5EF4-FFF2-40B4-BE49-F238E27FC236}">
              <a16:creationId xmlns:a16="http://schemas.microsoft.com/office/drawing/2014/main" id="{7C24711E-7E7E-50A1-871B-5E6C1778FC87}"/>
            </a:ext>
          </a:extLst>
        </xdr:cNvPr>
        <xdr:cNvCxnSpPr/>
      </xdr:nvCxnSpPr>
      <xdr:spPr>
        <a:xfrm flipH="1">
          <a:off x="25431750" y="7112000"/>
          <a:ext cx="10001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539750</xdr:colOff>
      <xdr:row>81</xdr:row>
      <xdr:rowOff>25400</xdr:rowOff>
    </xdr:from>
    <xdr:to>
      <xdr:col>31</xdr:col>
      <xdr:colOff>666750</xdr:colOff>
      <xdr:row>85</xdr:row>
      <xdr:rowOff>165100</xdr:rowOff>
    </xdr:to>
    <xdr:sp macro="" textlink="">
      <xdr:nvSpPr>
        <xdr:cNvPr id="8152" name="Ellipse 8151">
          <a:extLst>
            <a:ext uri="{FF2B5EF4-FFF2-40B4-BE49-F238E27FC236}">
              <a16:creationId xmlns:a16="http://schemas.microsoft.com/office/drawing/2014/main" id="{64C8EF12-8954-3360-E1C7-A93D9D76475A}"/>
            </a:ext>
          </a:extLst>
        </xdr:cNvPr>
        <xdr:cNvSpPr/>
      </xdr:nvSpPr>
      <xdr:spPr>
        <a:xfrm>
          <a:off x="25304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666750</xdr:colOff>
      <xdr:row>81</xdr:row>
      <xdr:rowOff>152400</xdr:rowOff>
    </xdr:from>
    <xdr:to>
      <xdr:col>30</xdr:col>
      <xdr:colOff>698500</xdr:colOff>
      <xdr:row>81</xdr:row>
      <xdr:rowOff>152400</xdr:rowOff>
    </xdr:to>
    <xdr:cxnSp macro="">
      <xdr:nvCxnSpPr>
        <xdr:cNvPr id="8153" name="Connecteur droit avec flèche 8152">
          <a:extLst>
            <a:ext uri="{FF2B5EF4-FFF2-40B4-BE49-F238E27FC236}">
              <a16:creationId xmlns:a16="http://schemas.microsoft.com/office/drawing/2014/main" id="{43A9CE87-4B73-769A-EF25-74B360FF153E}"/>
            </a:ext>
          </a:extLst>
        </xdr:cNvPr>
        <xdr:cNvCxnSpPr/>
      </xdr:nvCxnSpPr>
      <xdr:spPr>
        <a:xfrm>
          <a:off x="2543175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571500</xdr:colOff>
      <xdr:row>81</xdr:row>
      <xdr:rowOff>25400</xdr:rowOff>
    </xdr:from>
    <xdr:to>
      <xdr:col>31</xdr:col>
      <xdr:colOff>698500</xdr:colOff>
      <xdr:row>85</xdr:row>
      <xdr:rowOff>165100</xdr:rowOff>
    </xdr:to>
    <xdr:sp macro="" textlink="">
      <xdr:nvSpPr>
        <xdr:cNvPr id="8154" name="Ellipse 8153">
          <a:extLst>
            <a:ext uri="{FF2B5EF4-FFF2-40B4-BE49-F238E27FC236}">
              <a16:creationId xmlns:a16="http://schemas.microsoft.com/office/drawing/2014/main" id="{32B4CA3F-7C83-09C9-A4AF-F16763A60C1B}"/>
            </a:ext>
          </a:extLst>
        </xdr:cNvPr>
        <xdr:cNvSpPr/>
      </xdr:nvSpPr>
      <xdr:spPr>
        <a:xfrm>
          <a:off x="25336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698500</xdr:colOff>
      <xdr:row>81</xdr:row>
      <xdr:rowOff>152400</xdr:rowOff>
    </xdr:from>
    <xdr:to>
      <xdr:col>30</xdr:col>
      <xdr:colOff>730250</xdr:colOff>
      <xdr:row>81</xdr:row>
      <xdr:rowOff>152400</xdr:rowOff>
    </xdr:to>
    <xdr:cxnSp macro="">
      <xdr:nvCxnSpPr>
        <xdr:cNvPr id="8155" name="Connecteur droit avec flèche 8154">
          <a:extLst>
            <a:ext uri="{FF2B5EF4-FFF2-40B4-BE49-F238E27FC236}">
              <a16:creationId xmlns:a16="http://schemas.microsoft.com/office/drawing/2014/main" id="{71DEDFB3-352F-462B-7C0B-6F228EED54B3}"/>
            </a:ext>
          </a:extLst>
        </xdr:cNvPr>
        <xdr:cNvCxnSpPr/>
      </xdr:nvCxnSpPr>
      <xdr:spPr>
        <a:xfrm>
          <a:off x="254635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603250</xdr:colOff>
      <xdr:row>81</xdr:row>
      <xdr:rowOff>25400</xdr:rowOff>
    </xdr:from>
    <xdr:to>
      <xdr:col>31</xdr:col>
      <xdr:colOff>730250</xdr:colOff>
      <xdr:row>85</xdr:row>
      <xdr:rowOff>165100</xdr:rowOff>
    </xdr:to>
    <xdr:sp macro="" textlink="">
      <xdr:nvSpPr>
        <xdr:cNvPr id="8156" name="Ellipse 8155">
          <a:extLst>
            <a:ext uri="{FF2B5EF4-FFF2-40B4-BE49-F238E27FC236}">
              <a16:creationId xmlns:a16="http://schemas.microsoft.com/office/drawing/2014/main" id="{2726BA3B-1E0B-B21F-686F-0B39654A7096}"/>
            </a:ext>
          </a:extLst>
        </xdr:cNvPr>
        <xdr:cNvSpPr/>
      </xdr:nvSpPr>
      <xdr:spPr>
        <a:xfrm>
          <a:off x="25368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476250</xdr:colOff>
      <xdr:row>34</xdr:row>
      <xdr:rowOff>50800</xdr:rowOff>
    </xdr:from>
    <xdr:to>
      <xdr:col>29</xdr:col>
      <xdr:colOff>603250</xdr:colOff>
      <xdr:row>38</xdr:row>
      <xdr:rowOff>190500</xdr:rowOff>
    </xdr:to>
    <xdr:sp macro="" textlink="">
      <xdr:nvSpPr>
        <xdr:cNvPr id="8157" name="Ellipse 8156">
          <a:extLst>
            <a:ext uri="{FF2B5EF4-FFF2-40B4-BE49-F238E27FC236}">
              <a16:creationId xmlns:a16="http://schemas.microsoft.com/office/drawing/2014/main" id="{332D030C-1A70-7842-1CC4-7BAC0476806C}"/>
            </a:ext>
          </a:extLst>
        </xdr:cNvPr>
        <xdr:cNvSpPr/>
      </xdr:nvSpPr>
      <xdr:spPr>
        <a:xfrm>
          <a:off x="23590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603250</xdr:colOff>
      <xdr:row>34</xdr:row>
      <xdr:rowOff>177800</xdr:rowOff>
    </xdr:to>
    <xdr:cxnSp macro="">
      <xdr:nvCxnSpPr>
        <xdr:cNvPr id="8158" name="Connecteur droit avec flèche 8157">
          <a:extLst>
            <a:ext uri="{FF2B5EF4-FFF2-40B4-BE49-F238E27FC236}">
              <a16:creationId xmlns:a16="http://schemas.microsoft.com/office/drawing/2014/main" id="{EB239A04-122A-F8E9-802B-3F1ED857E6C8}"/>
            </a:ext>
          </a:extLst>
        </xdr:cNvPr>
        <xdr:cNvCxnSpPr/>
      </xdr:nvCxnSpPr>
      <xdr:spPr>
        <a:xfrm flipH="1">
          <a:off x="23622000" y="7112000"/>
          <a:ext cx="952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159" name="Ellipse 8158">
          <a:extLst>
            <a:ext uri="{FF2B5EF4-FFF2-40B4-BE49-F238E27FC236}">
              <a16:creationId xmlns:a16="http://schemas.microsoft.com/office/drawing/2014/main" id="{B419E0DD-EFA3-F832-8F90-37EA1CC1A3C6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508000</xdr:colOff>
      <xdr:row>34</xdr:row>
      <xdr:rowOff>177800</xdr:rowOff>
    </xdr:to>
    <xdr:cxnSp macro="">
      <xdr:nvCxnSpPr>
        <xdr:cNvPr id="8160" name="Connecteur droit avec flèche 8159">
          <a:extLst>
            <a:ext uri="{FF2B5EF4-FFF2-40B4-BE49-F238E27FC236}">
              <a16:creationId xmlns:a16="http://schemas.microsoft.com/office/drawing/2014/main" id="{BBE6DD5A-FD23-B7A9-037C-A790207B6C3C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161" name="Ellipse 8160">
          <a:extLst>
            <a:ext uri="{FF2B5EF4-FFF2-40B4-BE49-F238E27FC236}">
              <a16:creationId xmlns:a16="http://schemas.microsoft.com/office/drawing/2014/main" id="{00E95F7F-7651-C90C-20F3-D2EB610F3FE2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463550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8162" name="Connecteur droit avec flèche 8161">
          <a:extLst>
            <a:ext uri="{FF2B5EF4-FFF2-40B4-BE49-F238E27FC236}">
              <a16:creationId xmlns:a16="http://schemas.microsoft.com/office/drawing/2014/main" id="{B3113499-3780-BAB3-C217-26AC3308C9A4}"/>
            </a:ext>
          </a:extLst>
        </xdr:cNvPr>
        <xdr:cNvCxnSpPr/>
      </xdr:nvCxnSpPr>
      <xdr:spPr>
        <a:xfrm flipH="1">
          <a:off x="16973550" y="7112000"/>
          <a:ext cx="66484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336550</xdr:colOff>
      <xdr:row>81</xdr:row>
      <xdr:rowOff>25400</xdr:rowOff>
    </xdr:from>
    <xdr:to>
      <xdr:col>21</xdr:col>
      <xdr:colOff>463550</xdr:colOff>
      <xdr:row>85</xdr:row>
      <xdr:rowOff>165100</xdr:rowOff>
    </xdr:to>
    <xdr:sp macro="" textlink="">
      <xdr:nvSpPr>
        <xdr:cNvPr id="8163" name="Ellipse 8162">
          <a:extLst>
            <a:ext uri="{FF2B5EF4-FFF2-40B4-BE49-F238E27FC236}">
              <a16:creationId xmlns:a16="http://schemas.microsoft.com/office/drawing/2014/main" id="{306031EA-F87C-1B30-6C7A-CC8E0C842EAF}"/>
            </a:ext>
          </a:extLst>
        </xdr:cNvPr>
        <xdr:cNvSpPr/>
      </xdr:nvSpPr>
      <xdr:spPr>
        <a:xfrm>
          <a:off x="168465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463550</xdr:colOff>
      <xdr:row>81</xdr:row>
      <xdr:rowOff>152400</xdr:rowOff>
    </xdr:from>
    <xdr:to>
      <xdr:col>41</xdr:col>
      <xdr:colOff>190500</xdr:colOff>
      <xdr:row>81</xdr:row>
      <xdr:rowOff>152400</xdr:rowOff>
    </xdr:to>
    <xdr:cxnSp macro="">
      <xdr:nvCxnSpPr>
        <xdr:cNvPr id="8164" name="Connecteur droit avec flèche 8163">
          <a:extLst>
            <a:ext uri="{FF2B5EF4-FFF2-40B4-BE49-F238E27FC236}">
              <a16:creationId xmlns:a16="http://schemas.microsoft.com/office/drawing/2014/main" id="{454E43BB-AF2B-A57E-3B25-78FF16D2EFCD}"/>
            </a:ext>
          </a:extLst>
        </xdr:cNvPr>
        <xdr:cNvCxnSpPr/>
      </xdr:nvCxnSpPr>
      <xdr:spPr>
        <a:xfrm>
          <a:off x="16973550" y="16637000"/>
          <a:ext cx="170624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63500</xdr:colOff>
      <xdr:row>81</xdr:row>
      <xdr:rowOff>25400</xdr:rowOff>
    </xdr:from>
    <xdr:to>
      <xdr:col>42</xdr:col>
      <xdr:colOff>190500</xdr:colOff>
      <xdr:row>85</xdr:row>
      <xdr:rowOff>165100</xdr:rowOff>
    </xdr:to>
    <xdr:sp macro="" textlink="">
      <xdr:nvSpPr>
        <xdr:cNvPr id="8165" name="Ellipse 8164">
          <a:extLst>
            <a:ext uri="{FF2B5EF4-FFF2-40B4-BE49-F238E27FC236}">
              <a16:creationId xmlns:a16="http://schemas.microsoft.com/office/drawing/2014/main" id="{BA3219B7-478E-1A44-92E9-201134201AB2}"/>
            </a:ext>
          </a:extLst>
        </xdr:cNvPr>
        <xdr:cNvSpPr/>
      </xdr:nvSpPr>
      <xdr:spPr>
        <a:xfrm>
          <a:off x="33909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8166" name="Ellipse 8165">
          <a:extLst>
            <a:ext uri="{FF2B5EF4-FFF2-40B4-BE49-F238E27FC236}">
              <a16:creationId xmlns:a16="http://schemas.microsoft.com/office/drawing/2014/main" id="{BC1B6A97-676A-2D58-6CD4-3632045B9B6C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8167" name="Ellipse 8166">
          <a:extLst>
            <a:ext uri="{FF2B5EF4-FFF2-40B4-BE49-F238E27FC236}">
              <a16:creationId xmlns:a16="http://schemas.microsoft.com/office/drawing/2014/main" id="{63563D42-8C81-081C-95E7-31B163B5579D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34</xdr:row>
      <xdr:rowOff>177800</xdr:rowOff>
    </xdr:from>
    <xdr:to>
      <xdr:col>30</xdr:col>
      <xdr:colOff>762000</xdr:colOff>
      <xdr:row>81</xdr:row>
      <xdr:rowOff>152400</xdr:rowOff>
    </xdr:to>
    <xdr:cxnSp macro="">
      <xdr:nvCxnSpPr>
        <xdr:cNvPr id="8168" name="Connecteur droit avec flèche 8167">
          <a:extLst>
            <a:ext uri="{FF2B5EF4-FFF2-40B4-BE49-F238E27FC236}">
              <a16:creationId xmlns:a16="http://schemas.microsoft.com/office/drawing/2014/main" id="{D53B3EC8-32D7-17D3-BF47-4632C735234A}"/>
            </a:ext>
          </a:extLst>
        </xdr:cNvPr>
        <xdr:cNvCxnSpPr/>
      </xdr:nvCxnSpPr>
      <xdr:spPr>
        <a:xfrm>
          <a:off x="23653750" y="7112000"/>
          <a:ext cx="1873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635000</xdr:colOff>
      <xdr:row>81</xdr:row>
      <xdr:rowOff>25400</xdr:rowOff>
    </xdr:from>
    <xdr:to>
      <xdr:col>31</xdr:col>
      <xdr:colOff>762000</xdr:colOff>
      <xdr:row>85</xdr:row>
      <xdr:rowOff>165100</xdr:rowOff>
    </xdr:to>
    <xdr:sp macro="" textlink="">
      <xdr:nvSpPr>
        <xdr:cNvPr id="8169" name="Ellipse 8168">
          <a:extLst>
            <a:ext uri="{FF2B5EF4-FFF2-40B4-BE49-F238E27FC236}">
              <a16:creationId xmlns:a16="http://schemas.microsoft.com/office/drawing/2014/main" id="{653E9A77-44D3-D06D-D28C-7A4E55F8DC60}"/>
            </a:ext>
          </a:extLst>
        </xdr:cNvPr>
        <xdr:cNvSpPr/>
      </xdr:nvSpPr>
      <xdr:spPr>
        <a:xfrm>
          <a:off x="25400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762000</xdr:colOff>
      <xdr:row>34</xdr:row>
      <xdr:rowOff>177800</xdr:rowOff>
    </xdr:from>
    <xdr:to>
      <xdr:col>43</xdr:col>
      <xdr:colOff>0</xdr:colOff>
      <xdr:row>81</xdr:row>
      <xdr:rowOff>152400</xdr:rowOff>
    </xdr:to>
    <xdr:cxnSp macro="">
      <xdr:nvCxnSpPr>
        <xdr:cNvPr id="8170" name="Connecteur droit avec flèche 8169">
          <a:extLst>
            <a:ext uri="{FF2B5EF4-FFF2-40B4-BE49-F238E27FC236}">
              <a16:creationId xmlns:a16="http://schemas.microsoft.com/office/drawing/2014/main" id="{DA13D417-404E-8E49-8945-BB13C1BF874A}"/>
            </a:ext>
          </a:extLst>
        </xdr:cNvPr>
        <xdr:cNvCxnSpPr/>
      </xdr:nvCxnSpPr>
      <xdr:spPr>
        <a:xfrm flipV="1">
          <a:off x="25527000" y="7112000"/>
          <a:ext cx="9969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698500</xdr:colOff>
      <xdr:row>34</xdr:row>
      <xdr:rowOff>50800</xdr:rowOff>
    </xdr:from>
    <xdr:to>
      <xdr:col>44</xdr:col>
      <xdr:colOff>0</xdr:colOff>
      <xdr:row>38</xdr:row>
      <xdr:rowOff>190500</xdr:rowOff>
    </xdr:to>
    <xdr:sp macro="" textlink="">
      <xdr:nvSpPr>
        <xdr:cNvPr id="8171" name="Ellipse 8170">
          <a:extLst>
            <a:ext uri="{FF2B5EF4-FFF2-40B4-BE49-F238E27FC236}">
              <a16:creationId xmlns:a16="http://schemas.microsoft.com/office/drawing/2014/main" id="{C7ADC563-6AEA-E865-9AD9-627CD5C30483}"/>
            </a:ext>
          </a:extLst>
        </xdr:cNvPr>
        <xdr:cNvSpPr/>
      </xdr:nvSpPr>
      <xdr:spPr>
        <a:xfrm>
          <a:off x="35369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43</xdr:col>
      <xdr:colOff>0</xdr:colOff>
      <xdr:row>34</xdr:row>
      <xdr:rowOff>177800</xdr:rowOff>
    </xdr:to>
    <xdr:cxnSp macro="">
      <xdr:nvCxnSpPr>
        <xdr:cNvPr id="8172" name="Connecteur droit avec flèche 8171">
          <a:extLst>
            <a:ext uri="{FF2B5EF4-FFF2-40B4-BE49-F238E27FC236}">
              <a16:creationId xmlns:a16="http://schemas.microsoft.com/office/drawing/2014/main" id="{7D56DFF9-00F2-DB3B-E640-20F0285B61EB}"/>
            </a:ext>
          </a:extLst>
        </xdr:cNvPr>
        <xdr:cNvCxnSpPr/>
      </xdr:nvCxnSpPr>
      <xdr:spPr>
        <a:xfrm flipH="1">
          <a:off x="23622000" y="7112000"/>
          <a:ext cx="11874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173" name="Ellipse 8172">
          <a:extLst>
            <a:ext uri="{FF2B5EF4-FFF2-40B4-BE49-F238E27FC236}">
              <a16:creationId xmlns:a16="http://schemas.microsoft.com/office/drawing/2014/main" id="{799FEF89-D035-67B8-493D-1B3EF7703650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30</xdr:col>
      <xdr:colOff>793750</xdr:colOff>
      <xdr:row>81</xdr:row>
      <xdr:rowOff>152400</xdr:rowOff>
    </xdr:to>
    <xdr:cxnSp macro="">
      <xdr:nvCxnSpPr>
        <xdr:cNvPr id="8174" name="Connecteur droit avec flèche 8173">
          <a:extLst>
            <a:ext uri="{FF2B5EF4-FFF2-40B4-BE49-F238E27FC236}">
              <a16:creationId xmlns:a16="http://schemas.microsoft.com/office/drawing/2014/main" id="{15440C28-985B-3D57-6709-098B187F6E1A}"/>
            </a:ext>
          </a:extLst>
        </xdr:cNvPr>
        <xdr:cNvCxnSpPr/>
      </xdr:nvCxnSpPr>
      <xdr:spPr>
        <a:xfrm>
          <a:off x="23622000" y="7112000"/>
          <a:ext cx="1936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666750</xdr:colOff>
      <xdr:row>81</xdr:row>
      <xdr:rowOff>25400</xdr:rowOff>
    </xdr:from>
    <xdr:to>
      <xdr:col>31</xdr:col>
      <xdr:colOff>793750</xdr:colOff>
      <xdr:row>85</xdr:row>
      <xdr:rowOff>165100</xdr:rowOff>
    </xdr:to>
    <xdr:sp macro="" textlink="">
      <xdr:nvSpPr>
        <xdr:cNvPr id="8175" name="Ellipse 8174">
          <a:extLst>
            <a:ext uri="{FF2B5EF4-FFF2-40B4-BE49-F238E27FC236}">
              <a16:creationId xmlns:a16="http://schemas.microsoft.com/office/drawing/2014/main" id="{522AF52E-139F-A700-BA64-46613F4375FB}"/>
            </a:ext>
          </a:extLst>
        </xdr:cNvPr>
        <xdr:cNvSpPr/>
      </xdr:nvSpPr>
      <xdr:spPr>
        <a:xfrm>
          <a:off x="25431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469900</xdr:colOff>
      <xdr:row>81</xdr:row>
      <xdr:rowOff>152400</xdr:rowOff>
    </xdr:from>
    <xdr:to>
      <xdr:col>30</xdr:col>
      <xdr:colOff>793750</xdr:colOff>
      <xdr:row>81</xdr:row>
      <xdr:rowOff>152400</xdr:rowOff>
    </xdr:to>
    <xdr:cxnSp macro="">
      <xdr:nvCxnSpPr>
        <xdr:cNvPr id="8176" name="Connecteur droit avec flèche 8175">
          <a:extLst>
            <a:ext uri="{FF2B5EF4-FFF2-40B4-BE49-F238E27FC236}">
              <a16:creationId xmlns:a16="http://schemas.microsoft.com/office/drawing/2014/main" id="{62D78440-3A7C-1895-804F-D89E9C94D80B}"/>
            </a:ext>
          </a:extLst>
        </xdr:cNvPr>
        <xdr:cNvCxnSpPr/>
      </xdr:nvCxnSpPr>
      <xdr:spPr>
        <a:xfrm flipH="1">
          <a:off x="16979900" y="16637000"/>
          <a:ext cx="85788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342900</xdr:colOff>
      <xdr:row>81</xdr:row>
      <xdr:rowOff>25400</xdr:rowOff>
    </xdr:from>
    <xdr:to>
      <xdr:col>21</xdr:col>
      <xdr:colOff>469900</xdr:colOff>
      <xdr:row>85</xdr:row>
      <xdr:rowOff>165100</xdr:rowOff>
    </xdr:to>
    <xdr:sp macro="" textlink="">
      <xdr:nvSpPr>
        <xdr:cNvPr id="8177" name="Ellipse 8176">
          <a:extLst>
            <a:ext uri="{FF2B5EF4-FFF2-40B4-BE49-F238E27FC236}">
              <a16:creationId xmlns:a16="http://schemas.microsoft.com/office/drawing/2014/main" id="{B2A6B193-F6C6-D782-93F8-8CCE56A9C048}"/>
            </a:ext>
          </a:extLst>
        </xdr:cNvPr>
        <xdr:cNvSpPr/>
      </xdr:nvSpPr>
      <xdr:spPr>
        <a:xfrm>
          <a:off x="168529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469900</xdr:colOff>
      <xdr:row>81</xdr:row>
      <xdr:rowOff>152400</xdr:rowOff>
    </xdr:from>
    <xdr:to>
      <xdr:col>41</xdr:col>
      <xdr:colOff>222250</xdr:colOff>
      <xdr:row>81</xdr:row>
      <xdr:rowOff>152400</xdr:rowOff>
    </xdr:to>
    <xdr:cxnSp macro="">
      <xdr:nvCxnSpPr>
        <xdr:cNvPr id="8178" name="Connecteur droit avec flèche 8177">
          <a:extLst>
            <a:ext uri="{FF2B5EF4-FFF2-40B4-BE49-F238E27FC236}">
              <a16:creationId xmlns:a16="http://schemas.microsoft.com/office/drawing/2014/main" id="{9B394E59-637A-C386-4269-73AE7EF3D630}"/>
            </a:ext>
          </a:extLst>
        </xdr:cNvPr>
        <xdr:cNvCxnSpPr/>
      </xdr:nvCxnSpPr>
      <xdr:spPr>
        <a:xfrm>
          <a:off x="16979900" y="16637000"/>
          <a:ext cx="170878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95250</xdr:colOff>
      <xdr:row>81</xdr:row>
      <xdr:rowOff>25400</xdr:rowOff>
    </xdr:from>
    <xdr:to>
      <xdr:col>42</xdr:col>
      <xdr:colOff>222250</xdr:colOff>
      <xdr:row>85</xdr:row>
      <xdr:rowOff>165100</xdr:rowOff>
    </xdr:to>
    <xdr:sp macro="" textlink="">
      <xdr:nvSpPr>
        <xdr:cNvPr id="8179" name="Ellipse 8178">
          <a:extLst>
            <a:ext uri="{FF2B5EF4-FFF2-40B4-BE49-F238E27FC236}">
              <a16:creationId xmlns:a16="http://schemas.microsoft.com/office/drawing/2014/main" id="{EC1D9D7F-E7C2-314F-FCC3-1623DE54314F}"/>
            </a:ext>
          </a:extLst>
        </xdr:cNvPr>
        <xdr:cNvSpPr/>
      </xdr:nvSpPr>
      <xdr:spPr>
        <a:xfrm>
          <a:off x="33940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222250</xdr:colOff>
      <xdr:row>34</xdr:row>
      <xdr:rowOff>177800</xdr:rowOff>
    </xdr:from>
    <xdr:to>
      <xdr:col>43</xdr:col>
      <xdr:colOff>63500</xdr:colOff>
      <xdr:row>81</xdr:row>
      <xdr:rowOff>152400</xdr:rowOff>
    </xdr:to>
    <xdr:cxnSp macro="">
      <xdr:nvCxnSpPr>
        <xdr:cNvPr id="8180" name="Connecteur droit avec flèche 8179">
          <a:extLst>
            <a:ext uri="{FF2B5EF4-FFF2-40B4-BE49-F238E27FC236}">
              <a16:creationId xmlns:a16="http://schemas.microsoft.com/office/drawing/2014/main" id="{5C9D9C29-F3E2-9A12-9604-AAC2397D55F3}"/>
            </a:ext>
          </a:extLst>
        </xdr:cNvPr>
        <xdr:cNvCxnSpPr/>
      </xdr:nvCxnSpPr>
      <xdr:spPr>
        <a:xfrm flipV="1">
          <a:off x="34067750" y="7112000"/>
          <a:ext cx="1492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762000</xdr:colOff>
      <xdr:row>34</xdr:row>
      <xdr:rowOff>50800</xdr:rowOff>
    </xdr:from>
    <xdr:to>
      <xdr:col>44</xdr:col>
      <xdr:colOff>63500</xdr:colOff>
      <xdr:row>38</xdr:row>
      <xdr:rowOff>190500</xdr:rowOff>
    </xdr:to>
    <xdr:sp macro="" textlink="">
      <xdr:nvSpPr>
        <xdr:cNvPr id="8181" name="Ellipse 8180">
          <a:extLst>
            <a:ext uri="{FF2B5EF4-FFF2-40B4-BE49-F238E27FC236}">
              <a16:creationId xmlns:a16="http://schemas.microsoft.com/office/drawing/2014/main" id="{0BEB01DB-EA8F-1504-66C6-9EF9C79571E0}"/>
            </a:ext>
          </a:extLst>
        </xdr:cNvPr>
        <xdr:cNvSpPr/>
      </xdr:nvSpPr>
      <xdr:spPr>
        <a:xfrm>
          <a:off x="35433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41</xdr:col>
      <xdr:colOff>254000</xdr:colOff>
      <xdr:row>34</xdr:row>
      <xdr:rowOff>177800</xdr:rowOff>
    </xdr:from>
    <xdr:to>
      <xdr:col>43</xdr:col>
      <xdr:colOff>63500</xdr:colOff>
      <xdr:row>81</xdr:row>
      <xdr:rowOff>152400</xdr:rowOff>
    </xdr:to>
    <xdr:cxnSp macro="">
      <xdr:nvCxnSpPr>
        <xdr:cNvPr id="8182" name="Connecteur droit avec flèche 8181">
          <a:extLst>
            <a:ext uri="{FF2B5EF4-FFF2-40B4-BE49-F238E27FC236}">
              <a16:creationId xmlns:a16="http://schemas.microsoft.com/office/drawing/2014/main" id="{5BDD5666-0E7E-B8ED-A344-B5DAE4987AC1}"/>
            </a:ext>
          </a:extLst>
        </xdr:cNvPr>
        <xdr:cNvCxnSpPr/>
      </xdr:nvCxnSpPr>
      <xdr:spPr>
        <a:xfrm flipH="1">
          <a:off x="34099500" y="7112000"/>
          <a:ext cx="1460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127000</xdr:colOff>
      <xdr:row>81</xdr:row>
      <xdr:rowOff>25400</xdr:rowOff>
    </xdr:from>
    <xdr:to>
      <xdr:col>42</xdr:col>
      <xdr:colOff>254000</xdr:colOff>
      <xdr:row>85</xdr:row>
      <xdr:rowOff>165100</xdr:rowOff>
    </xdr:to>
    <xdr:sp macro="" textlink="">
      <xdr:nvSpPr>
        <xdr:cNvPr id="8183" name="Ellipse 8182">
          <a:extLst>
            <a:ext uri="{FF2B5EF4-FFF2-40B4-BE49-F238E27FC236}">
              <a16:creationId xmlns:a16="http://schemas.microsoft.com/office/drawing/2014/main" id="{E1C31E15-855D-B83C-9E8D-530560B4B9F8}"/>
            </a:ext>
          </a:extLst>
        </xdr:cNvPr>
        <xdr:cNvSpPr/>
      </xdr:nvSpPr>
      <xdr:spPr>
        <a:xfrm>
          <a:off x="33972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254000</xdr:colOff>
      <xdr:row>34</xdr:row>
      <xdr:rowOff>177800</xdr:rowOff>
    </xdr:from>
    <xdr:to>
      <xdr:col>43</xdr:col>
      <xdr:colOff>127000</xdr:colOff>
      <xdr:row>81</xdr:row>
      <xdr:rowOff>152400</xdr:rowOff>
    </xdr:to>
    <xdr:cxnSp macro="">
      <xdr:nvCxnSpPr>
        <xdr:cNvPr id="8184" name="Connecteur droit avec flèche 8183">
          <a:extLst>
            <a:ext uri="{FF2B5EF4-FFF2-40B4-BE49-F238E27FC236}">
              <a16:creationId xmlns:a16="http://schemas.microsoft.com/office/drawing/2014/main" id="{D2002A80-5F9A-1DB3-4AFC-F8B197917AFB}"/>
            </a:ext>
          </a:extLst>
        </xdr:cNvPr>
        <xdr:cNvCxnSpPr/>
      </xdr:nvCxnSpPr>
      <xdr:spPr>
        <a:xfrm flipV="1">
          <a:off x="34099500" y="7112000"/>
          <a:ext cx="1524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0</xdr:colOff>
      <xdr:row>34</xdr:row>
      <xdr:rowOff>50800</xdr:rowOff>
    </xdr:from>
    <xdr:to>
      <xdr:col>44</xdr:col>
      <xdr:colOff>127000</xdr:colOff>
      <xdr:row>38</xdr:row>
      <xdr:rowOff>190500</xdr:rowOff>
    </xdr:to>
    <xdr:sp macro="" textlink="">
      <xdr:nvSpPr>
        <xdr:cNvPr id="8185" name="Ellipse 8184">
          <a:extLst>
            <a:ext uri="{FF2B5EF4-FFF2-40B4-BE49-F238E27FC236}">
              <a16:creationId xmlns:a16="http://schemas.microsoft.com/office/drawing/2014/main" id="{445A69B6-3CA4-3336-264D-154A1567963C}"/>
            </a:ext>
          </a:extLst>
        </xdr:cNvPr>
        <xdr:cNvSpPr/>
      </xdr:nvSpPr>
      <xdr:spPr>
        <a:xfrm>
          <a:off x="35496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476250</xdr:colOff>
      <xdr:row>34</xdr:row>
      <xdr:rowOff>177800</xdr:rowOff>
    </xdr:from>
    <xdr:to>
      <xdr:col>43</xdr:col>
      <xdr:colOff>127000</xdr:colOff>
      <xdr:row>81</xdr:row>
      <xdr:rowOff>152400</xdr:rowOff>
    </xdr:to>
    <xdr:cxnSp macro="">
      <xdr:nvCxnSpPr>
        <xdr:cNvPr id="8186" name="Connecteur droit avec flèche 8185">
          <a:extLst>
            <a:ext uri="{FF2B5EF4-FFF2-40B4-BE49-F238E27FC236}">
              <a16:creationId xmlns:a16="http://schemas.microsoft.com/office/drawing/2014/main" id="{12A6B3F5-446A-45D2-C858-54CA651A6790}"/>
            </a:ext>
          </a:extLst>
        </xdr:cNvPr>
        <xdr:cNvCxnSpPr/>
      </xdr:nvCxnSpPr>
      <xdr:spPr>
        <a:xfrm flipH="1">
          <a:off x="16986250" y="7112000"/>
          <a:ext cx="18637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349250</xdr:colOff>
      <xdr:row>81</xdr:row>
      <xdr:rowOff>25400</xdr:rowOff>
    </xdr:from>
    <xdr:to>
      <xdr:col>21</xdr:col>
      <xdr:colOff>476250</xdr:colOff>
      <xdr:row>85</xdr:row>
      <xdr:rowOff>165100</xdr:rowOff>
    </xdr:to>
    <xdr:sp macro="" textlink="">
      <xdr:nvSpPr>
        <xdr:cNvPr id="8187" name="Ellipse 8186">
          <a:extLst>
            <a:ext uri="{FF2B5EF4-FFF2-40B4-BE49-F238E27FC236}">
              <a16:creationId xmlns:a16="http://schemas.microsoft.com/office/drawing/2014/main" id="{0EA9E9C2-EEBE-568F-0F7D-D7F7ABF84CDA}"/>
            </a:ext>
          </a:extLst>
        </xdr:cNvPr>
        <xdr:cNvSpPr/>
      </xdr:nvSpPr>
      <xdr:spPr>
        <a:xfrm>
          <a:off x="16859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476250</xdr:colOff>
      <xdr:row>34</xdr:row>
      <xdr:rowOff>177800</xdr:rowOff>
    </xdr:from>
    <xdr:to>
      <xdr:col>43</xdr:col>
      <xdr:colOff>190500</xdr:colOff>
      <xdr:row>81</xdr:row>
      <xdr:rowOff>152400</xdr:rowOff>
    </xdr:to>
    <xdr:cxnSp macro="">
      <xdr:nvCxnSpPr>
        <xdr:cNvPr id="8188" name="Connecteur droit avec flèche 8187">
          <a:extLst>
            <a:ext uri="{FF2B5EF4-FFF2-40B4-BE49-F238E27FC236}">
              <a16:creationId xmlns:a16="http://schemas.microsoft.com/office/drawing/2014/main" id="{ADF07121-1534-2639-776A-56FC0ACEDFDA}"/>
            </a:ext>
          </a:extLst>
        </xdr:cNvPr>
        <xdr:cNvCxnSpPr/>
      </xdr:nvCxnSpPr>
      <xdr:spPr>
        <a:xfrm flipV="1">
          <a:off x="16986250" y="7112000"/>
          <a:ext cx="18700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63500</xdr:colOff>
      <xdr:row>34</xdr:row>
      <xdr:rowOff>50800</xdr:rowOff>
    </xdr:from>
    <xdr:to>
      <xdr:col>44</xdr:col>
      <xdr:colOff>190500</xdr:colOff>
      <xdr:row>38</xdr:row>
      <xdr:rowOff>190500</xdr:rowOff>
    </xdr:to>
    <xdr:sp macro="" textlink="">
      <xdr:nvSpPr>
        <xdr:cNvPr id="8189" name="Ellipse 8188">
          <a:extLst>
            <a:ext uri="{FF2B5EF4-FFF2-40B4-BE49-F238E27FC236}">
              <a16:creationId xmlns:a16="http://schemas.microsoft.com/office/drawing/2014/main" id="{FF970DFC-AFA4-51FD-7645-9820A6A4FFD8}"/>
            </a:ext>
          </a:extLst>
        </xdr:cNvPr>
        <xdr:cNvSpPr/>
      </xdr:nvSpPr>
      <xdr:spPr>
        <a:xfrm>
          <a:off x="35560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43</xdr:col>
      <xdr:colOff>190500</xdr:colOff>
      <xdr:row>34</xdr:row>
      <xdr:rowOff>177800</xdr:rowOff>
    </xdr:from>
    <xdr:to>
      <xdr:col>43</xdr:col>
      <xdr:colOff>254000</xdr:colOff>
      <xdr:row>34</xdr:row>
      <xdr:rowOff>177800</xdr:rowOff>
    </xdr:to>
    <xdr:cxnSp macro="">
      <xdr:nvCxnSpPr>
        <xdr:cNvPr id="8190" name="Connecteur droit avec flèche 8189">
          <a:extLst>
            <a:ext uri="{FF2B5EF4-FFF2-40B4-BE49-F238E27FC236}">
              <a16:creationId xmlns:a16="http://schemas.microsoft.com/office/drawing/2014/main" id="{9BA8AA85-FDBA-304F-CB46-A7EDFAE1DD8C}"/>
            </a:ext>
          </a:extLst>
        </xdr:cNvPr>
        <xdr:cNvCxnSpPr/>
      </xdr:nvCxnSpPr>
      <xdr:spPr>
        <a:xfrm>
          <a:off x="35687000" y="7112000"/>
          <a:ext cx="63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127000</xdr:colOff>
      <xdr:row>34</xdr:row>
      <xdr:rowOff>50800</xdr:rowOff>
    </xdr:from>
    <xdr:to>
      <xdr:col>44</xdr:col>
      <xdr:colOff>254000</xdr:colOff>
      <xdr:row>38</xdr:row>
      <xdr:rowOff>190500</xdr:rowOff>
    </xdr:to>
    <xdr:sp macro="" textlink="">
      <xdr:nvSpPr>
        <xdr:cNvPr id="8191" name="Ellipse 8190">
          <a:extLst>
            <a:ext uri="{FF2B5EF4-FFF2-40B4-BE49-F238E27FC236}">
              <a16:creationId xmlns:a16="http://schemas.microsoft.com/office/drawing/2014/main" id="{DFDEA716-CA84-E9DD-C682-D25E0899F00F}"/>
            </a:ext>
          </a:extLst>
        </xdr:cNvPr>
        <xdr:cNvSpPr/>
      </xdr:nvSpPr>
      <xdr:spPr>
        <a:xfrm>
          <a:off x="35623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8192" name="Ellipse 8191">
          <a:extLst>
            <a:ext uri="{FF2B5EF4-FFF2-40B4-BE49-F238E27FC236}">
              <a16:creationId xmlns:a16="http://schemas.microsoft.com/office/drawing/2014/main" id="{178EB02E-6185-7C27-A1EE-AF3156364362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41</xdr:col>
      <xdr:colOff>285750</xdr:colOff>
      <xdr:row>81</xdr:row>
      <xdr:rowOff>152400</xdr:rowOff>
    </xdr:to>
    <xdr:cxnSp macro="">
      <xdr:nvCxnSpPr>
        <xdr:cNvPr id="8193" name="Connecteur droit avec flèche 8192">
          <a:extLst>
            <a:ext uri="{FF2B5EF4-FFF2-40B4-BE49-F238E27FC236}">
              <a16:creationId xmlns:a16="http://schemas.microsoft.com/office/drawing/2014/main" id="{AC9CBDD1-2C23-91AF-DDC3-743F2F34FF4F}"/>
            </a:ext>
          </a:extLst>
        </xdr:cNvPr>
        <xdr:cNvCxnSpPr/>
      </xdr:nvCxnSpPr>
      <xdr:spPr>
        <a:xfrm>
          <a:off x="23590250" y="7112000"/>
          <a:ext cx="10541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158750</xdr:colOff>
      <xdr:row>81</xdr:row>
      <xdr:rowOff>25400</xdr:rowOff>
    </xdr:from>
    <xdr:to>
      <xdr:col>42</xdr:col>
      <xdr:colOff>285750</xdr:colOff>
      <xdr:row>85</xdr:row>
      <xdr:rowOff>165100</xdr:rowOff>
    </xdr:to>
    <xdr:sp macro="" textlink="">
      <xdr:nvSpPr>
        <xdr:cNvPr id="8194" name="Ellipse 8193">
          <a:extLst>
            <a:ext uri="{FF2B5EF4-FFF2-40B4-BE49-F238E27FC236}">
              <a16:creationId xmlns:a16="http://schemas.microsoft.com/office/drawing/2014/main" id="{F150418D-4A88-366B-F21B-8EB07335BF28}"/>
            </a:ext>
          </a:extLst>
        </xdr:cNvPr>
        <xdr:cNvSpPr/>
      </xdr:nvSpPr>
      <xdr:spPr>
        <a:xfrm>
          <a:off x="34004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285750</xdr:colOff>
      <xdr:row>34</xdr:row>
      <xdr:rowOff>177800</xdr:rowOff>
    </xdr:from>
    <xdr:to>
      <xdr:col>43</xdr:col>
      <xdr:colOff>317500</xdr:colOff>
      <xdr:row>81</xdr:row>
      <xdr:rowOff>152400</xdr:rowOff>
    </xdr:to>
    <xdr:cxnSp macro="">
      <xdr:nvCxnSpPr>
        <xdr:cNvPr id="8195" name="Connecteur droit avec flèche 8194">
          <a:extLst>
            <a:ext uri="{FF2B5EF4-FFF2-40B4-BE49-F238E27FC236}">
              <a16:creationId xmlns:a16="http://schemas.microsoft.com/office/drawing/2014/main" id="{510FA2E0-0066-AF2C-210C-3704030A075E}"/>
            </a:ext>
          </a:extLst>
        </xdr:cNvPr>
        <xdr:cNvCxnSpPr/>
      </xdr:nvCxnSpPr>
      <xdr:spPr>
        <a:xfrm flipV="1">
          <a:off x="34131250" y="7112000"/>
          <a:ext cx="1682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190500</xdr:colOff>
      <xdr:row>34</xdr:row>
      <xdr:rowOff>50800</xdr:rowOff>
    </xdr:from>
    <xdr:to>
      <xdr:col>44</xdr:col>
      <xdr:colOff>317500</xdr:colOff>
      <xdr:row>38</xdr:row>
      <xdr:rowOff>190500</xdr:rowOff>
    </xdr:to>
    <xdr:sp macro="" textlink="">
      <xdr:nvSpPr>
        <xdr:cNvPr id="8196" name="Ellipse 8195">
          <a:extLst>
            <a:ext uri="{FF2B5EF4-FFF2-40B4-BE49-F238E27FC236}">
              <a16:creationId xmlns:a16="http://schemas.microsoft.com/office/drawing/2014/main" id="{C115DB7B-8476-A929-5602-E959261866B2}"/>
            </a:ext>
          </a:extLst>
        </xdr:cNvPr>
        <xdr:cNvSpPr/>
      </xdr:nvSpPr>
      <xdr:spPr>
        <a:xfrm>
          <a:off x="35687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8197" name="Ellipse 8196">
          <a:extLst>
            <a:ext uri="{FF2B5EF4-FFF2-40B4-BE49-F238E27FC236}">
              <a16:creationId xmlns:a16="http://schemas.microsoft.com/office/drawing/2014/main" id="{F9412AA3-CA88-D33D-0E9F-2F001704922A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539750</xdr:colOff>
      <xdr:row>34</xdr:row>
      <xdr:rowOff>177800</xdr:rowOff>
    </xdr:to>
    <xdr:cxnSp macro="">
      <xdr:nvCxnSpPr>
        <xdr:cNvPr id="8198" name="Connecteur droit avec flèche 8197">
          <a:extLst>
            <a:ext uri="{FF2B5EF4-FFF2-40B4-BE49-F238E27FC236}">
              <a16:creationId xmlns:a16="http://schemas.microsoft.com/office/drawing/2014/main" id="{45838723-5936-A296-1917-C0EB9B96C5ED}"/>
            </a:ext>
          </a:extLst>
        </xdr:cNvPr>
        <xdr:cNvCxnSpPr/>
      </xdr:nvCxnSpPr>
      <xdr:spPr>
        <a:xfrm flipH="1">
          <a:off x="23622000" y="7112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199" name="Ellipse 8198">
          <a:extLst>
            <a:ext uri="{FF2B5EF4-FFF2-40B4-BE49-F238E27FC236}">
              <a16:creationId xmlns:a16="http://schemas.microsoft.com/office/drawing/2014/main" id="{980B526B-D976-9546-CD30-A1B7BE22B23C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28</xdr:col>
      <xdr:colOff>508000</xdr:colOff>
      <xdr:row>34</xdr:row>
      <xdr:rowOff>177800</xdr:rowOff>
    </xdr:to>
    <xdr:cxnSp macro="">
      <xdr:nvCxnSpPr>
        <xdr:cNvPr id="8200" name="Connecteur droit avec flèche 8199">
          <a:extLst>
            <a:ext uri="{FF2B5EF4-FFF2-40B4-BE49-F238E27FC236}">
              <a16:creationId xmlns:a16="http://schemas.microsoft.com/office/drawing/2014/main" id="{54959E10-8414-FD88-3687-A345393573F2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201" name="Ellipse 8200">
          <a:extLst>
            <a:ext uri="{FF2B5EF4-FFF2-40B4-BE49-F238E27FC236}">
              <a16:creationId xmlns:a16="http://schemas.microsoft.com/office/drawing/2014/main" id="{6EA20174-C65A-79AA-27EB-5C91B7EF2FDE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41</xdr:col>
      <xdr:colOff>317500</xdr:colOff>
      <xdr:row>81</xdr:row>
      <xdr:rowOff>152400</xdr:rowOff>
    </xdr:to>
    <xdr:cxnSp macro="">
      <xdr:nvCxnSpPr>
        <xdr:cNvPr id="8202" name="Connecteur droit avec flèche 8201">
          <a:extLst>
            <a:ext uri="{FF2B5EF4-FFF2-40B4-BE49-F238E27FC236}">
              <a16:creationId xmlns:a16="http://schemas.microsoft.com/office/drawing/2014/main" id="{979FC785-9913-90F9-412F-5323B312C909}"/>
            </a:ext>
          </a:extLst>
        </xdr:cNvPr>
        <xdr:cNvCxnSpPr/>
      </xdr:nvCxnSpPr>
      <xdr:spPr>
        <a:xfrm>
          <a:off x="23622000" y="7112000"/>
          <a:ext cx="10541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190500</xdr:colOff>
      <xdr:row>81</xdr:row>
      <xdr:rowOff>25400</xdr:rowOff>
    </xdr:from>
    <xdr:to>
      <xdr:col>42</xdr:col>
      <xdr:colOff>317500</xdr:colOff>
      <xdr:row>85</xdr:row>
      <xdr:rowOff>165100</xdr:rowOff>
    </xdr:to>
    <xdr:sp macro="" textlink="">
      <xdr:nvSpPr>
        <xdr:cNvPr id="8203" name="Ellipse 8202">
          <a:extLst>
            <a:ext uri="{FF2B5EF4-FFF2-40B4-BE49-F238E27FC236}">
              <a16:creationId xmlns:a16="http://schemas.microsoft.com/office/drawing/2014/main" id="{12465F42-BE54-B567-E846-3B66EDD1CD63}"/>
            </a:ext>
          </a:extLst>
        </xdr:cNvPr>
        <xdr:cNvSpPr/>
      </xdr:nvSpPr>
      <xdr:spPr>
        <a:xfrm>
          <a:off x="34036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8204" name="Ellipse 8203">
          <a:extLst>
            <a:ext uri="{FF2B5EF4-FFF2-40B4-BE49-F238E27FC236}">
              <a16:creationId xmlns:a16="http://schemas.microsoft.com/office/drawing/2014/main" id="{59DDCC28-5448-4B31-F2A7-8B1B39765658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43</xdr:col>
      <xdr:colOff>381000</xdr:colOff>
      <xdr:row>34</xdr:row>
      <xdr:rowOff>177800</xdr:rowOff>
    </xdr:to>
    <xdr:cxnSp macro="">
      <xdr:nvCxnSpPr>
        <xdr:cNvPr id="8205" name="Connecteur droit avec flèche 8204">
          <a:extLst>
            <a:ext uri="{FF2B5EF4-FFF2-40B4-BE49-F238E27FC236}">
              <a16:creationId xmlns:a16="http://schemas.microsoft.com/office/drawing/2014/main" id="{D8274A80-D9D0-87C9-75F5-450DBD43AC3D}"/>
            </a:ext>
          </a:extLst>
        </xdr:cNvPr>
        <xdr:cNvCxnSpPr/>
      </xdr:nvCxnSpPr>
      <xdr:spPr>
        <a:xfrm>
          <a:off x="23590250" y="7112000"/>
          <a:ext cx="122872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254000</xdr:colOff>
      <xdr:row>34</xdr:row>
      <xdr:rowOff>50800</xdr:rowOff>
    </xdr:from>
    <xdr:to>
      <xdr:col>44</xdr:col>
      <xdr:colOff>381000</xdr:colOff>
      <xdr:row>38</xdr:row>
      <xdr:rowOff>190500</xdr:rowOff>
    </xdr:to>
    <xdr:sp macro="" textlink="">
      <xdr:nvSpPr>
        <xdr:cNvPr id="8206" name="Ellipse 8205">
          <a:extLst>
            <a:ext uri="{FF2B5EF4-FFF2-40B4-BE49-F238E27FC236}">
              <a16:creationId xmlns:a16="http://schemas.microsoft.com/office/drawing/2014/main" id="{4E0EF3BC-B400-B164-27A3-C5D118CDBDF7}"/>
            </a:ext>
          </a:extLst>
        </xdr:cNvPr>
        <xdr:cNvSpPr/>
      </xdr:nvSpPr>
      <xdr:spPr>
        <a:xfrm>
          <a:off x="35750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41</xdr:col>
      <xdr:colOff>349250</xdr:colOff>
      <xdr:row>34</xdr:row>
      <xdr:rowOff>177800</xdr:rowOff>
    </xdr:from>
    <xdr:to>
      <xdr:col>43</xdr:col>
      <xdr:colOff>381000</xdr:colOff>
      <xdr:row>81</xdr:row>
      <xdr:rowOff>152400</xdr:rowOff>
    </xdr:to>
    <xdr:cxnSp macro="">
      <xdr:nvCxnSpPr>
        <xdr:cNvPr id="8207" name="Connecteur droit avec flèche 8206">
          <a:extLst>
            <a:ext uri="{FF2B5EF4-FFF2-40B4-BE49-F238E27FC236}">
              <a16:creationId xmlns:a16="http://schemas.microsoft.com/office/drawing/2014/main" id="{89EA5DDA-A685-1ACC-4731-5E3330C17560}"/>
            </a:ext>
          </a:extLst>
        </xdr:cNvPr>
        <xdr:cNvCxnSpPr/>
      </xdr:nvCxnSpPr>
      <xdr:spPr>
        <a:xfrm flipH="1">
          <a:off x="34194750" y="7112000"/>
          <a:ext cx="1682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222250</xdr:colOff>
      <xdr:row>81</xdr:row>
      <xdr:rowOff>25400</xdr:rowOff>
    </xdr:from>
    <xdr:to>
      <xdr:col>42</xdr:col>
      <xdr:colOff>349250</xdr:colOff>
      <xdr:row>85</xdr:row>
      <xdr:rowOff>165100</xdr:rowOff>
    </xdr:to>
    <xdr:sp macro="" textlink="">
      <xdr:nvSpPr>
        <xdr:cNvPr id="8208" name="Ellipse 8207">
          <a:extLst>
            <a:ext uri="{FF2B5EF4-FFF2-40B4-BE49-F238E27FC236}">
              <a16:creationId xmlns:a16="http://schemas.microsoft.com/office/drawing/2014/main" id="{12EB40C6-1CAE-02D0-875A-79D4566575FD}"/>
            </a:ext>
          </a:extLst>
        </xdr:cNvPr>
        <xdr:cNvSpPr/>
      </xdr:nvSpPr>
      <xdr:spPr>
        <a:xfrm>
          <a:off x="34067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349250</xdr:colOff>
      <xdr:row>34</xdr:row>
      <xdr:rowOff>177800</xdr:rowOff>
    </xdr:from>
    <xdr:to>
      <xdr:col>43</xdr:col>
      <xdr:colOff>444500</xdr:colOff>
      <xdr:row>81</xdr:row>
      <xdr:rowOff>152400</xdr:rowOff>
    </xdr:to>
    <xdr:cxnSp macro="">
      <xdr:nvCxnSpPr>
        <xdr:cNvPr id="8209" name="Connecteur droit avec flèche 8208">
          <a:extLst>
            <a:ext uri="{FF2B5EF4-FFF2-40B4-BE49-F238E27FC236}">
              <a16:creationId xmlns:a16="http://schemas.microsoft.com/office/drawing/2014/main" id="{6D8587AA-6CAD-42FA-D201-78BA85249202}"/>
            </a:ext>
          </a:extLst>
        </xdr:cNvPr>
        <xdr:cNvCxnSpPr/>
      </xdr:nvCxnSpPr>
      <xdr:spPr>
        <a:xfrm flipV="1">
          <a:off x="34194750" y="7112000"/>
          <a:ext cx="1746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317500</xdr:colOff>
      <xdr:row>34</xdr:row>
      <xdr:rowOff>50800</xdr:rowOff>
    </xdr:from>
    <xdr:to>
      <xdr:col>44</xdr:col>
      <xdr:colOff>444500</xdr:colOff>
      <xdr:row>38</xdr:row>
      <xdr:rowOff>190500</xdr:rowOff>
    </xdr:to>
    <xdr:sp macro="" textlink="">
      <xdr:nvSpPr>
        <xdr:cNvPr id="8210" name="Ellipse 8209">
          <a:extLst>
            <a:ext uri="{FF2B5EF4-FFF2-40B4-BE49-F238E27FC236}">
              <a16:creationId xmlns:a16="http://schemas.microsoft.com/office/drawing/2014/main" id="{2E4E18E6-0E8C-526B-E539-4EA76DA09D09}"/>
            </a:ext>
          </a:extLst>
        </xdr:cNvPr>
        <xdr:cNvSpPr/>
      </xdr:nvSpPr>
      <xdr:spPr>
        <a:xfrm>
          <a:off x="35814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482600</xdr:colOff>
      <xdr:row>34</xdr:row>
      <xdr:rowOff>177800</xdr:rowOff>
    </xdr:from>
    <xdr:to>
      <xdr:col>43</xdr:col>
      <xdr:colOff>444500</xdr:colOff>
      <xdr:row>81</xdr:row>
      <xdr:rowOff>152400</xdr:rowOff>
    </xdr:to>
    <xdr:cxnSp macro="">
      <xdr:nvCxnSpPr>
        <xdr:cNvPr id="8211" name="Connecteur droit avec flèche 8210">
          <a:extLst>
            <a:ext uri="{FF2B5EF4-FFF2-40B4-BE49-F238E27FC236}">
              <a16:creationId xmlns:a16="http://schemas.microsoft.com/office/drawing/2014/main" id="{4625F0B1-0312-8816-07DE-AAFC534BF232}"/>
            </a:ext>
          </a:extLst>
        </xdr:cNvPr>
        <xdr:cNvCxnSpPr/>
      </xdr:nvCxnSpPr>
      <xdr:spPr>
        <a:xfrm flipH="1">
          <a:off x="16992600" y="7112000"/>
          <a:ext cx="189484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355600</xdr:colOff>
      <xdr:row>81</xdr:row>
      <xdr:rowOff>25400</xdr:rowOff>
    </xdr:from>
    <xdr:to>
      <xdr:col>21</xdr:col>
      <xdr:colOff>482600</xdr:colOff>
      <xdr:row>85</xdr:row>
      <xdr:rowOff>165100</xdr:rowOff>
    </xdr:to>
    <xdr:sp macro="" textlink="">
      <xdr:nvSpPr>
        <xdr:cNvPr id="8212" name="Ellipse 8211">
          <a:extLst>
            <a:ext uri="{FF2B5EF4-FFF2-40B4-BE49-F238E27FC236}">
              <a16:creationId xmlns:a16="http://schemas.microsoft.com/office/drawing/2014/main" id="{17A7F545-47A8-851F-79E3-6C9BDCA10DDD}"/>
            </a:ext>
          </a:extLst>
        </xdr:cNvPr>
        <xdr:cNvSpPr/>
      </xdr:nvSpPr>
      <xdr:spPr>
        <a:xfrm>
          <a:off x="168656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482600</xdr:colOff>
      <xdr:row>81</xdr:row>
      <xdr:rowOff>152400</xdr:rowOff>
    </xdr:from>
    <xdr:to>
      <xdr:col>31</xdr:col>
      <xdr:colOff>0</xdr:colOff>
      <xdr:row>81</xdr:row>
      <xdr:rowOff>152400</xdr:rowOff>
    </xdr:to>
    <xdr:cxnSp macro="">
      <xdr:nvCxnSpPr>
        <xdr:cNvPr id="8213" name="Connecteur droit avec flèche 8212">
          <a:extLst>
            <a:ext uri="{FF2B5EF4-FFF2-40B4-BE49-F238E27FC236}">
              <a16:creationId xmlns:a16="http://schemas.microsoft.com/office/drawing/2014/main" id="{E22D6E0F-DD9F-9CB6-CDF5-D88C5606F264}"/>
            </a:ext>
          </a:extLst>
        </xdr:cNvPr>
        <xdr:cNvCxnSpPr/>
      </xdr:nvCxnSpPr>
      <xdr:spPr>
        <a:xfrm>
          <a:off x="16992600" y="16637000"/>
          <a:ext cx="85979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698500</xdr:colOff>
      <xdr:row>81</xdr:row>
      <xdr:rowOff>25400</xdr:rowOff>
    </xdr:from>
    <xdr:to>
      <xdr:col>32</xdr:col>
      <xdr:colOff>0</xdr:colOff>
      <xdr:row>85</xdr:row>
      <xdr:rowOff>165100</xdr:rowOff>
    </xdr:to>
    <xdr:sp macro="" textlink="">
      <xdr:nvSpPr>
        <xdr:cNvPr id="8214" name="Ellipse 8213">
          <a:extLst>
            <a:ext uri="{FF2B5EF4-FFF2-40B4-BE49-F238E27FC236}">
              <a16:creationId xmlns:a16="http://schemas.microsoft.com/office/drawing/2014/main" id="{CB351D04-39CA-643D-BD0D-041D46EC0724}"/>
            </a:ext>
          </a:extLst>
        </xdr:cNvPr>
        <xdr:cNvSpPr/>
      </xdr:nvSpPr>
      <xdr:spPr>
        <a:xfrm>
          <a:off x="25463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31</xdr:col>
      <xdr:colOff>0</xdr:colOff>
      <xdr:row>81</xdr:row>
      <xdr:rowOff>152400</xdr:rowOff>
    </xdr:from>
    <xdr:to>
      <xdr:col>31</xdr:col>
      <xdr:colOff>31750</xdr:colOff>
      <xdr:row>81</xdr:row>
      <xdr:rowOff>152400</xdr:rowOff>
    </xdr:to>
    <xdr:cxnSp macro="">
      <xdr:nvCxnSpPr>
        <xdr:cNvPr id="8215" name="Connecteur droit avec flèche 8214">
          <a:extLst>
            <a:ext uri="{FF2B5EF4-FFF2-40B4-BE49-F238E27FC236}">
              <a16:creationId xmlns:a16="http://schemas.microsoft.com/office/drawing/2014/main" id="{9C96FAAF-1B74-DF77-4119-43106F6EEECB}"/>
            </a:ext>
          </a:extLst>
        </xdr:cNvPr>
        <xdr:cNvCxnSpPr/>
      </xdr:nvCxnSpPr>
      <xdr:spPr>
        <a:xfrm>
          <a:off x="2559050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730250</xdr:colOff>
      <xdr:row>81</xdr:row>
      <xdr:rowOff>25400</xdr:rowOff>
    </xdr:from>
    <xdr:to>
      <xdr:col>32</xdr:col>
      <xdr:colOff>31750</xdr:colOff>
      <xdr:row>85</xdr:row>
      <xdr:rowOff>165100</xdr:rowOff>
    </xdr:to>
    <xdr:sp macro="" textlink="">
      <xdr:nvSpPr>
        <xdr:cNvPr id="8216" name="Ellipse 8215">
          <a:extLst>
            <a:ext uri="{FF2B5EF4-FFF2-40B4-BE49-F238E27FC236}">
              <a16:creationId xmlns:a16="http://schemas.microsoft.com/office/drawing/2014/main" id="{B0BB7378-2E3A-8925-F50E-79F65F92A07D}"/>
            </a:ext>
          </a:extLst>
        </xdr:cNvPr>
        <xdr:cNvSpPr/>
      </xdr:nvSpPr>
      <xdr:spPr>
        <a:xfrm>
          <a:off x="25495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31</xdr:col>
      <xdr:colOff>31750</xdr:colOff>
      <xdr:row>34</xdr:row>
      <xdr:rowOff>177800</xdr:rowOff>
    </xdr:from>
    <xdr:to>
      <xdr:col>43</xdr:col>
      <xdr:colOff>508000</xdr:colOff>
      <xdr:row>81</xdr:row>
      <xdr:rowOff>152400</xdr:rowOff>
    </xdr:to>
    <xdr:cxnSp macro="">
      <xdr:nvCxnSpPr>
        <xdr:cNvPr id="8217" name="Connecteur droit avec flèche 8216">
          <a:extLst>
            <a:ext uri="{FF2B5EF4-FFF2-40B4-BE49-F238E27FC236}">
              <a16:creationId xmlns:a16="http://schemas.microsoft.com/office/drawing/2014/main" id="{51C44D24-0A65-3290-B3E2-65D88DDF7965}"/>
            </a:ext>
          </a:extLst>
        </xdr:cNvPr>
        <xdr:cNvCxnSpPr/>
      </xdr:nvCxnSpPr>
      <xdr:spPr>
        <a:xfrm flipV="1">
          <a:off x="25622250" y="7112000"/>
          <a:ext cx="103822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381000</xdr:colOff>
      <xdr:row>34</xdr:row>
      <xdr:rowOff>50800</xdr:rowOff>
    </xdr:from>
    <xdr:to>
      <xdr:col>44</xdr:col>
      <xdr:colOff>508000</xdr:colOff>
      <xdr:row>38</xdr:row>
      <xdr:rowOff>190500</xdr:rowOff>
    </xdr:to>
    <xdr:sp macro="" textlink="">
      <xdr:nvSpPr>
        <xdr:cNvPr id="8218" name="Ellipse 8217">
          <a:extLst>
            <a:ext uri="{FF2B5EF4-FFF2-40B4-BE49-F238E27FC236}">
              <a16:creationId xmlns:a16="http://schemas.microsoft.com/office/drawing/2014/main" id="{154FC74F-58DD-C381-33BE-8FA3D0F4F46A}"/>
            </a:ext>
          </a:extLst>
        </xdr:cNvPr>
        <xdr:cNvSpPr/>
      </xdr:nvSpPr>
      <xdr:spPr>
        <a:xfrm>
          <a:off x="35877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488950</xdr:colOff>
      <xdr:row>34</xdr:row>
      <xdr:rowOff>177800</xdr:rowOff>
    </xdr:from>
    <xdr:to>
      <xdr:col>43</xdr:col>
      <xdr:colOff>508000</xdr:colOff>
      <xdr:row>81</xdr:row>
      <xdr:rowOff>152400</xdr:rowOff>
    </xdr:to>
    <xdr:cxnSp macro="">
      <xdr:nvCxnSpPr>
        <xdr:cNvPr id="8219" name="Connecteur droit avec flèche 8218">
          <a:extLst>
            <a:ext uri="{FF2B5EF4-FFF2-40B4-BE49-F238E27FC236}">
              <a16:creationId xmlns:a16="http://schemas.microsoft.com/office/drawing/2014/main" id="{D4924AF6-B8B5-4A27-83CB-1F108819A56D}"/>
            </a:ext>
          </a:extLst>
        </xdr:cNvPr>
        <xdr:cNvCxnSpPr/>
      </xdr:nvCxnSpPr>
      <xdr:spPr>
        <a:xfrm flipH="1">
          <a:off x="16998950" y="7112000"/>
          <a:ext cx="190055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361950</xdr:colOff>
      <xdr:row>81</xdr:row>
      <xdr:rowOff>25400</xdr:rowOff>
    </xdr:from>
    <xdr:to>
      <xdr:col>21</xdr:col>
      <xdr:colOff>488950</xdr:colOff>
      <xdr:row>85</xdr:row>
      <xdr:rowOff>165100</xdr:rowOff>
    </xdr:to>
    <xdr:sp macro="" textlink="">
      <xdr:nvSpPr>
        <xdr:cNvPr id="8220" name="Ellipse 8219">
          <a:extLst>
            <a:ext uri="{FF2B5EF4-FFF2-40B4-BE49-F238E27FC236}">
              <a16:creationId xmlns:a16="http://schemas.microsoft.com/office/drawing/2014/main" id="{CFFB1F32-3071-81CD-30F1-E36D74EDCE73}"/>
            </a:ext>
          </a:extLst>
        </xdr:cNvPr>
        <xdr:cNvSpPr/>
      </xdr:nvSpPr>
      <xdr:spPr>
        <a:xfrm>
          <a:off x="168719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488950</xdr:colOff>
      <xdr:row>34</xdr:row>
      <xdr:rowOff>177800</xdr:rowOff>
    </xdr:from>
    <xdr:to>
      <xdr:col>43</xdr:col>
      <xdr:colOff>571500</xdr:colOff>
      <xdr:row>81</xdr:row>
      <xdr:rowOff>152400</xdr:rowOff>
    </xdr:to>
    <xdr:cxnSp macro="">
      <xdr:nvCxnSpPr>
        <xdr:cNvPr id="8221" name="Connecteur droit avec flèche 8220">
          <a:extLst>
            <a:ext uri="{FF2B5EF4-FFF2-40B4-BE49-F238E27FC236}">
              <a16:creationId xmlns:a16="http://schemas.microsoft.com/office/drawing/2014/main" id="{B7115991-1D9D-2090-2B1C-C1291BF0FA72}"/>
            </a:ext>
          </a:extLst>
        </xdr:cNvPr>
        <xdr:cNvCxnSpPr/>
      </xdr:nvCxnSpPr>
      <xdr:spPr>
        <a:xfrm flipV="1">
          <a:off x="16998950" y="7112000"/>
          <a:ext cx="190690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444500</xdr:colOff>
      <xdr:row>34</xdr:row>
      <xdr:rowOff>50800</xdr:rowOff>
    </xdr:from>
    <xdr:to>
      <xdr:col>44</xdr:col>
      <xdr:colOff>571500</xdr:colOff>
      <xdr:row>38</xdr:row>
      <xdr:rowOff>190500</xdr:rowOff>
    </xdr:to>
    <xdr:sp macro="" textlink="">
      <xdr:nvSpPr>
        <xdr:cNvPr id="8222" name="Ellipse 8221">
          <a:extLst>
            <a:ext uri="{FF2B5EF4-FFF2-40B4-BE49-F238E27FC236}">
              <a16:creationId xmlns:a16="http://schemas.microsoft.com/office/drawing/2014/main" id="{B83BD322-2849-9280-185B-F232DD6C82C4}"/>
            </a:ext>
          </a:extLst>
        </xdr:cNvPr>
        <xdr:cNvSpPr/>
      </xdr:nvSpPr>
      <xdr:spPr>
        <a:xfrm>
          <a:off x="35941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43</xdr:col>
      <xdr:colOff>571500</xdr:colOff>
      <xdr:row>34</xdr:row>
      <xdr:rowOff>177800</xdr:rowOff>
    </xdr:from>
    <xdr:to>
      <xdr:col>43</xdr:col>
      <xdr:colOff>635000</xdr:colOff>
      <xdr:row>34</xdr:row>
      <xdr:rowOff>177800</xdr:rowOff>
    </xdr:to>
    <xdr:cxnSp macro="">
      <xdr:nvCxnSpPr>
        <xdr:cNvPr id="8223" name="Connecteur droit avec flèche 8222">
          <a:extLst>
            <a:ext uri="{FF2B5EF4-FFF2-40B4-BE49-F238E27FC236}">
              <a16:creationId xmlns:a16="http://schemas.microsoft.com/office/drawing/2014/main" id="{C21D5CF8-9F50-79FE-F6FD-823DF7BCD0CF}"/>
            </a:ext>
          </a:extLst>
        </xdr:cNvPr>
        <xdr:cNvCxnSpPr/>
      </xdr:nvCxnSpPr>
      <xdr:spPr>
        <a:xfrm>
          <a:off x="36068000" y="7112000"/>
          <a:ext cx="635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508000</xdr:colOff>
      <xdr:row>34</xdr:row>
      <xdr:rowOff>50800</xdr:rowOff>
    </xdr:from>
    <xdr:to>
      <xdr:col>44</xdr:col>
      <xdr:colOff>635000</xdr:colOff>
      <xdr:row>38</xdr:row>
      <xdr:rowOff>190500</xdr:rowOff>
    </xdr:to>
    <xdr:sp macro="" textlink="">
      <xdr:nvSpPr>
        <xdr:cNvPr id="8224" name="Ellipse 8223">
          <a:extLst>
            <a:ext uri="{FF2B5EF4-FFF2-40B4-BE49-F238E27FC236}">
              <a16:creationId xmlns:a16="http://schemas.microsoft.com/office/drawing/2014/main" id="{A2A73777-52A7-2055-B7AC-8BFE399F63E8}"/>
            </a:ext>
          </a:extLst>
        </xdr:cNvPr>
        <xdr:cNvSpPr/>
      </xdr:nvSpPr>
      <xdr:spPr>
        <a:xfrm>
          <a:off x="36004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412750</xdr:colOff>
      <xdr:row>34</xdr:row>
      <xdr:rowOff>50800</xdr:rowOff>
    </xdr:from>
    <xdr:to>
      <xdr:col>29</xdr:col>
      <xdr:colOff>539750</xdr:colOff>
      <xdr:row>38</xdr:row>
      <xdr:rowOff>190500</xdr:rowOff>
    </xdr:to>
    <xdr:sp macro="" textlink="">
      <xdr:nvSpPr>
        <xdr:cNvPr id="8225" name="Ellipse 8224">
          <a:extLst>
            <a:ext uri="{FF2B5EF4-FFF2-40B4-BE49-F238E27FC236}">
              <a16:creationId xmlns:a16="http://schemas.microsoft.com/office/drawing/2014/main" id="{6AA159CD-3953-63BE-6CBD-02BF4E19B31F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495300</xdr:colOff>
      <xdr:row>34</xdr:row>
      <xdr:rowOff>177800</xdr:rowOff>
    </xdr:from>
    <xdr:to>
      <xdr:col>28</xdr:col>
      <xdr:colOff>539750</xdr:colOff>
      <xdr:row>81</xdr:row>
      <xdr:rowOff>152400</xdr:rowOff>
    </xdr:to>
    <xdr:cxnSp macro="">
      <xdr:nvCxnSpPr>
        <xdr:cNvPr id="8226" name="Connecteur droit avec flèche 8225">
          <a:extLst>
            <a:ext uri="{FF2B5EF4-FFF2-40B4-BE49-F238E27FC236}">
              <a16:creationId xmlns:a16="http://schemas.microsoft.com/office/drawing/2014/main" id="{C9947B99-1A6F-62EE-8D19-A34DC0301B04}"/>
            </a:ext>
          </a:extLst>
        </xdr:cNvPr>
        <xdr:cNvCxnSpPr/>
      </xdr:nvCxnSpPr>
      <xdr:spPr>
        <a:xfrm flipH="1">
          <a:off x="17005300" y="7112000"/>
          <a:ext cx="66484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368300</xdr:colOff>
      <xdr:row>81</xdr:row>
      <xdr:rowOff>25400</xdr:rowOff>
    </xdr:from>
    <xdr:to>
      <xdr:col>21</xdr:col>
      <xdr:colOff>495300</xdr:colOff>
      <xdr:row>85</xdr:row>
      <xdr:rowOff>165100</xdr:rowOff>
    </xdr:to>
    <xdr:sp macro="" textlink="">
      <xdr:nvSpPr>
        <xdr:cNvPr id="8227" name="Ellipse 8226">
          <a:extLst>
            <a:ext uri="{FF2B5EF4-FFF2-40B4-BE49-F238E27FC236}">
              <a16:creationId xmlns:a16="http://schemas.microsoft.com/office/drawing/2014/main" id="{A116957C-B134-5D52-F5B9-3C37190E8D14}"/>
            </a:ext>
          </a:extLst>
        </xdr:cNvPr>
        <xdr:cNvSpPr/>
      </xdr:nvSpPr>
      <xdr:spPr>
        <a:xfrm>
          <a:off x="168783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495300</xdr:colOff>
      <xdr:row>81</xdr:row>
      <xdr:rowOff>152400</xdr:rowOff>
    </xdr:from>
    <xdr:to>
      <xdr:col>20</xdr:col>
      <xdr:colOff>501650</xdr:colOff>
      <xdr:row>81</xdr:row>
      <xdr:rowOff>152400</xdr:rowOff>
    </xdr:to>
    <xdr:cxnSp macro="">
      <xdr:nvCxnSpPr>
        <xdr:cNvPr id="8228" name="Connecteur droit avec flèche 8227">
          <a:extLst>
            <a:ext uri="{FF2B5EF4-FFF2-40B4-BE49-F238E27FC236}">
              <a16:creationId xmlns:a16="http://schemas.microsoft.com/office/drawing/2014/main" id="{412C87D9-F857-985D-085A-62486657A70B}"/>
            </a:ext>
          </a:extLst>
        </xdr:cNvPr>
        <xdr:cNvCxnSpPr/>
      </xdr:nvCxnSpPr>
      <xdr:spPr>
        <a:xfrm>
          <a:off x="17005300" y="16637000"/>
          <a:ext cx="63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374650</xdr:colOff>
      <xdr:row>81</xdr:row>
      <xdr:rowOff>25400</xdr:rowOff>
    </xdr:from>
    <xdr:to>
      <xdr:col>21</xdr:col>
      <xdr:colOff>501650</xdr:colOff>
      <xdr:row>85</xdr:row>
      <xdr:rowOff>165100</xdr:rowOff>
    </xdr:to>
    <xdr:sp macro="" textlink="">
      <xdr:nvSpPr>
        <xdr:cNvPr id="8229" name="Ellipse 8228">
          <a:extLst>
            <a:ext uri="{FF2B5EF4-FFF2-40B4-BE49-F238E27FC236}">
              <a16:creationId xmlns:a16="http://schemas.microsoft.com/office/drawing/2014/main" id="{AE9A6D64-F9A1-F2D3-13C9-498E4485FFAD}"/>
            </a:ext>
          </a:extLst>
        </xdr:cNvPr>
        <xdr:cNvSpPr/>
      </xdr:nvSpPr>
      <xdr:spPr>
        <a:xfrm>
          <a:off x="168846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476250</xdr:colOff>
      <xdr:row>34</xdr:row>
      <xdr:rowOff>50800</xdr:rowOff>
    </xdr:from>
    <xdr:to>
      <xdr:col>29</xdr:col>
      <xdr:colOff>603250</xdr:colOff>
      <xdr:row>38</xdr:row>
      <xdr:rowOff>190500</xdr:rowOff>
    </xdr:to>
    <xdr:sp macro="" textlink="">
      <xdr:nvSpPr>
        <xdr:cNvPr id="8230" name="Ellipse 8229">
          <a:extLst>
            <a:ext uri="{FF2B5EF4-FFF2-40B4-BE49-F238E27FC236}">
              <a16:creationId xmlns:a16="http://schemas.microsoft.com/office/drawing/2014/main" id="{93348585-1AA4-66E0-0140-4BFD22F77457}"/>
            </a:ext>
          </a:extLst>
        </xdr:cNvPr>
        <xdr:cNvSpPr/>
      </xdr:nvSpPr>
      <xdr:spPr>
        <a:xfrm>
          <a:off x="23590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603250</xdr:colOff>
      <xdr:row>34</xdr:row>
      <xdr:rowOff>177800</xdr:rowOff>
    </xdr:from>
    <xdr:to>
      <xdr:col>31</xdr:col>
      <xdr:colOff>63500</xdr:colOff>
      <xdr:row>81</xdr:row>
      <xdr:rowOff>152400</xdr:rowOff>
    </xdr:to>
    <xdr:cxnSp macro="">
      <xdr:nvCxnSpPr>
        <xdr:cNvPr id="8231" name="Connecteur droit avec flèche 8230">
          <a:extLst>
            <a:ext uri="{FF2B5EF4-FFF2-40B4-BE49-F238E27FC236}">
              <a16:creationId xmlns:a16="http://schemas.microsoft.com/office/drawing/2014/main" id="{283D1DD9-BA3A-4603-3F53-7B8E61CBF0AF}"/>
            </a:ext>
          </a:extLst>
        </xdr:cNvPr>
        <xdr:cNvCxnSpPr/>
      </xdr:nvCxnSpPr>
      <xdr:spPr>
        <a:xfrm>
          <a:off x="23717250" y="7112000"/>
          <a:ext cx="193675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762000</xdr:colOff>
      <xdr:row>81</xdr:row>
      <xdr:rowOff>25400</xdr:rowOff>
    </xdr:from>
    <xdr:to>
      <xdr:col>32</xdr:col>
      <xdr:colOff>63500</xdr:colOff>
      <xdr:row>85</xdr:row>
      <xdr:rowOff>165100</xdr:rowOff>
    </xdr:to>
    <xdr:sp macro="" textlink="">
      <xdr:nvSpPr>
        <xdr:cNvPr id="8232" name="Ellipse 8231">
          <a:extLst>
            <a:ext uri="{FF2B5EF4-FFF2-40B4-BE49-F238E27FC236}">
              <a16:creationId xmlns:a16="http://schemas.microsoft.com/office/drawing/2014/main" id="{4BF4E6BF-B92C-1210-EEDB-3F83BED670CE}"/>
            </a:ext>
          </a:extLst>
        </xdr:cNvPr>
        <xdr:cNvSpPr/>
      </xdr:nvSpPr>
      <xdr:spPr>
        <a:xfrm>
          <a:off x="25527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508000</xdr:colOff>
      <xdr:row>81</xdr:row>
      <xdr:rowOff>152400</xdr:rowOff>
    </xdr:from>
    <xdr:to>
      <xdr:col>31</xdr:col>
      <xdr:colOff>63500</xdr:colOff>
      <xdr:row>81</xdr:row>
      <xdr:rowOff>152400</xdr:rowOff>
    </xdr:to>
    <xdr:cxnSp macro="">
      <xdr:nvCxnSpPr>
        <xdr:cNvPr id="8233" name="Connecteur droit avec flèche 8232">
          <a:extLst>
            <a:ext uri="{FF2B5EF4-FFF2-40B4-BE49-F238E27FC236}">
              <a16:creationId xmlns:a16="http://schemas.microsoft.com/office/drawing/2014/main" id="{D50FEC57-CADA-3DCC-6DDF-9F0E9506ABDA}"/>
            </a:ext>
          </a:extLst>
        </xdr:cNvPr>
        <xdr:cNvCxnSpPr/>
      </xdr:nvCxnSpPr>
      <xdr:spPr>
        <a:xfrm flipH="1">
          <a:off x="17018000" y="16637000"/>
          <a:ext cx="8636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381000</xdr:colOff>
      <xdr:row>81</xdr:row>
      <xdr:rowOff>25400</xdr:rowOff>
    </xdr:from>
    <xdr:to>
      <xdr:col>21</xdr:col>
      <xdr:colOff>508000</xdr:colOff>
      <xdr:row>85</xdr:row>
      <xdr:rowOff>165100</xdr:rowOff>
    </xdr:to>
    <xdr:sp macro="" textlink="">
      <xdr:nvSpPr>
        <xdr:cNvPr id="8234" name="Ellipse 8233">
          <a:extLst>
            <a:ext uri="{FF2B5EF4-FFF2-40B4-BE49-F238E27FC236}">
              <a16:creationId xmlns:a16="http://schemas.microsoft.com/office/drawing/2014/main" id="{E300316C-702A-3801-074C-F819EB539D68}"/>
            </a:ext>
          </a:extLst>
        </xdr:cNvPr>
        <xdr:cNvSpPr/>
      </xdr:nvSpPr>
      <xdr:spPr>
        <a:xfrm>
          <a:off x="16891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508000</xdr:colOff>
      <xdr:row>34</xdr:row>
      <xdr:rowOff>177800</xdr:rowOff>
    </xdr:from>
    <xdr:to>
      <xdr:col>28</xdr:col>
      <xdr:colOff>508000</xdr:colOff>
      <xdr:row>81</xdr:row>
      <xdr:rowOff>152400</xdr:rowOff>
    </xdr:to>
    <xdr:cxnSp macro="">
      <xdr:nvCxnSpPr>
        <xdr:cNvPr id="8235" name="Connecteur droit avec flèche 8234">
          <a:extLst>
            <a:ext uri="{FF2B5EF4-FFF2-40B4-BE49-F238E27FC236}">
              <a16:creationId xmlns:a16="http://schemas.microsoft.com/office/drawing/2014/main" id="{302B54E2-0719-AAC2-8EB4-E222B61778B9}"/>
            </a:ext>
          </a:extLst>
        </xdr:cNvPr>
        <xdr:cNvCxnSpPr/>
      </xdr:nvCxnSpPr>
      <xdr:spPr>
        <a:xfrm flipV="1">
          <a:off x="17018000" y="7112000"/>
          <a:ext cx="6604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236" name="Ellipse 8235">
          <a:extLst>
            <a:ext uri="{FF2B5EF4-FFF2-40B4-BE49-F238E27FC236}">
              <a16:creationId xmlns:a16="http://schemas.microsoft.com/office/drawing/2014/main" id="{98EE31F6-D03F-6EFC-4940-ECDB81E9C9AB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8237" name="Ellipse 8236">
          <a:extLst>
            <a:ext uri="{FF2B5EF4-FFF2-40B4-BE49-F238E27FC236}">
              <a16:creationId xmlns:a16="http://schemas.microsoft.com/office/drawing/2014/main" id="{84294417-9388-2212-4BFC-E0DAF5C3B335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43</xdr:col>
      <xdr:colOff>698500</xdr:colOff>
      <xdr:row>34</xdr:row>
      <xdr:rowOff>177800</xdr:rowOff>
    </xdr:to>
    <xdr:cxnSp macro="">
      <xdr:nvCxnSpPr>
        <xdr:cNvPr id="8238" name="Connecteur droit avec flèche 8237">
          <a:extLst>
            <a:ext uri="{FF2B5EF4-FFF2-40B4-BE49-F238E27FC236}">
              <a16:creationId xmlns:a16="http://schemas.microsoft.com/office/drawing/2014/main" id="{B8B25688-F3B3-738A-50F0-60F5BFD39966}"/>
            </a:ext>
          </a:extLst>
        </xdr:cNvPr>
        <xdr:cNvCxnSpPr/>
      </xdr:nvCxnSpPr>
      <xdr:spPr>
        <a:xfrm>
          <a:off x="23590250" y="7112000"/>
          <a:ext cx="12604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571500</xdr:colOff>
      <xdr:row>34</xdr:row>
      <xdr:rowOff>50800</xdr:rowOff>
    </xdr:from>
    <xdr:to>
      <xdr:col>44</xdr:col>
      <xdr:colOff>698500</xdr:colOff>
      <xdr:row>38</xdr:row>
      <xdr:rowOff>190500</xdr:rowOff>
    </xdr:to>
    <xdr:sp macro="" textlink="">
      <xdr:nvSpPr>
        <xdr:cNvPr id="8239" name="Ellipse 8238">
          <a:extLst>
            <a:ext uri="{FF2B5EF4-FFF2-40B4-BE49-F238E27FC236}">
              <a16:creationId xmlns:a16="http://schemas.microsoft.com/office/drawing/2014/main" id="{BD2C9B22-ECB7-34E2-E15E-4B568E2F8FE2}"/>
            </a:ext>
          </a:extLst>
        </xdr:cNvPr>
        <xdr:cNvSpPr/>
      </xdr:nvSpPr>
      <xdr:spPr>
        <a:xfrm>
          <a:off x="36068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43</xdr:col>
      <xdr:colOff>698500</xdr:colOff>
      <xdr:row>34</xdr:row>
      <xdr:rowOff>177800</xdr:rowOff>
    </xdr:to>
    <xdr:cxnSp macro="">
      <xdr:nvCxnSpPr>
        <xdr:cNvPr id="8240" name="Connecteur droit avec flèche 8239">
          <a:extLst>
            <a:ext uri="{FF2B5EF4-FFF2-40B4-BE49-F238E27FC236}">
              <a16:creationId xmlns:a16="http://schemas.microsoft.com/office/drawing/2014/main" id="{E9C11AB7-375B-9D0E-5BA1-295058C42A4F}"/>
            </a:ext>
          </a:extLst>
        </xdr:cNvPr>
        <xdr:cNvCxnSpPr/>
      </xdr:nvCxnSpPr>
      <xdr:spPr>
        <a:xfrm flipH="1">
          <a:off x="23622000" y="7112000"/>
          <a:ext cx="1257300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50800</xdr:rowOff>
    </xdr:from>
    <xdr:to>
      <xdr:col>29</xdr:col>
      <xdr:colOff>508000</xdr:colOff>
      <xdr:row>38</xdr:row>
      <xdr:rowOff>190500</xdr:rowOff>
    </xdr:to>
    <xdr:sp macro="" textlink="">
      <xdr:nvSpPr>
        <xdr:cNvPr id="8241" name="Ellipse 8240">
          <a:extLst>
            <a:ext uri="{FF2B5EF4-FFF2-40B4-BE49-F238E27FC236}">
              <a16:creationId xmlns:a16="http://schemas.microsoft.com/office/drawing/2014/main" id="{B4E6F1A7-E79B-8199-CDBB-5333ABDF1147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34</xdr:row>
      <xdr:rowOff>177800</xdr:rowOff>
    </xdr:from>
    <xdr:to>
      <xdr:col>41</xdr:col>
      <xdr:colOff>381000</xdr:colOff>
      <xdr:row>81</xdr:row>
      <xdr:rowOff>152400</xdr:rowOff>
    </xdr:to>
    <xdr:cxnSp macro="">
      <xdr:nvCxnSpPr>
        <xdr:cNvPr id="8242" name="Connecteur droit avec flèche 8241">
          <a:extLst>
            <a:ext uri="{FF2B5EF4-FFF2-40B4-BE49-F238E27FC236}">
              <a16:creationId xmlns:a16="http://schemas.microsoft.com/office/drawing/2014/main" id="{7F5D76E5-DBD1-7E76-D569-D68F96D542B8}"/>
            </a:ext>
          </a:extLst>
        </xdr:cNvPr>
        <xdr:cNvCxnSpPr/>
      </xdr:nvCxnSpPr>
      <xdr:spPr>
        <a:xfrm>
          <a:off x="23622000" y="7112000"/>
          <a:ext cx="106045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254000</xdr:colOff>
      <xdr:row>81</xdr:row>
      <xdr:rowOff>25400</xdr:rowOff>
    </xdr:from>
    <xdr:to>
      <xdr:col>42</xdr:col>
      <xdr:colOff>381000</xdr:colOff>
      <xdr:row>85</xdr:row>
      <xdr:rowOff>165100</xdr:rowOff>
    </xdr:to>
    <xdr:sp macro="" textlink="">
      <xdr:nvSpPr>
        <xdr:cNvPr id="8243" name="Ellipse 8242">
          <a:extLst>
            <a:ext uri="{FF2B5EF4-FFF2-40B4-BE49-F238E27FC236}">
              <a16:creationId xmlns:a16="http://schemas.microsoft.com/office/drawing/2014/main" id="{E03DCF1E-348B-FC45-E250-8F421889F62B}"/>
            </a:ext>
          </a:extLst>
        </xdr:cNvPr>
        <xdr:cNvSpPr/>
      </xdr:nvSpPr>
      <xdr:spPr>
        <a:xfrm>
          <a:off x="34099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349250</xdr:colOff>
      <xdr:row>34</xdr:row>
      <xdr:rowOff>50800</xdr:rowOff>
    </xdr:from>
    <xdr:to>
      <xdr:col>29</xdr:col>
      <xdr:colOff>476250</xdr:colOff>
      <xdr:row>38</xdr:row>
      <xdr:rowOff>190500</xdr:rowOff>
    </xdr:to>
    <xdr:sp macro="" textlink="">
      <xdr:nvSpPr>
        <xdr:cNvPr id="8244" name="Ellipse 8243">
          <a:extLst>
            <a:ext uri="{FF2B5EF4-FFF2-40B4-BE49-F238E27FC236}">
              <a16:creationId xmlns:a16="http://schemas.microsoft.com/office/drawing/2014/main" id="{4CDA4BC8-D484-195A-A546-2F62C8765D2C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177800</xdr:rowOff>
    </xdr:from>
    <xdr:to>
      <xdr:col>41</xdr:col>
      <xdr:colOff>412750</xdr:colOff>
      <xdr:row>81</xdr:row>
      <xdr:rowOff>152400</xdr:rowOff>
    </xdr:to>
    <xdr:cxnSp macro="">
      <xdr:nvCxnSpPr>
        <xdr:cNvPr id="8245" name="Connecteur droit avec flèche 8244">
          <a:extLst>
            <a:ext uri="{FF2B5EF4-FFF2-40B4-BE49-F238E27FC236}">
              <a16:creationId xmlns:a16="http://schemas.microsoft.com/office/drawing/2014/main" id="{1921E965-7E39-72E3-BF74-15C62F6CF4AB}"/>
            </a:ext>
          </a:extLst>
        </xdr:cNvPr>
        <xdr:cNvCxnSpPr/>
      </xdr:nvCxnSpPr>
      <xdr:spPr>
        <a:xfrm>
          <a:off x="23590250" y="7112000"/>
          <a:ext cx="10668000" cy="952500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285750</xdr:colOff>
      <xdr:row>81</xdr:row>
      <xdr:rowOff>25400</xdr:rowOff>
    </xdr:from>
    <xdr:to>
      <xdr:col>42</xdr:col>
      <xdr:colOff>412750</xdr:colOff>
      <xdr:row>85</xdr:row>
      <xdr:rowOff>165100</xdr:rowOff>
    </xdr:to>
    <xdr:sp macro="" textlink="">
      <xdr:nvSpPr>
        <xdr:cNvPr id="8246" name="Ellipse 8245">
          <a:extLst>
            <a:ext uri="{FF2B5EF4-FFF2-40B4-BE49-F238E27FC236}">
              <a16:creationId xmlns:a16="http://schemas.microsoft.com/office/drawing/2014/main" id="{04221E48-8027-B8FC-459F-3B1709C461BF}"/>
            </a:ext>
          </a:extLst>
        </xdr:cNvPr>
        <xdr:cNvSpPr/>
      </xdr:nvSpPr>
      <xdr:spPr>
        <a:xfrm>
          <a:off x="34131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412750</xdr:colOff>
      <xdr:row>81</xdr:row>
      <xdr:rowOff>152400</xdr:rowOff>
    </xdr:from>
    <xdr:to>
      <xdr:col>41</xdr:col>
      <xdr:colOff>444500</xdr:colOff>
      <xdr:row>81</xdr:row>
      <xdr:rowOff>152400</xdr:rowOff>
    </xdr:to>
    <xdr:cxnSp macro="">
      <xdr:nvCxnSpPr>
        <xdr:cNvPr id="8247" name="Connecteur droit avec flèche 8246">
          <a:extLst>
            <a:ext uri="{FF2B5EF4-FFF2-40B4-BE49-F238E27FC236}">
              <a16:creationId xmlns:a16="http://schemas.microsoft.com/office/drawing/2014/main" id="{85B7C48F-EDE8-61E4-EE7C-2942FB3D7A5F}"/>
            </a:ext>
          </a:extLst>
        </xdr:cNvPr>
        <xdr:cNvCxnSpPr/>
      </xdr:nvCxnSpPr>
      <xdr:spPr>
        <a:xfrm>
          <a:off x="34258250" y="16637000"/>
          <a:ext cx="317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317500</xdr:colOff>
      <xdr:row>81</xdr:row>
      <xdr:rowOff>25400</xdr:rowOff>
    </xdr:from>
    <xdr:to>
      <xdr:col>42</xdr:col>
      <xdr:colOff>444500</xdr:colOff>
      <xdr:row>85</xdr:row>
      <xdr:rowOff>165100</xdr:rowOff>
    </xdr:to>
    <xdr:sp macro="" textlink="">
      <xdr:nvSpPr>
        <xdr:cNvPr id="8248" name="Ellipse 8247">
          <a:extLst>
            <a:ext uri="{FF2B5EF4-FFF2-40B4-BE49-F238E27FC236}">
              <a16:creationId xmlns:a16="http://schemas.microsoft.com/office/drawing/2014/main" id="{D25A9A00-BB2A-287A-6B5E-147CC2B38727}"/>
            </a:ext>
          </a:extLst>
        </xdr:cNvPr>
        <xdr:cNvSpPr/>
      </xdr:nvSpPr>
      <xdr:spPr>
        <a:xfrm>
          <a:off x="34163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514350</xdr:colOff>
      <xdr:row>81</xdr:row>
      <xdr:rowOff>152400</xdr:rowOff>
    </xdr:from>
    <xdr:to>
      <xdr:col>41</xdr:col>
      <xdr:colOff>444500</xdr:colOff>
      <xdr:row>81</xdr:row>
      <xdr:rowOff>152400</xdr:rowOff>
    </xdr:to>
    <xdr:cxnSp macro="">
      <xdr:nvCxnSpPr>
        <xdr:cNvPr id="8249" name="Connecteur droit avec flèche 8248">
          <a:extLst>
            <a:ext uri="{FF2B5EF4-FFF2-40B4-BE49-F238E27FC236}">
              <a16:creationId xmlns:a16="http://schemas.microsoft.com/office/drawing/2014/main" id="{1E017C71-3363-6878-A4C6-F48645BE4443}"/>
            </a:ext>
          </a:extLst>
        </xdr:cNvPr>
        <xdr:cNvCxnSpPr/>
      </xdr:nvCxnSpPr>
      <xdr:spPr>
        <a:xfrm flipH="1">
          <a:off x="17024350" y="16637000"/>
          <a:ext cx="17265650" cy="0"/>
        </a:xfrm>
        <a:prstGeom prst="straightConnector1">
          <a:avLst/>
        </a:prstGeom>
        <a:ln w="635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387350</xdr:colOff>
      <xdr:row>81</xdr:row>
      <xdr:rowOff>25400</xdr:rowOff>
    </xdr:from>
    <xdr:to>
      <xdr:col>21</xdr:col>
      <xdr:colOff>514350</xdr:colOff>
      <xdr:row>85</xdr:row>
      <xdr:rowOff>165100</xdr:rowOff>
    </xdr:to>
    <xdr:sp macro="" textlink="">
      <xdr:nvSpPr>
        <xdr:cNvPr id="8250" name="Ellipse 8249">
          <a:extLst>
            <a:ext uri="{FF2B5EF4-FFF2-40B4-BE49-F238E27FC236}">
              <a16:creationId xmlns:a16="http://schemas.microsoft.com/office/drawing/2014/main" id="{31867AA3-6D37-2376-1816-137F15F2EADD}"/>
            </a:ext>
          </a:extLst>
        </xdr:cNvPr>
        <xdr:cNvSpPr/>
      </xdr:nvSpPr>
      <xdr:spPr>
        <a:xfrm>
          <a:off x="168973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B7930-A7A1-2B46-A5ED-2B397AB9FECD}">
  <sheetPr codeName="Feuil1">
    <tabColor rgb="FF92D050"/>
  </sheetPr>
  <dimension ref="A1:DB40"/>
  <sheetViews>
    <sheetView showGridLines="0" zoomScale="62" workbookViewId="0">
      <selection activeCell="S12" sqref="S12"/>
    </sheetView>
  </sheetViews>
  <sheetFormatPr baseColWidth="10" defaultRowHeight="16" x14ac:dyDescent="0.2"/>
  <cols>
    <col min="1" max="49" width="10.83203125" style="31"/>
    <col min="50" max="50" width="12.33203125" style="31" bestFit="1" customWidth="1"/>
    <col min="51" max="51" width="17.1640625" style="31" bestFit="1" customWidth="1"/>
    <col min="52" max="52" width="10.83203125" style="31"/>
    <col min="53" max="53" width="14.33203125" style="31" bestFit="1" customWidth="1"/>
    <col min="54" max="16384" width="10.83203125" style="31"/>
  </cols>
  <sheetData>
    <row r="1" spans="1:106" x14ac:dyDescent="0.2">
      <c r="AU1" s="31" t="s">
        <v>2</v>
      </c>
      <c r="AV1" s="31">
        <v>1</v>
      </c>
      <c r="AW1" s="31" t="s">
        <v>3</v>
      </c>
      <c r="AX1" s="31" t="s">
        <v>13</v>
      </c>
      <c r="AY1" s="31">
        <v>4</v>
      </c>
      <c r="BA1" s="31" t="s">
        <v>0</v>
      </c>
      <c r="BB1" s="31">
        <v>1</v>
      </c>
      <c r="BC1" s="31">
        <v>2</v>
      </c>
      <c r="BD1" s="31">
        <v>3</v>
      </c>
      <c r="BE1" s="31">
        <v>4</v>
      </c>
      <c r="BF1" s="31">
        <v>5</v>
      </c>
      <c r="BG1" s="31">
        <v>6</v>
      </c>
      <c r="BH1" s="31">
        <v>7</v>
      </c>
      <c r="BI1" s="31">
        <v>8</v>
      </c>
      <c r="BJ1" s="31">
        <v>9</v>
      </c>
      <c r="BK1" s="31">
        <v>10</v>
      </c>
      <c r="BL1" s="31">
        <v>11</v>
      </c>
      <c r="BM1" s="31">
        <v>12</v>
      </c>
      <c r="BN1" s="31">
        <v>13</v>
      </c>
      <c r="BO1" s="31">
        <v>14</v>
      </c>
      <c r="BP1" s="31">
        <v>15</v>
      </c>
      <c r="BQ1" s="31">
        <v>16</v>
      </c>
      <c r="BR1" s="31">
        <v>17</v>
      </c>
      <c r="BS1" s="31">
        <v>18</v>
      </c>
      <c r="BT1" s="31">
        <v>19</v>
      </c>
      <c r="BU1" s="31">
        <v>20</v>
      </c>
      <c r="BV1" s="31">
        <v>21</v>
      </c>
      <c r="BW1" s="31">
        <v>22</v>
      </c>
      <c r="BX1" s="31">
        <v>23</v>
      </c>
      <c r="BY1" s="31">
        <v>24</v>
      </c>
      <c r="BZ1" s="31">
        <v>25</v>
      </c>
      <c r="CA1" s="31">
        <v>26</v>
      </c>
      <c r="CB1" s="31">
        <v>27</v>
      </c>
      <c r="CC1" s="31">
        <v>28</v>
      </c>
      <c r="CD1" s="31">
        <v>29</v>
      </c>
      <c r="CE1" s="31">
        <v>30</v>
      </c>
      <c r="CF1" s="31">
        <v>31</v>
      </c>
      <c r="CG1" s="31">
        <v>32</v>
      </c>
      <c r="CH1" s="31">
        <v>33</v>
      </c>
      <c r="CI1" s="31">
        <v>34</v>
      </c>
      <c r="CJ1" s="31">
        <v>35</v>
      </c>
      <c r="CK1" s="31">
        <v>36</v>
      </c>
      <c r="CL1" s="31">
        <v>37</v>
      </c>
      <c r="CM1" s="31">
        <v>38</v>
      </c>
      <c r="CN1" s="31">
        <v>39</v>
      </c>
      <c r="CO1" s="31">
        <v>40</v>
      </c>
      <c r="CP1" s="31">
        <v>41</v>
      </c>
      <c r="CQ1" s="31">
        <v>42</v>
      </c>
      <c r="CR1" s="31">
        <v>43</v>
      </c>
      <c r="CS1" s="31">
        <v>44</v>
      </c>
      <c r="CT1" s="31">
        <v>45</v>
      </c>
      <c r="CU1" s="31">
        <v>46</v>
      </c>
      <c r="CV1" s="31">
        <v>47</v>
      </c>
      <c r="CW1" s="31">
        <v>48</v>
      </c>
      <c r="CX1" s="31">
        <v>49</v>
      </c>
      <c r="CY1" s="31">
        <v>50</v>
      </c>
      <c r="CZ1" s="31">
        <v>51</v>
      </c>
      <c r="DA1" s="31">
        <v>52</v>
      </c>
      <c r="DB1" s="31">
        <v>53</v>
      </c>
    </row>
    <row r="2" spans="1:106" x14ac:dyDescent="0.2">
      <c r="AV2" s="31">
        <v>2</v>
      </c>
      <c r="AW2" s="31" t="s">
        <v>4</v>
      </c>
      <c r="AX2" s="31">
        <f>AY1 +1</f>
        <v>5</v>
      </c>
      <c r="AY2" s="31">
        <f>AY1+1</f>
        <v>5</v>
      </c>
      <c r="AZ2" s="31">
        <v>1</v>
      </c>
      <c r="BA2" s="31" t="str">
        <f>IF($AY$2=1,INDEX(Donnees!$A$3:$BB$20,ROWS($AZ$2:AZ2) + 3 * $AY$1,COLUMNS($AZ$2:AZ2)),INDEX(Donnees!$A$3:$BB$20,ROWS($AZ$2:AZ2)+ 3 * $AY$1,COLUMNS($AZ$2:AZ2)))</f>
        <v>Charge Atelier 5</v>
      </c>
      <c r="BB2" s="31">
        <f>IF($AY$2=1,INDEX(Donnees!$A$3:$BB$20,ROWS($AZ$2:BA2) + 3 * $AY$1,COLUMNS($AZ$2:BA2)),INDEX(Donnees!$A$3:$BB$20,ROWS($AZ$2:BA2)+ 3 * $AY$1,COLUMNS($AZ$2:BA2)))</f>
        <v>0</v>
      </c>
      <c r="BC2" s="31">
        <f>IF($AY$2=1,INDEX(Donnees!$A$3:$BB$20,ROWS($AZ$2:BB2) + 3 * $AY$1,COLUMNS($AZ$2:BB2)),INDEX(Donnees!$A$3:$BB$20,ROWS($AZ$2:BB2)+ 3 * $AY$1,COLUMNS($AZ$2:BB2)))</f>
        <v>0</v>
      </c>
      <c r="BD2" s="31">
        <f>IF($AY$2=1,INDEX(Donnees!$A$3:$BB$20,ROWS($AZ$2:BC2) + 3 * $AY$1,COLUMNS($AZ$2:BC2)),INDEX(Donnees!$A$3:$BB$20,ROWS($AZ$2:BC2)+ 3 * $AY$1,COLUMNS($AZ$2:BC2)))</f>
        <v>0</v>
      </c>
      <c r="BE2" s="31">
        <f>IF($AY$2=1,INDEX(Donnees!$A$3:$BB$20,ROWS($AZ$2:BD2) + 3 * $AY$1,COLUMNS($AZ$2:BD2)),INDEX(Donnees!$A$3:$BB$20,ROWS($AZ$2:BD2)+ 3 * $AY$1,COLUMNS($AZ$2:BD2)))</f>
        <v>0</v>
      </c>
      <c r="BF2" s="31">
        <f>IF($AY$2=1,INDEX(Donnees!$A$3:$BB$20,ROWS($AZ$2:BE2) + 3 * $AY$1,COLUMNS($AZ$2:BE2)),INDEX(Donnees!$A$3:$BB$20,ROWS($AZ$2:BE2)+ 3 * $AY$1,COLUMNS($AZ$2:BE2)))</f>
        <v>0</v>
      </c>
      <c r="BG2" s="31">
        <f>IF($AY$2=1,INDEX(Donnees!$A$3:$BB$20,ROWS($AZ$2:BF2) + 3 * $AY$1,COLUMNS($AZ$2:BF2)),INDEX(Donnees!$A$3:$BB$20,ROWS($AZ$2:BF2)+ 3 * $AY$1,COLUMNS($AZ$2:BF2)))</f>
        <v>0</v>
      </c>
      <c r="BH2" s="31">
        <f>IF($AY$2=1,INDEX(Donnees!$A$3:$BB$20,ROWS($AZ$2:BG2) + 3 * $AY$1,COLUMNS($AZ$2:BG2)),INDEX(Donnees!$A$3:$BB$20,ROWS($AZ$2:BG2)+ 3 * $AY$1,COLUMNS($AZ$2:BG2)))</f>
        <v>0</v>
      </c>
      <c r="BI2" s="31">
        <f>IF($AY$2=1,INDEX(Donnees!$A$3:$BB$20,ROWS($AZ$2:BH2) + 3 * $AY$1,COLUMNS($AZ$2:BH2)),INDEX(Donnees!$A$3:$BB$20,ROWS($AZ$2:BH2)+ 3 * $AY$1,COLUMNS($AZ$2:BH2)))</f>
        <v>0</v>
      </c>
      <c r="BJ2" s="31">
        <f>IF($AY$2=1,INDEX(Donnees!$A$3:$BB$20,ROWS($AZ$2:BI2) + 3 * $AY$1,COLUMNS($AZ$2:BI2)),INDEX(Donnees!$A$3:$BB$20,ROWS($AZ$2:BI2)+ 3 * $AY$1,COLUMNS($AZ$2:BI2)))</f>
        <v>0</v>
      </c>
      <c r="BK2" s="31">
        <f>IF($AY$2=1,INDEX(Donnees!$A$3:$BB$20,ROWS($AZ$2:BJ2) + 3 * $AY$1,COLUMNS($AZ$2:BJ2)),INDEX(Donnees!$A$3:$BB$20,ROWS($AZ$2:BJ2)+ 3 * $AY$1,COLUMNS($AZ$2:BJ2)))</f>
        <v>0</v>
      </c>
      <c r="BL2" s="31">
        <f>IF($AY$2=1,INDEX(Donnees!$A$3:$BB$20,ROWS($AZ$2:BK2) + 3 * $AY$1,COLUMNS($AZ$2:BK2)),INDEX(Donnees!$A$3:$BB$20,ROWS($AZ$2:BK2)+ 3 * $AY$1,COLUMNS($AZ$2:BK2)))</f>
        <v>0</v>
      </c>
      <c r="BM2" s="31">
        <f>IF($AY$2=1,INDEX(Donnees!$A$3:$BB$20,ROWS($AZ$2:BL2) + 3 * $AY$1,COLUMNS($AZ$2:BL2)),INDEX(Donnees!$A$3:$BB$20,ROWS($AZ$2:BL2)+ 3 * $AY$1,COLUMNS($AZ$2:BL2)))</f>
        <v>0</v>
      </c>
      <c r="BN2" s="31">
        <f>IF($AY$2=1,INDEX(Donnees!$A$3:$BB$20,ROWS($AZ$2:BM2) + 3 * $AY$1,COLUMNS($AZ$2:BM2)),INDEX(Donnees!$A$3:$BB$20,ROWS($AZ$2:BM2)+ 3 * $AY$1,COLUMNS($AZ$2:BM2)))</f>
        <v>0</v>
      </c>
      <c r="BO2" s="31">
        <f>IF($AY$2=1,INDEX(Donnees!$A$3:$BB$20,ROWS($AZ$2:BN2) + 3 * $AY$1,COLUMNS($AZ$2:BN2)),INDEX(Donnees!$A$3:$BB$20,ROWS($AZ$2:BN2)+ 3 * $AY$1,COLUMNS($AZ$2:BN2)))</f>
        <v>0</v>
      </c>
      <c r="BP2" s="31">
        <f>IF($AY$2=1,INDEX(Donnees!$A$3:$BB$20,ROWS($AZ$2:BO2) + 3 * $AY$1,COLUMNS($AZ$2:BO2)),INDEX(Donnees!$A$3:$BB$20,ROWS($AZ$2:BO2)+ 3 * $AY$1,COLUMNS($AZ$2:BO2)))</f>
        <v>0</v>
      </c>
      <c r="BQ2" s="31">
        <f>IF($AY$2=1,INDEX(Donnees!$A$3:$BB$20,ROWS($AZ$2:BP2) + 3 * $AY$1,COLUMNS($AZ$2:BP2)),INDEX(Donnees!$A$3:$BB$20,ROWS($AZ$2:BP2)+ 3 * $AY$1,COLUMNS($AZ$2:BP2)))</f>
        <v>0</v>
      </c>
      <c r="BR2" s="31">
        <f>IF($AY$2=1,INDEX(Donnees!$A$3:$BB$20,ROWS($AZ$2:BQ2) + 3 * $AY$1,COLUMNS($AZ$2:BQ2)),INDEX(Donnees!$A$3:$BB$20,ROWS($AZ$2:BQ2)+ 3 * $AY$1,COLUMNS($AZ$2:BQ2)))</f>
        <v>0</v>
      </c>
      <c r="BS2" s="31">
        <f>IF($AY$2=1,INDEX(Donnees!$A$3:$BB$20,ROWS($AZ$2:BR2) + 3 * $AY$1,COLUMNS($AZ$2:BR2)),INDEX(Donnees!$A$3:$BB$20,ROWS($AZ$2:BR2)+ 3 * $AY$1,COLUMNS($AZ$2:BR2)))</f>
        <v>0</v>
      </c>
      <c r="BT2" s="31">
        <f>IF($AY$2=1,INDEX(Donnees!$A$3:$BB$20,ROWS($AZ$2:BS2) + 3 * $AY$1,COLUMNS($AZ$2:BS2)),INDEX(Donnees!$A$3:$BB$20,ROWS($AZ$2:BS2)+ 3 * $AY$1,COLUMNS($AZ$2:BS2)))</f>
        <v>0</v>
      </c>
      <c r="BU2" s="31">
        <f>IF($AY$2=1,INDEX(Donnees!$A$3:$BB$20,ROWS($AZ$2:BT2) + 3 * $AY$1,COLUMNS($AZ$2:BT2)),INDEX(Donnees!$A$3:$BB$20,ROWS($AZ$2:BT2)+ 3 * $AY$1,COLUMNS($AZ$2:BT2)))</f>
        <v>0</v>
      </c>
      <c r="BV2" s="31">
        <f>IF($AY$2=1,INDEX(Donnees!$A$3:$BB$20,ROWS($AZ$2:BU2) + 3 * $AY$1,COLUMNS($AZ$2:BU2)),INDEX(Donnees!$A$3:$BB$20,ROWS($AZ$2:BU2)+ 3 * $AY$1,COLUMNS($AZ$2:BU2)))</f>
        <v>0</v>
      </c>
      <c r="BW2" s="31">
        <f>IF($AY$2=1,INDEX(Donnees!$A$3:$BB$20,ROWS($AZ$2:BV2) + 3 * $AY$1,COLUMNS($AZ$2:BV2)),INDEX(Donnees!$A$3:$BB$20,ROWS($AZ$2:BV2)+ 3 * $AY$1,COLUMNS($AZ$2:BV2)))</f>
        <v>0</v>
      </c>
      <c r="BX2" s="31">
        <f>IF($AY$2=1,INDEX(Donnees!$A$3:$BB$20,ROWS($AZ$2:BW2) + 3 * $AY$1,COLUMNS($AZ$2:BW2)),INDEX(Donnees!$A$3:$BB$20,ROWS($AZ$2:BW2)+ 3 * $AY$1,COLUMNS($AZ$2:BW2)))</f>
        <v>0</v>
      </c>
      <c r="BY2" s="31">
        <f>IF($AY$2=1,INDEX(Donnees!$A$3:$BB$20,ROWS($AZ$2:BX2) + 3 * $AY$1,COLUMNS($AZ$2:BX2)),INDEX(Donnees!$A$3:$BB$20,ROWS($AZ$2:BX2)+ 3 * $AY$1,COLUMNS($AZ$2:BX2)))</f>
        <v>0</v>
      </c>
      <c r="BZ2" s="31">
        <f>IF($AY$2=1,INDEX(Donnees!$A$3:$BB$20,ROWS($AZ$2:BY2) + 3 * $AY$1,COLUMNS($AZ$2:BY2)),INDEX(Donnees!$A$3:$BB$20,ROWS($AZ$2:BY2)+ 3 * $AY$1,COLUMNS($AZ$2:BY2)))</f>
        <v>65</v>
      </c>
      <c r="CA2" s="31">
        <f>IF($AY$2=1,INDEX(Donnees!$A$3:$BB$20,ROWS($AZ$2:BZ2) + 3 * $AY$1,COLUMNS($AZ$2:BZ2)),INDEX(Donnees!$A$3:$BB$20,ROWS($AZ$2:BZ2)+ 3 * $AY$1,COLUMNS($AZ$2:BZ2)))</f>
        <v>9</v>
      </c>
      <c r="CB2" s="31">
        <f>IF($AY$2=1,INDEX(Donnees!$A$3:$BB$20,ROWS($AZ$2:CA2) + 3 * $AY$1,COLUMNS($AZ$2:CA2)),INDEX(Donnees!$A$3:$BB$20,ROWS($AZ$2:CA2)+ 3 * $AY$1,COLUMNS($AZ$2:CA2)))</f>
        <v>51</v>
      </c>
      <c r="CC2" s="31">
        <f>IF($AY$2=1,INDEX(Donnees!$A$3:$BB$20,ROWS($AZ$2:CB2) + 3 * $AY$1,COLUMNS($AZ$2:CB2)),INDEX(Donnees!$A$3:$BB$20,ROWS($AZ$2:CB2)+ 3 * $AY$1,COLUMNS($AZ$2:CB2)))</f>
        <v>27</v>
      </c>
      <c r="CD2" s="31">
        <f>IF($AY$2=1,INDEX(Donnees!$A$3:$BB$20,ROWS($AZ$2:CC2) + 3 * $AY$1,COLUMNS($AZ$2:CC2)),INDEX(Donnees!$A$3:$BB$20,ROWS($AZ$2:CC2)+ 3 * $AY$1,COLUMNS($AZ$2:CC2)))</f>
        <v>9</v>
      </c>
      <c r="CE2" s="31">
        <f>IF($AY$2=1,INDEX(Donnees!$A$3:$BB$20,ROWS($AZ$2:CD2) + 3 * $AY$1,COLUMNS($AZ$2:CD2)),INDEX(Donnees!$A$3:$BB$20,ROWS($AZ$2:CD2)+ 3 * $AY$1,COLUMNS($AZ$2:CD2)))</f>
        <v>86</v>
      </c>
      <c r="CF2" s="31">
        <f>IF($AY$2=1,INDEX(Donnees!$A$3:$BB$20,ROWS($AZ$2:CE2) + 3 * $AY$1,COLUMNS($AZ$2:CE2)),INDEX(Donnees!$A$3:$BB$20,ROWS($AZ$2:CE2)+ 3 * $AY$1,COLUMNS($AZ$2:CE2)))</f>
        <v>97</v>
      </c>
      <c r="CG2" s="31">
        <f>IF($AY$2=1,INDEX(Donnees!$A$3:$BB$20,ROWS($AZ$2:CF2) + 3 * $AY$1,COLUMNS($AZ$2:CF2)),INDEX(Donnees!$A$3:$BB$20,ROWS($AZ$2:CF2)+ 3 * $AY$1,COLUMNS($AZ$2:CF2)))</f>
        <v>24</v>
      </c>
      <c r="CH2" s="31">
        <f>IF($AY$2=1,INDEX(Donnees!$A$3:$BB$20,ROWS($AZ$2:CG2) + 3 * $AY$1,COLUMNS($AZ$2:CG2)),INDEX(Donnees!$A$3:$BB$20,ROWS($AZ$2:CG2)+ 3 * $AY$1,COLUMNS($AZ$2:CG2)))</f>
        <v>31</v>
      </c>
      <c r="CI2" s="31">
        <f>IF($AY$2=1,INDEX(Donnees!$A$3:$BB$20,ROWS($AZ$2:CH2) + 3 * $AY$1,COLUMNS($AZ$2:CH2)),INDEX(Donnees!$A$3:$BB$20,ROWS($AZ$2:CH2)+ 3 * $AY$1,COLUMNS($AZ$2:CH2)))</f>
        <v>26</v>
      </c>
      <c r="CJ2" s="31">
        <f>IF($AY$2=1,INDEX(Donnees!$A$3:$BB$20,ROWS($AZ$2:CI2) + 3 * $AY$1,COLUMNS($AZ$2:CI2)),INDEX(Donnees!$A$3:$BB$20,ROWS($AZ$2:CI2)+ 3 * $AY$1,COLUMNS($AZ$2:CI2)))</f>
        <v>38</v>
      </c>
      <c r="CK2" s="31">
        <f>IF($AY$2=1,INDEX(Donnees!$A$3:$BB$20,ROWS($AZ$2:CJ2) + 3 * $AY$1,COLUMNS($AZ$2:CJ2)),INDEX(Donnees!$A$3:$BB$20,ROWS($AZ$2:CJ2)+ 3 * $AY$1,COLUMNS($AZ$2:CJ2)))</f>
        <v>43</v>
      </c>
      <c r="CL2" s="31">
        <f>IF($AY$2=1,INDEX(Donnees!$A$3:$BB$20,ROWS($AZ$2:CK2) + 3 * $AY$1,COLUMNS($AZ$2:CK2)),INDEX(Donnees!$A$3:$BB$20,ROWS($AZ$2:CK2)+ 3 * $AY$1,COLUMNS($AZ$2:CK2)))</f>
        <v>42</v>
      </c>
      <c r="CM2" s="31">
        <f>IF($AY$2=1,INDEX(Donnees!$A$3:$BB$20,ROWS($AZ$2:CL2) + 3 * $AY$1,COLUMNS($AZ$2:CL2)),INDEX(Donnees!$A$3:$BB$20,ROWS($AZ$2:CL2)+ 3 * $AY$1,COLUMNS($AZ$2:CL2)))</f>
        <v>56</v>
      </c>
      <c r="CN2" s="31">
        <f>IF($AY$2=1,INDEX(Donnees!$A$3:$BB$20,ROWS($AZ$2:CM2) + 3 * $AY$1,COLUMNS($AZ$2:CM2)),INDEX(Donnees!$A$3:$BB$20,ROWS($AZ$2:CM2)+ 3 * $AY$1,COLUMNS($AZ$2:CM2)))</f>
        <v>72</v>
      </c>
      <c r="CO2" s="31">
        <f>IF($AY$2=1,INDEX(Donnees!$A$3:$BB$20,ROWS($AZ$2:CN2) + 3 * $AY$1,COLUMNS($AZ$2:CN2)),INDEX(Donnees!$A$3:$BB$20,ROWS($AZ$2:CN2)+ 3 * $AY$1,COLUMNS($AZ$2:CN2)))</f>
        <v>62</v>
      </c>
      <c r="CP2" s="31">
        <f>IF($AY$2=1,INDEX(Donnees!$A$3:$BB$20,ROWS($AZ$2:CO2) + 3 * $AY$1,COLUMNS($AZ$2:CO2)),INDEX(Donnees!$A$3:$BB$20,ROWS($AZ$2:CO2)+ 3 * $AY$1,COLUMNS($AZ$2:CO2)))</f>
        <v>96</v>
      </c>
      <c r="CQ2" s="31">
        <f>IF($AY$2=1,INDEX(Donnees!$A$3:$BB$20,ROWS($AZ$2:CP2) + 3 * $AY$1,COLUMNS($AZ$2:CP2)),INDEX(Donnees!$A$3:$BB$20,ROWS($AZ$2:CP2)+ 3 * $AY$1,COLUMNS($AZ$2:CP2)))</f>
        <v>9</v>
      </c>
      <c r="CR2" s="31">
        <f>IF($AY$2=1,INDEX(Donnees!$A$3:$BB$20,ROWS($AZ$2:CQ2) + 3 * $AY$1,COLUMNS($AZ$2:CQ2)),INDEX(Donnees!$A$3:$BB$20,ROWS($AZ$2:CQ2)+ 3 * $AY$1,COLUMNS($AZ$2:CQ2)))</f>
        <v>14</v>
      </c>
      <c r="CS2" s="31">
        <f>IF($AY$2=1,INDEX(Donnees!$A$3:$BB$20,ROWS($AZ$2:CR2) + 3 * $AY$1,COLUMNS($AZ$2:CR2)),INDEX(Donnees!$A$3:$BB$20,ROWS($AZ$2:CR2)+ 3 * $AY$1,COLUMNS($AZ$2:CR2)))</f>
        <v>75</v>
      </c>
      <c r="CT2" s="31">
        <f>IF($AY$2=1,INDEX(Donnees!$A$3:$BB$20,ROWS($AZ$2:CS2) + 3 * $AY$1,COLUMNS($AZ$2:CS2)),INDEX(Donnees!$A$3:$BB$20,ROWS($AZ$2:CS2)+ 3 * $AY$1,COLUMNS($AZ$2:CS2)))</f>
        <v>6</v>
      </c>
      <c r="CU2" s="31">
        <f>IF($AY$2=1,INDEX(Donnees!$A$3:$BB$20,ROWS($AZ$2:CT2) + 3 * $AY$1,COLUMNS($AZ$2:CT2)),INDEX(Donnees!$A$3:$BB$20,ROWS($AZ$2:CT2)+ 3 * $AY$1,COLUMNS($AZ$2:CT2)))</f>
        <v>52</v>
      </c>
      <c r="CV2" s="31">
        <f>IF($AY$2=1,INDEX(Donnees!$A$3:$BB$20,ROWS($AZ$2:CU2) + 3 * $AY$1,COLUMNS($AZ$2:CU2)),INDEX(Donnees!$A$3:$BB$20,ROWS($AZ$2:CU2)+ 3 * $AY$1,COLUMNS($AZ$2:CU2)))</f>
        <v>83</v>
      </c>
      <c r="CW2" s="31">
        <f>IF($AY$2=1,INDEX(Donnees!$A$3:$BB$20,ROWS($AZ$2:CV2) + 3 * $AY$1,COLUMNS($AZ$2:CV2)),INDEX(Donnees!$A$3:$BB$20,ROWS($AZ$2:CV2)+ 3 * $AY$1,COLUMNS($AZ$2:CV2)))</f>
        <v>0</v>
      </c>
      <c r="CX2" s="31">
        <f>IF($AY$2=1,INDEX(Donnees!$A$3:$BB$20,ROWS($AZ$2:CW2) + 3 * $AY$1,COLUMNS($AZ$2:CW2)),INDEX(Donnees!$A$3:$BB$20,ROWS($AZ$2:CW2)+ 3 * $AY$1,COLUMNS($AZ$2:CW2)))</f>
        <v>71</v>
      </c>
      <c r="CY2" s="31">
        <f>IF($AY$2=1,INDEX(Donnees!$A$3:$BB$20,ROWS($AZ$2:CX2) + 3 * $AY$1,COLUMNS($AZ$2:CX2)),INDEX(Donnees!$A$3:$BB$20,ROWS($AZ$2:CX2)+ 3 * $AY$1,COLUMNS($AZ$2:CX2)))</f>
        <v>76</v>
      </c>
      <c r="CZ2" s="31">
        <f>IF($AY$2=1,INDEX(Donnees!$A$3:$BB$20,ROWS($AZ$2:CY2) + 3 * $AY$1,COLUMNS($AZ$2:CY2)),INDEX(Donnees!$A$3:$BB$20,ROWS($AZ$2:CY2)+ 3 * $AY$1,COLUMNS($AZ$2:CY2)))</f>
        <v>2</v>
      </c>
      <c r="DA2" s="31">
        <f>IF($AY$2=1,INDEX(Donnees!$A$3:$BB$20,ROWS($AZ$2:CZ2) + 3 * $AY$1,COLUMNS($AZ$2:CZ2)),INDEX(Donnees!$A$3:$BB$20,ROWS($AZ$2:CZ2)+ 3 * $AY$1,COLUMNS($AZ$2:CZ2)))</f>
        <v>17</v>
      </c>
      <c r="DB2" s="31">
        <f>IF($AY$2=1,INDEX(Donnees!$A$3:$BB$20,ROWS($AZ$2:DA2) + 3 * $AY$1,COLUMNS($AZ$2:DA2)),INDEX(Donnees!$A$3:$BB$20,ROWS($AZ$2:DA2)+ 3 * $AY$1,COLUMNS($AZ$2:DA2)))</f>
        <v>84</v>
      </c>
    </row>
    <row r="3" spans="1:106" x14ac:dyDescent="0.2">
      <c r="AZ3" s="31">
        <v>2</v>
      </c>
      <c r="BA3" s="31" t="str">
        <f>IF($AY$2=1,INDEX(Donnees!$A$3:$BB$20,ROWS($AZ$2:AZ3) + 3 * $AY$1,COLUMNS($AZ$2:AZ3)),INDEX(Donnees!$A$3:$BB$20,ROWS($AZ$2:AZ3)+ 3 * $AY$1,COLUMNS($AZ$2:AZ3)))</f>
        <v>Capacite</v>
      </c>
      <c r="BB3" s="31">
        <f>IF($AY$2=1,INDEX(Donnees!$A$3:$BB$20,ROWS($AZ$2:BA3) + 3 * $AY$1,COLUMNS($AZ$2:BA3)),INDEX(Donnees!$A$3:$BB$20,ROWS($AZ$2:BA3)+ 3 * $AY$1,COLUMNS($AZ$2:BA3)))</f>
        <v>100</v>
      </c>
      <c r="BC3" s="31">
        <f>IF($AY$2=1,INDEX(Donnees!$A$3:$BB$20,ROWS($AZ$2:BB3) + 3 * $AY$1,COLUMNS($AZ$2:BB3)),INDEX(Donnees!$A$3:$BB$20,ROWS($AZ$2:BB3)+ 3 * $AY$1,COLUMNS($AZ$2:BB3)))</f>
        <v>100</v>
      </c>
      <c r="BD3" s="31">
        <f>IF($AY$2=1,INDEX(Donnees!$A$3:$BB$20,ROWS($AZ$2:BC3) + 3 * $AY$1,COLUMNS($AZ$2:BC3)),INDEX(Donnees!$A$3:$BB$20,ROWS($AZ$2:BC3)+ 3 * $AY$1,COLUMNS($AZ$2:BC3)))</f>
        <v>100</v>
      </c>
      <c r="BE3" s="31">
        <f>IF($AY$2=1,INDEX(Donnees!$A$3:$BB$20,ROWS($AZ$2:BD3) + 3 * $AY$1,COLUMNS($AZ$2:BD3)),INDEX(Donnees!$A$3:$BB$20,ROWS($AZ$2:BD3)+ 3 * $AY$1,COLUMNS($AZ$2:BD3)))</f>
        <v>100</v>
      </c>
      <c r="BF3" s="31">
        <f>IF($AY$2=1,INDEX(Donnees!$A$3:$BB$20,ROWS($AZ$2:BE3) + 3 * $AY$1,COLUMNS($AZ$2:BE3)),INDEX(Donnees!$A$3:$BB$20,ROWS($AZ$2:BE3)+ 3 * $AY$1,COLUMNS($AZ$2:BE3)))</f>
        <v>100</v>
      </c>
      <c r="BG3" s="31">
        <f>IF($AY$2=1,INDEX(Donnees!$A$3:$BB$20,ROWS($AZ$2:BF3) + 3 * $AY$1,COLUMNS($AZ$2:BF3)),INDEX(Donnees!$A$3:$BB$20,ROWS($AZ$2:BF3)+ 3 * $AY$1,COLUMNS($AZ$2:BF3)))</f>
        <v>100</v>
      </c>
      <c r="BH3" s="31">
        <f>IF($AY$2=1,INDEX(Donnees!$A$3:$BB$20,ROWS($AZ$2:BG3) + 3 * $AY$1,COLUMNS($AZ$2:BG3)),INDEX(Donnees!$A$3:$BB$20,ROWS($AZ$2:BG3)+ 3 * $AY$1,COLUMNS($AZ$2:BG3)))</f>
        <v>100</v>
      </c>
      <c r="BI3" s="31">
        <f>IF($AY$2=1,INDEX(Donnees!$A$3:$BB$20,ROWS($AZ$2:BH3) + 3 * $AY$1,COLUMNS($AZ$2:BH3)),INDEX(Donnees!$A$3:$BB$20,ROWS($AZ$2:BH3)+ 3 * $AY$1,COLUMNS($AZ$2:BH3)))</f>
        <v>100</v>
      </c>
      <c r="BJ3" s="31">
        <f>IF($AY$2=1,INDEX(Donnees!$A$3:$BB$20,ROWS($AZ$2:BI3) + 3 * $AY$1,COLUMNS($AZ$2:BI3)),INDEX(Donnees!$A$3:$BB$20,ROWS($AZ$2:BI3)+ 3 * $AY$1,COLUMNS($AZ$2:BI3)))</f>
        <v>100</v>
      </c>
      <c r="BK3" s="31">
        <f>IF($AY$2=1,INDEX(Donnees!$A$3:$BB$20,ROWS($AZ$2:BJ3) + 3 * $AY$1,COLUMNS($AZ$2:BJ3)),INDEX(Donnees!$A$3:$BB$20,ROWS($AZ$2:BJ3)+ 3 * $AY$1,COLUMNS($AZ$2:BJ3)))</f>
        <v>100</v>
      </c>
      <c r="BL3" s="31">
        <f>IF($AY$2=1,INDEX(Donnees!$A$3:$BB$20,ROWS($AZ$2:BK3) + 3 * $AY$1,COLUMNS($AZ$2:BK3)),INDEX(Donnees!$A$3:$BB$20,ROWS($AZ$2:BK3)+ 3 * $AY$1,COLUMNS($AZ$2:BK3)))</f>
        <v>100</v>
      </c>
      <c r="BM3" s="31">
        <f>IF($AY$2=1,INDEX(Donnees!$A$3:$BB$20,ROWS($AZ$2:BL3) + 3 * $AY$1,COLUMNS($AZ$2:BL3)),INDEX(Donnees!$A$3:$BB$20,ROWS($AZ$2:BL3)+ 3 * $AY$1,COLUMNS($AZ$2:BL3)))</f>
        <v>100</v>
      </c>
      <c r="BN3" s="31">
        <f>IF($AY$2=1,INDEX(Donnees!$A$3:$BB$20,ROWS($AZ$2:BM3) + 3 * $AY$1,COLUMNS($AZ$2:BM3)),INDEX(Donnees!$A$3:$BB$20,ROWS($AZ$2:BM3)+ 3 * $AY$1,COLUMNS($AZ$2:BM3)))</f>
        <v>100</v>
      </c>
      <c r="BO3" s="31">
        <f>IF($AY$2=1,INDEX(Donnees!$A$3:$BB$20,ROWS($AZ$2:BN3) + 3 * $AY$1,COLUMNS($AZ$2:BN3)),INDEX(Donnees!$A$3:$BB$20,ROWS($AZ$2:BN3)+ 3 * $AY$1,COLUMNS($AZ$2:BN3)))</f>
        <v>100</v>
      </c>
      <c r="BP3" s="31">
        <f>IF($AY$2=1,INDEX(Donnees!$A$3:$BB$20,ROWS($AZ$2:BO3) + 3 * $AY$1,COLUMNS($AZ$2:BO3)),INDEX(Donnees!$A$3:$BB$20,ROWS($AZ$2:BO3)+ 3 * $AY$1,COLUMNS($AZ$2:BO3)))</f>
        <v>100</v>
      </c>
      <c r="BQ3" s="31">
        <f>IF($AY$2=1,INDEX(Donnees!$A$3:$BB$20,ROWS($AZ$2:BP3) + 3 * $AY$1,COLUMNS($AZ$2:BP3)),INDEX(Donnees!$A$3:$BB$20,ROWS($AZ$2:BP3)+ 3 * $AY$1,COLUMNS($AZ$2:BP3)))</f>
        <v>100</v>
      </c>
      <c r="BR3" s="31">
        <f>IF($AY$2=1,INDEX(Donnees!$A$3:$BB$20,ROWS($AZ$2:BQ3) + 3 * $AY$1,COLUMNS($AZ$2:BQ3)),INDEX(Donnees!$A$3:$BB$20,ROWS($AZ$2:BQ3)+ 3 * $AY$1,COLUMNS($AZ$2:BQ3)))</f>
        <v>100</v>
      </c>
      <c r="BS3" s="31">
        <f>IF($AY$2=1,INDEX(Donnees!$A$3:$BB$20,ROWS($AZ$2:BR3) + 3 * $AY$1,COLUMNS($AZ$2:BR3)),INDEX(Donnees!$A$3:$BB$20,ROWS($AZ$2:BR3)+ 3 * $AY$1,COLUMNS($AZ$2:BR3)))</f>
        <v>100</v>
      </c>
      <c r="BT3" s="31">
        <f>IF($AY$2=1,INDEX(Donnees!$A$3:$BB$20,ROWS($AZ$2:BS3) + 3 * $AY$1,COLUMNS($AZ$2:BS3)),INDEX(Donnees!$A$3:$BB$20,ROWS($AZ$2:BS3)+ 3 * $AY$1,COLUMNS($AZ$2:BS3)))</f>
        <v>100</v>
      </c>
      <c r="BU3" s="31">
        <f>IF($AY$2=1,INDEX(Donnees!$A$3:$BB$20,ROWS($AZ$2:BT3) + 3 * $AY$1,COLUMNS($AZ$2:BT3)),INDEX(Donnees!$A$3:$BB$20,ROWS($AZ$2:BT3)+ 3 * $AY$1,COLUMNS($AZ$2:BT3)))</f>
        <v>100</v>
      </c>
      <c r="BV3" s="31">
        <f>IF($AY$2=1,INDEX(Donnees!$A$3:$BB$20,ROWS($AZ$2:BU3) + 3 * $AY$1,COLUMNS($AZ$2:BU3)),INDEX(Donnees!$A$3:$BB$20,ROWS($AZ$2:BU3)+ 3 * $AY$1,COLUMNS($AZ$2:BU3)))</f>
        <v>100</v>
      </c>
      <c r="BW3" s="31">
        <f>IF($AY$2=1,INDEX(Donnees!$A$3:$BB$20,ROWS($AZ$2:BV3) + 3 * $AY$1,COLUMNS($AZ$2:BV3)),INDEX(Donnees!$A$3:$BB$20,ROWS($AZ$2:BV3)+ 3 * $AY$1,COLUMNS($AZ$2:BV3)))</f>
        <v>100</v>
      </c>
      <c r="BX3" s="31">
        <f>IF($AY$2=1,INDEX(Donnees!$A$3:$BB$20,ROWS($AZ$2:BW3) + 3 * $AY$1,COLUMNS($AZ$2:BW3)),INDEX(Donnees!$A$3:$BB$20,ROWS($AZ$2:BW3)+ 3 * $AY$1,COLUMNS($AZ$2:BW3)))</f>
        <v>100</v>
      </c>
      <c r="BY3" s="31">
        <f>IF($AY$2=1,INDEX(Donnees!$A$3:$BB$20,ROWS($AZ$2:BX3) + 3 * $AY$1,COLUMNS($AZ$2:BX3)),INDEX(Donnees!$A$3:$BB$20,ROWS($AZ$2:BX3)+ 3 * $AY$1,COLUMNS($AZ$2:BX3)))</f>
        <v>100</v>
      </c>
      <c r="BZ3" s="31">
        <f>IF($AY$2=1,INDEX(Donnees!$A$3:$BB$20,ROWS($AZ$2:BY3) + 3 * $AY$1,COLUMNS($AZ$2:BY3)),INDEX(Donnees!$A$3:$BB$20,ROWS($AZ$2:BY3)+ 3 * $AY$1,COLUMNS($AZ$2:BY3)))</f>
        <v>100</v>
      </c>
      <c r="CA3" s="31">
        <f>IF($AY$2=1,INDEX(Donnees!$A$3:$BB$20,ROWS($AZ$2:BZ3) + 3 * $AY$1,COLUMNS($AZ$2:BZ3)),INDEX(Donnees!$A$3:$BB$20,ROWS($AZ$2:BZ3)+ 3 * $AY$1,COLUMNS($AZ$2:BZ3)))</f>
        <v>100</v>
      </c>
      <c r="CB3" s="31">
        <f>IF($AY$2=1,INDEX(Donnees!$A$3:$BB$20,ROWS($AZ$2:CA3) + 3 * $AY$1,COLUMNS($AZ$2:CA3)),INDEX(Donnees!$A$3:$BB$20,ROWS($AZ$2:CA3)+ 3 * $AY$1,COLUMNS($AZ$2:CA3)))</f>
        <v>100</v>
      </c>
      <c r="CC3" s="31">
        <f>IF($AY$2=1,INDEX(Donnees!$A$3:$BB$20,ROWS($AZ$2:CB3) + 3 * $AY$1,COLUMNS($AZ$2:CB3)),INDEX(Donnees!$A$3:$BB$20,ROWS($AZ$2:CB3)+ 3 * $AY$1,COLUMNS($AZ$2:CB3)))</f>
        <v>100</v>
      </c>
      <c r="CD3" s="31">
        <f>IF($AY$2=1,INDEX(Donnees!$A$3:$BB$20,ROWS($AZ$2:CC3) + 3 * $AY$1,COLUMNS($AZ$2:CC3)),INDEX(Donnees!$A$3:$BB$20,ROWS($AZ$2:CC3)+ 3 * $AY$1,COLUMNS($AZ$2:CC3)))</f>
        <v>100</v>
      </c>
      <c r="CE3" s="31">
        <f>IF($AY$2=1,INDEX(Donnees!$A$3:$BB$20,ROWS($AZ$2:CD3) + 3 * $AY$1,COLUMNS($AZ$2:CD3)),INDEX(Donnees!$A$3:$BB$20,ROWS($AZ$2:CD3)+ 3 * $AY$1,COLUMNS($AZ$2:CD3)))</f>
        <v>100</v>
      </c>
      <c r="CF3" s="31">
        <f>IF($AY$2=1,INDEX(Donnees!$A$3:$BB$20,ROWS($AZ$2:CE3) + 3 * $AY$1,COLUMNS($AZ$2:CE3)),INDEX(Donnees!$A$3:$BB$20,ROWS($AZ$2:CE3)+ 3 * $AY$1,COLUMNS($AZ$2:CE3)))</f>
        <v>100</v>
      </c>
      <c r="CG3" s="31">
        <f>IF($AY$2=1,INDEX(Donnees!$A$3:$BB$20,ROWS($AZ$2:CF3) + 3 * $AY$1,COLUMNS($AZ$2:CF3)),INDEX(Donnees!$A$3:$BB$20,ROWS($AZ$2:CF3)+ 3 * $AY$1,COLUMNS($AZ$2:CF3)))</f>
        <v>100</v>
      </c>
      <c r="CH3" s="31">
        <f>IF($AY$2=1,INDEX(Donnees!$A$3:$BB$20,ROWS($AZ$2:CG3) + 3 * $AY$1,COLUMNS($AZ$2:CG3)),INDEX(Donnees!$A$3:$BB$20,ROWS($AZ$2:CG3)+ 3 * $AY$1,COLUMNS($AZ$2:CG3)))</f>
        <v>100</v>
      </c>
      <c r="CI3" s="31">
        <f>IF($AY$2=1,INDEX(Donnees!$A$3:$BB$20,ROWS($AZ$2:CH3) + 3 * $AY$1,COLUMNS($AZ$2:CH3)),INDEX(Donnees!$A$3:$BB$20,ROWS($AZ$2:CH3)+ 3 * $AY$1,COLUMNS($AZ$2:CH3)))</f>
        <v>100</v>
      </c>
      <c r="CJ3" s="31">
        <f>IF($AY$2=1,INDEX(Donnees!$A$3:$BB$20,ROWS($AZ$2:CI3) + 3 * $AY$1,COLUMNS($AZ$2:CI3)),INDEX(Donnees!$A$3:$BB$20,ROWS($AZ$2:CI3)+ 3 * $AY$1,COLUMNS($AZ$2:CI3)))</f>
        <v>100</v>
      </c>
      <c r="CK3" s="31">
        <f>IF($AY$2=1,INDEX(Donnees!$A$3:$BB$20,ROWS($AZ$2:CJ3) + 3 * $AY$1,COLUMNS($AZ$2:CJ3)),INDEX(Donnees!$A$3:$BB$20,ROWS($AZ$2:CJ3)+ 3 * $AY$1,COLUMNS($AZ$2:CJ3)))</f>
        <v>100</v>
      </c>
      <c r="CL3" s="31">
        <f>IF($AY$2=1,INDEX(Donnees!$A$3:$BB$20,ROWS($AZ$2:CK3) + 3 * $AY$1,COLUMNS($AZ$2:CK3)),INDEX(Donnees!$A$3:$BB$20,ROWS($AZ$2:CK3)+ 3 * $AY$1,COLUMNS($AZ$2:CK3)))</f>
        <v>100</v>
      </c>
      <c r="CM3" s="31">
        <f>IF($AY$2=1,INDEX(Donnees!$A$3:$BB$20,ROWS($AZ$2:CL3) + 3 * $AY$1,COLUMNS($AZ$2:CL3)),INDEX(Donnees!$A$3:$BB$20,ROWS($AZ$2:CL3)+ 3 * $AY$1,COLUMNS($AZ$2:CL3)))</f>
        <v>100</v>
      </c>
      <c r="CN3" s="31">
        <f>IF($AY$2=1,INDEX(Donnees!$A$3:$BB$20,ROWS($AZ$2:CM3) + 3 * $AY$1,COLUMNS($AZ$2:CM3)),INDEX(Donnees!$A$3:$BB$20,ROWS($AZ$2:CM3)+ 3 * $AY$1,COLUMNS($AZ$2:CM3)))</f>
        <v>100</v>
      </c>
      <c r="CO3" s="31">
        <f>IF($AY$2=1,INDEX(Donnees!$A$3:$BB$20,ROWS($AZ$2:CN3) + 3 * $AY$1,COLUMNS($AZ$2:CN3)),INDEX(Donnees!$A$3:$BB$20,ROWS($AZ$2:CN3)+ 3 * $AY$1,COLUMNS($AZ$2:CN3)))</f>
        <v>100</v>
      </c>
      <c r="CP3" s="31">
        <f>IF($AY$2=1,INDEX(Donnees!$A$3:$BB$20,ROWS($AZ$2:CO3) + 3 * $AY$1,COLUMNS($AZ$2:CO3)),INDEX(Donnees!$A$3:$BB$20,ROWS($AZ$2:CO3)+ 3 * $AY$1,COLUMNS($AZ$2:CO3)))</f>
        <v>100</v>
      </c>
      <c r="CQ3" s="31">
        <f>IF($AY$2=1,INDEX(Donnees!$A$3:$BB$20,ROWS($AZ$2:CP3) + 3 * $AY$1,COLUMNS($AZ$2:CP3)),INDEX(Donnees!$A$3:$BB$20,ROWS($AZ$2:CP3)+ 3 * $AY$1,COLUMNS($AZ$2:CP3)))</f>
        <v>100</v>
      </c>
      <c r="CR3" s="31">
        <f>IF($AY$2=1,INDEX(Donnees!$A$3:$BB$20,ROWS($AZ$2:CQ3) + 3 * $AY$1,COLUMNS($AZ$2:CQ3)),INDEX(Donnees!$A$3:$BB$20,ROWS($AZ$2:CQ3)+ 3 * $AY$1,COLUMNS($AZ$2:CQ3)))</f>
        <v>100</v>
      </c>
      <c r="CS3" s="31">
        <f>IF($AY$2=1,INDEX(Donnees!$A$3:$BB$20,ROWS($AZ$2:CR3) + 3 * $AY$1,COLUMNS($AZ$2:CR3)),INDEX(Donnees!$A$3:$BB$20,ROWS($AZ$2:CR3)+ 3 * $AY$1,COLUMNS($AZ$2:CR3)))</f>
        <v>100</v>
      </c>
      <c r="CT3" s="31">
        <f>IF($AY$2=1,INDEX(Donnees!$A$3:$BB$20,ROWS($AZ$2:CS3) + 3 * $AY$1,COLUMNS($AZ$2:CS3)),INDEX(Donnees!$A$3:$BB$20,ROWS($AZ$2:CS3)+ 3 * $AY$1,COLUMNS($AZ$2:CS3)))</f>
        <v>100</v>
      </c>
      <c r="CU3" s="31">
        <f>IF($AY$2=1,INDEX(Donnees!$A$3:$BB$20,ROWS($AZ$2:CT3) + 3 * $AY$1,COLUMNS($AZ$2:CT3)),INDEX(Donnees!$A$3:$BB$20,ROWS($AZ$2:CT3)+ 3 * $AY$1,COLUMNS($AZ$2:CT3)))</f>
        <v>100</v>
      </c>
      <c r="CV3" s="31">
        <f>IF($AY$2=1,INDEX(Donnees!$A$3:$BB$20,ROWS($AZ$2:CU3) + 3 * $AY$1,COLUMNS($AZ$2:CU3)),INDEX(Donnees!$A$3:$BB$20,ROWS($AZ$2:CU3)+ 3 * $AY$1,COLUMNS($AZ$2:CU3)))</f>
        <v>100</v>
      </c>
      <c r="CW3" s="31">
        <f>IF($AY$2=1,INDEX(Donnees!$A$3:$BB$20,ROWS($AZ$2:CV3) + 3 * $AY$1,COLUMNS($AZ$2:CV3)),INDEX(Donnees!$A$3:$BB$20,ROWS($AZ$2:CV3)+ 3 * $AY$1,COLUMNS($AZ$2:CV3)))</f>
        <v>100</v>
      </c>
      <c r="CX3" s="31">
        <f>IF($AY$2=1,INDEX(Donnees!$A$3:$BB$20,ROWS($AZ$2:CW3) + 3 * $AY$1,COLUMNS($AZ$2:CW3)),INDEX(Donnees!$A$3:$BB$20,ROWS($AZ$2:CW3)+ 3 * $AY$1,COLUMNS($AZ$2:CW3)))</f>
        <v>100</v>
      </c>
      <c r="CY3" s="31">
        <f>IF($AY$2=1,INDEX(Donnees!$A$3:$BB$20,ROWS($AZ$2:CX3) + 3 * $AY$1,COLUMNS($AZ$2:CX3)),INDEX(Donnees!$A$3:$BB$20,ROWS($AZ$2:CX3)+ 3 * $AY$1,COLUMNS($AZ$2:CX3)))</f>
        <v>100</v>
      </c>
      <c r="CZ3" s="31">
        <f>IF($AY$2=1,INDEX(Donnees!$A$3:$BB$20,ROWS($AZ$2:CY3) + 3 * $AY$1,COLUMNS($AZ$2:CY3)),INDEX(Donnees!$A$3:$BB$20,ROWS($AZ$2:CY3)+ 3 * $AY$1,COLUMNS($AZ$2:CY3)))</f>
        <v>100</v>
      </c>
      <c r="DA3" s="31">
        <f>IF($AY$2=1,INDEX(Donnees!$A$3:$BB$20,ROWS($AZ$2:CZ3) + 3 * $AY$1,COLUMNS($AZ$2:CZ3)),INDEX(Donnees!$A$3:$BB$20,ROWS($AZ$2:CZ3)+ 3 * $AY$1,COLUMNS($AZ$2:CZ3)))</f>
        <v>100</v>
      </c>
      <c r="DB3" s="31">
        <f>IF($AY$2=1,INDEX(Donnees!$A$3:$BB$20,ROWS($AZ$2:DA3) + 3 * $AY$1,COLUMNS($AZ$2:DA3)),INDEX(Donnees!$A$3:$BB$20,ROWS($AZ$2:DA3)+ 3 * $AY$1,COLUMNS($AZ$2:DA3)))</f>
        <v>100</v>
      </c>
    </row>
    <row r="4" spans="1:106" ht="17" thickBot="1" x14ac:dyDescent="0.25">
      <c r="AZ4" s="31">
        <v>3</v>
      </c>
      <c r="BA4" s="31" t="str">
        <f>IF($AY$2=1,INDEX(Donnees!$A$3:$BB$20,ROWS($AZ$2:AZ4) + 3 * $AY$1,COLUMNS($AZ$2:AZ4)),INDEX(Donnees!$A$3:$BB$20,ROWS($AZ$2:AZ4)+ 3 * $AY$1,COLUMNS($AZ$2:AZ4)))</f>
        <v>Historique</v>
      </c>
      <c r="BB4" s="31">
        <f>IF($AY$2=1,INDEX(Donnees!$A$3:$BB$20,ROWS($AZ$2:BA4) + 3 * $AY$1,COLUMNS($AZ$2:BA4)),INDEX(Donnees!$A$3:$BB$20,ROWS($AZ$2:BA4)+ 3 * $AY$1,COLUMNS($AZ$2:BA4)))</f>
        <v>49</v>
      </c>
      <c r="BC4" s="31">
        <f>IF($AY$2=1,INDEX(Donnees!$A$3:$BB$20,ROWS($AZ$2:BB4) + 3 * $AY$1,COLUMNS($AZ$2:BB4)),INDEX(Donnees!$A$3:$BB$20,ROWS($AZ$2:BB4)+ 3 * $AY$1,COLUMNS($AZ$2:BB4)))</f>
        <v>84</v>
      </c>
      <c r="BD4" s="31">
        <f>IF($AY$2=1,INDEX(Donnees!$A$3:$BB$20,ROWS($AZ$2:BC4) + 3 * $AY$1,COLUMNS($AZ$2:BC4)),INDEX(Donnees!$A$3:$BB$20,ROWS($AZ$2:BC4)+ 3 * $AY$1,COLUMNS($AZ$2:BC4)))</f>
        <v>19</v>
      </c>
      <c r="BE4" s="31">
        <f>IF($AY$2=1,INDEX(Donnees!$A$3:$BB$20,ROWS($AZ$2:BD4) + 3 * $AY$1,COLUMNS($AZ$2:BD4)),INDEX(Donnees!$A$3:$BB$20,ROWS($AZ$2:BD4)+ 3 * $AY$1,COLUMNS($AZ$2:BD4)))</f>
        <v>78</v>
      </c>
      <c r="BF4" s="31">
        <f>IF($AY$2=1,INDEX(Donnees!$A$3:$BB$20,ROWS($AZ$2:BE4) + 3 * $AY$1,COLUMNS($AZ$2:BE4)),INDEX(Donnees!$A$3:$BB$20,ROWS($AZ$2:BE4)+ 3 * $AY$1,COLUMNS($AZ$2:BE4)))</f>
        <v>24</v>
      </c>
      <c r="BG4" s="31">
        <f>IF($AY$2=1,INDEX(Donnees!$A$3:$BB$20,ROWS($AZ$2:BF4) + 3 * $AY$1,COLUMNS($AZ$2:BF4)),INDEX(Donnees!$A$3:$BB$20,ROWS($AZ$2:BF4)+ 3 * $AY$1,COLUMNS($AZ$2:BF4)))</f>
        <v>66</v>
      </c>
      <c r="BH4" s="31">
        <f>IF($AY$2=1,INDEX(Donnees!$A$3:$BB$20,ROWS($AZ$2:BG4) + 3 * $AY$1,COLUMNS($AZ$2:BG4)),INDEX(Donnees!$A$3:$BB$20,ROWS($AZ$2:BG4)+ 3 * $AY$1,COLUMNS($AZ$2:BG4)))</f>
        <v>40</v>
      </c>
      <c r="BI4" s="31">
        <f>IF($AY$2=1,INDEX(Donnees!$A$3:$BB$20,ROWS($AZ$2:BH4) + 3 * $AY$1,COLUMNS($AZ$2:BH4)),INDEX(Donnees!$A$3:$BB$20,ROWS($AZ$2:BH4)+ 3 * $AY$1,COLUMNS($AZ$2:BH4)))</f>
        <v>61</v>
      </c>
      <c r="BJ4" s="31">
        <f>IF($AY$2=1,INDEX(Donnees!$A$3:$BB$20,ROWS($AZ$2:BI4) + 3 * $AY$1,COLUMNS($AZ$2:BI4)),INDEX(Donnees!$A$3:$BB$20,ROWS($AZ$2:BI4)+ 3 * $AY$1,COLUMNS($AZ$2:BI4)))</f>
        <v>17</v>
      </c>
      <c r="BK4" s="31">
        <f>IF($AY$2=1,INDEX(Donnees!$A$3:$BB$20,ROWS($AZ$2:BJ4) + 3 * $AY$1,COLUMNS($AZ$2:BJ4)),INDEX(Donnees!$A$3:$BB$20,ROWS($AZ$2:BJ4)+ 3 * $AY$1,COLUMNS($AZ$2:BJ4)))</f>
        <v>90</v>
      </c>
      <c r="BL4" s="31">
        <f>IF($AY$2=1,INDEX(Donnees!$A$3:$BB$20,ROWS($AZ$2:BK4) + 3 * $AY$1,COLUMNS($AZ$2:BK4)),INDEX(Donnees!$A$3:$BB$20,ROWS($AZ$2:BK4)+ 3 * $AY$1,COLUMNS($AZ$2:BK4)))</f>
        <v>43</v>
      </c>
      <c r="BM4" s="31">
        <f>IF($AY$2=1,INDEX(Donnees!$A$3:$BB$20,ROWS($AZ$2:BL4) + 3 * $AY$1,COLUMNS($AZ$2:BL4)),INDEX(Donnees!$A$3:$BB$20,ROWS($AZ$2:BL4)+ 3 * $AY$1,COLUMNS($AZ$2:BL4)))</f>
        <v>42</v>
      </c>
      <c r="BN4" s="31">
        <f>IF($AY$2=1,INDEX(Donnees!$A$3:$BB$20,ROWS($AZ$2:BM4) + 3 * $AY$1,COLUMNS($AZ$2:BM4)),INDEX(Donnees!$A$3:$BB$20,ROWS($AZ$2:BM4)+ 3 * $AY$1,COLUMNS($AZ$2:BM4)))</f>
        <v>94</v>
      </c>
      <c r="BO4" s="31">
        <f>IF($AY$2=1,INDEX(Donnees!$A$3:$BB$20,ROWS($AZ$2:BN4) + 3 * $AY$1,COLUMNS($AZ$2:BN4)),INDEX(Donnees!$A$3:$BB$20,ROWS($AZ$2:BN4)+ 3 * $AY$1,COLUMNS($AZ$2:BN4)))</f>
        <v>51</v>
      </c>
      <c r="BP4" s="31">
        <f>IF($AY$2=1,INDEX(Donnees!$A$3:$BB$20,ROWS($AZ$2:BO4) + 3 * $AY$1,COLUMNS($AZ$2:BO4)),INDEX(Donnees!$A$3:$BB$20,ROWS($AZ$2:BO4)+ 3 * $AY$1,COLUMNS($AZ$2:BO4)))</f>
        <v>70</v>
      </c>
      <c r="BQ4" s="31">
        <f>IF($AY$2=1,INDEX(Donnees!$A$3:$BB$20,ROWS($AZ$2:BP4) + 3 * $AY$1,COLUMNS($AZ$2:BP4)),INDEX(Donnees!$A$3:$BB$20,ROWS($AZ$2:BP4)+ 3 * $AY$1,COLUMNS($AZ$2:BP4)))</f>
        <v>29</v>
      </c>
      <c r="BR4" s="31">
        <f>IF($AY$2=1,INDEX(Donnees!$A$3:$BB$20,ROWS($AZ$2:BQ4) + 3 * $AY$1,COLUMNS($AZ$2:BQ4)),INDEX(Donnees!$A$3:$BB$20,ROWS($AZ$2:BQ4)+ 3 * $AY$1,COLUMNS($AZ$2:BQ4)))</f>
        <v>23</v>
      </c>
      <c r="BS4" s="31">
        <f>IF($AY$2=1,INDEX(Donnees!$A$3:$BB$20,ROWS($AZ$2:BR4) + 3 * $AY$1,COLUMNS($AZ$2:BR4)),INDEX(Donnees!$A$3:$BB$20,ROWS($AZ$2:BR4)+ 3 * $AY$1,COLUMNS($AZ$2:BR4)))</f>
        <v>1</v>
      </c>
      <c r="BT4" s="31">
        <f>IF($AY$2=1,INDEX(Donnees!$A$3:$BB$20,ROWS($AZ$2:BS4) + 3 * $AY$1,COLUMNS($AZ$2:BS4)),INDEX(Donnees!$A$3:$BB$20,ROWS($AZ$2:BS4)+ 3 * $AY$1,COLUMNS($AZ$2:BS4)))</f>
        <v>96</v>
      </c>
      <c r="BU4" s="31">
        <f>IF($AY$2=1,INDEX(Donnees!$A$3:$BB$20,ROWS($AZ$2:BT4) + 3 * $AY$1,COLUMNS($AZ$2:BT4)),INDEX(Donnees!$A$3:$BB$20,ROWS($AZ$2:BT4)+ 3 * $AY$1,COLUMNS($AZ$2:BT4)))</f>
        <v>82</v>
      </c>
      <c r="BV4" s="31">
        <f>IF($AY$2=1,INDEX(Donnees!$A$3:$BB$20,ROWS($AZ$2:BU4) + 3 * $AY$1,COLUMNS($AZ$2:BU4)),INDEX(Donnees!$A$3:$BB$20,ROWS($AZ$2:BU4)+ 3 * $AY$1,COLUMNS($AZ$2:BU4)))</f>
        <v>23</v>
      </c>
      <c r="BW4" s="31">
        <f>IF($AY$2=1,INDEX(Donnees!$A$3:$BB$20,ROWS($AZ$2:BV4) + 3 * $AY$1,COLUMNS($AZ$2:BV4)),INDEX(Donnees!$A$3:$BB$20,ROWS($AZ$2:BV4)+ 3 * $AY$1,COLUMNS($AZ$2:BV4)))</f>
        <v>94</v>
      </c>
      <c r="BX4" s="31">
        <f>IF($AY$2=1,INDEX(Donnees!$A$3:$BB$20,ROWS($AZ$2:BW4) + 3 * $AY$1,COLUMNS($AZ$2:BW4)),INDEX(Donnees!$A$3:$BB$20,ROWS($AZ$2:BW4)+ 3 * $AY$1,COLUMNS($AZ$2:BW4)))</f>
        <v>95</v>
      </c>
      <c r="BY4" s="31">
        <f>IF($AY$2=1,INDEX(Donnees!$A$3:$BB$20,ROWS($AZ$2:BX4) + 3 * $AY$1,COLUMNS($AZ$2:BX4)),INDEX(Donnees!$A$3:$BB$20,ROWS($AZ$2:BX4)+ 3 * $AY$1,COLUMNS($AZ$2:BX4)))</f>
        <v>74</v>
      </c>
      <c r="BZ4" s="31">
        <f>IF($AY$2=1,INDEX(Donnees!$A$3:$BB$20,ROWS($AZ$2:BY4) + 3 * $AY$1,COLUMNS($AZ$2:BY4)),INDEX(Donnees!$A$3:$BB$20,ROWS($AZ$2:BY4)+ 3 * $AY$1,COLUMNS($AZ$2:BY4)))</f>
        <v>0</v>
      </c>
      <c r="CA4" s="31">
        <f>IF($AY$2=1,INDEX(Donnees!$A$3:$BB$20,ROWS($AZ$2:BZ4) + 3 * $AY$1,COLUMNS($AZ$2:BZ4)),INDEX(Donnees!$A$3:$BB$20,ROWS($AZ$2:BZ4)+ 3 * $AY$1,COLUMNS($AZ$2:BZ4)))</f>
        <v>0</v>
      </c>
      <c r="CB4" s="31">
        <f>IF($AY$2=1,INDEX(Donnees!$A$3:$BB$20,ROWS($AZ$2:CA4) + 3 * $AY$1,COLUMNS($AZ$2:CA4)),INDEX(Donnees!$A$3:$BB$20,ROWS($AZ$2:CA4)+ 3 * $AY$1,COLUMNS($AZ$2:CA4)))</f>
        <v>0</v>
      </c>
      <c r="CC4" s="31">
        <f>IF($AY$2=1,INDEX(Donnees!$A$3:$BB$20,ROWS($AZ$2:CB4) + 3 * $AY$1,COLUMNS($AZ$2:CB4)),INDEX(Donnees!$A$3:$BB$20,ROWS($AZ$2:CB4)+ 3 * $AY$1,COLUMNS($AZ$2:CB4)))</f>
        <v>0</v>
      </c>
      <c r="CD4" s="31">
        <f>IF($AY$2=1,INDEX(Donnees!$A$3:$BB$20,ROWS($AZ$2:CC4) + 3 * $AY$1,COLUMNS($AZ$2:CC4)),INDEX(Donnees!$A$3:$BB$20,ROWS($AZ$2:CC4)+ 3 * $AY$1,COLUMNS($AZ$2:CC4)))</f>
        <v>0</v>
      </c>
      <c r="CE4" s="31">
        <f>IF($AY$2=1,INDEX(Donnees!$A$3:$BB$20,ROWS($AZ$2:CD4) + 3 * $AY$1,COLUMNS($AZ$2:CD4)),INDEX(Donnees!$A$3:$BB$20,ROWS($AZ$2:CD4)+ 3 * $AY$1,COLUMNS($AZ$2:CD4)))</f>
        <v>0</v>
      </c>
      <c r="CF4" s="31">
        <f>IF($AY$2=1,INDEX(Donnees!$A$3:$BB$20,ROWS($AZ$2:CE4) + 3 * $AY$1,COLUMNS($AZ$2:CE4)),INDEX(Donnees!$A$3:$BB$20,ROWS($AZ$2:CE4)+ 3 * $AY$1,COLUMNS($AZ$2:CE4)))</f>
        <v>0</v>
      </c>
      <c r="CG4" s="31">
        <f>IF($AY$2=1,INDEX(Donnees!$A$3:$BB$20,ROWS($AZ$2:CF4) + 3 * $AY$1,COLUMNS($AZ$2:CF4)),INDEX(Donnees!$A$3:$BB$20,ROWS($AZ$2:CF4)+ 3 * $AY$1,COLUMNS($AZ$2:CF4)))</f>
        <v>0</v>
      </c>
      <c r="CH4" s="31">
        <f>IF($AY$2=1,INDEX(Donnees!$A$3:$BB$20,ROWS($AZ$2:CG4) + 3 * $AY$1,COLUMNS($AZ$2:CG4)),INDEX(Donnees!$A$3:$BB$20,ROWS($AZ$2:CG4)+ 3 * $AY$1,COLUMNS($AZ$2:CG4)))</f>
        <v>0</v>
      </c>
      <c r="CI4" s="31">
        <f>IF($AY$2=1,INDEX(Donnees!$A$3:$BB$20,ROWS($AZ$2:CH4) + 3 * $AY$1,COLUMNS($AZ$2:CH4)),INDEX(Donnees!$A$3:$BB$20,ROWS($AZ$2:CH4)+ 3 * $AY$1,COLUMNS($AZ$2:CH4)))</f>
        <v>0</v>
      </c>
      <c r="CJ4" s="31">
        <f>IF($AY$2=1,INDEX(Donnees!$A$3:$BB$20,ROWS($AZ$2:CI4) + 3 * $AY$1,COLUMNS($AZ$2:CI4)),INDEX(Donnees!$A$3:$BB$20,ROWS($AZ$2:CI4)+ 3 * $AY$1,COLUMNS($AZ$2:CI4)))</f>
        <v>0</v>
      </c>
      <c r="CK4" s="31">
        <f>IF($AY$2=1,INDEX(Donnees!$A$3:$BB$20,ROWS($AZ$2:CJ4) + 3 * $AY$1,COLUMNS($AZ$2:CJ4)),INDEX(Donnees!$A$3:$BB$20,ROWS($AZ$2:CJ4)+ 3 * $AY$1,COLUMNS($AZ$2:CJ4)))</f>
        <v>0</v>
      </c>
      <c r="CL4" s="31">
        <f>IF($AY$2=1,INDEX(Donnees!$A$3:$BB$20,ROWS($AZ$2:CK4) + 3 * $AY$1,COLUMNS($AZ$2:CK4)),INDEX(Donnees!$A$3:$BB$20,ROWS($AZ$2:CK4)+ 3 * $AY$1,COLUMNS($AZ$2:CK4)))</f>
        <v>0</v>
      </c>
      <c r="CM4" s="31">
        <f>IF($AY$2=1,INDEX(Donnees!$A$3:$BB$20,ROWS($AZ$2:CL4) + 3 * $AY$1,COLUMNS($AZ$2:CL4)),INDEX(Donnees!$A$3:$BB$20,ROWS($AZ$2:CL4)+ 3 * $AY$1,COLUMNS($AZ$2:CL4)))</f>
        <v>0</v>
      </c>
      <c r="CN4" s="31">
        <f>IF($AY$2=1,INDEX(Donnees!$A$3:$BB$20,ROWS($AZ$2:CM4) + 3 * $AY$1,COLUMNS($AZ$2:CM4)),INDEX(Donnees!$A$3:$BB$20,ROWS($AZ$2:CM4)+ 3 * $AY$1,COLUMNS($AZ$2:CM4)))</f>
        <v>0</v>
      </c>
      <c r="CO4" s="31">
        <f>IF($AY$2=1,INDEX(Donnees!$A$3:$BB$20,ROWS($AZ$2:CN4) + 3 * $AY$1,COLUMNS($AZ$2:CN4)),INDEX(Donnees!$A$3:$BB$20,ROWS($AZ$2:CN4)+ 3 * $AY$1,COLUMNS($AZ$2:CN4)))</f>
        <v>0</v>
      </c>
      <c r="CP4" s="31">
        <f>IF($AY$2=1,INDEX(Donnees!$A$3:$BB$20,ROWS($AZ$2:CO4) + 3 * $AY$1,COLUMNS($AZ$2:CO4)),INDEX(Donnees!$A$3:$BB$20,ROWS($AZ$2:CO4)+ 3 * $AY$1,COLUMNS($AZ$2:CO4)))</f>
        <v>0</v>
      </c>
      <c r="CQ4" s="31">
        <f>IF($AY$2=1,INDEX(Donnees!$A$3:$BB$20,ROWS($AZ$2:CP4) + 3 * $AY$1,COLUMNS($AZ$2:CP4)),INDEX(Donnees!$A$3:$BB$20,ROWS($AZ$2:CP4)+ 3 * $AY$1,COLUMNS($AZ$2:CP4)))</f>
        <v>0</v>
      </c>
      <c r="CR4" s="31">
        <f>IF($AY$2=1,INDEX(Donnees!$A$3:$BB$20,ROWS($AZ$2:CQ4) + 3 * $AY$1,COLUMNS($AZ$2:CQ4)),INDEX(Donnees!$A$3:$BB$20,ROWS($AZ$2:CQ4)+ 3 * $AY$1,COLUMNS($AZ$2:CQ4)))</f>
        <v>0</v>
      </c>
      <c r="CS4" s="31">
        <f>IF($AY$2=1,INDEX(Donnees!$A$3:$BB$20,ROWS($AZ$2:CR4) + 3 * $AY$1,COLUMNS($AZ$2:CR4)),INDEX(Donnees!$A$3:$BB$20,ROWS($AZ$2:CR4)+ 3 * $AY$1,COLUMNS($AZ$2:CR4)))</f>
        <v>0</v>
      </c>
      <c r="CT4" s="31">
        <f>IF($AY$2=1,INDEX(Donnees!$A$3:$BB$20,ROWS($AZ$2:CS4) + 3 * $AY$1,COLUMNS($AZ$2:CS4)),INDEX(Donnees!$A$3:$BB$20,ROWS($AZ$2:CS4)+ 3 * $AY$1,COLUMNS($AZ$2:CS4)))</f>
        <v>0</v>
      </c>
      <c r="CU4" s="31">
        <f>IF($AY$2=1,INDEX(Donnees!$A$3:$BB$20,ROWS($AZ$2:CT4) + 3 * $AY$1,COLUMNS($AZ$2:CT4)),INDEX(Donnees!$A$3:$BB$20,ROWS($AZ$2:CT4)+ 3 * $AY$1,COLUMNS($AZ$2:CT4)))</f>
        <v>0</v>
      </c>
      <c r="CV4" s="31">
        <f>IF($AY$2=1,INDEX(Donnees!$A$3:$BB$20,ROWS($AZ$2:CU4) + 3 * $AY$1,COLUMNS($AZ$2:CU4)),INDEX(Donnees!$A$3:$BB$20,ROWS($AZ$2:CU4)+ 3 * $AY$1,COLUMNS($AZ$2:CU4)))</f>
        <v>0</v>
      </c>
      <c r="CW4" s="31">
        <f>IF($AY$2=1,INDEX(Donnees!$A$3:$BB$20,ROWS($AZ$2:CV4) + 3 * $AY$1,COLUMNS($AZ$2:CV4)),INDEX(Donnees!$A$3:$BB$20,ROWS($AZ$2:CV4)+ 3 * $AY$1,COLUMNS($AZ$2:CV4)))</f>
        <v>0</v>
      </c>
      <c r="CX4" s="31">
        <f>IF($AY$2=1,INDEX(Donnees!$A$3:$BB$20,ROWS($AZ$2:CW4) + 3 * $AY$1,COLUMNS($AZ$2:CW4)),INDEX(Donnees!$A$3:$BB$20,ROWS($AZ$2:CW4)+ 3 * $AY$1,COLUMNS($AZ$2:CW4)))</f>
        <v>0</v>
      </c>
      <c r="CY4" s="31">
        <f>IF($AY$2=1,INDEX(Donnees!$A$3:$BB$20,ROWS($AZ$2:CX4) + 3 * $AY$1,COLUMNS($AZ$2:CX4)),INDEX(Donnees!$A$3:$BB$20,ROWS($AZ$2:CX4)+ 3 * $AY$1,COLUMNS($AZ$2:CX4)))</f>
        <v>0</v>
      </c>
      <c r="CZ4" s="31">
        <f>IF($AY$2=1,INDEX(Donnees!$A$3:$BB$20,ROWS($AZ$2:CY4) + 3 * $AY$1,COLUMNS($AZ$2:CY4)),INDEX(Donnees!$A$3:$BB$20,ROWS($AZ$2:CY4)+ 3 * $AY$1,COLUMNS($AZ$2:CY4)))</f>
        <v>0</v>
      </c>
      <c r="DA4" s="31">
        <f>IF($AY$2=1,INDEX(Donnees!$A$3:$BB$20,ROWS($AZ$2:CZ4) + 3 * $AY$1,COLUMNS($AZ$2:CZ4)),INDEX(Donnees!$A$3:$BB$20,ROWS($AZ$2:CZ4)+ 3 * $AY$1,COLUMNS($AZ$2:CZ4)))</f>
        <v>0</v>
      </c>
      <c r="DB4" s="31">
        <f>IF($AY$2=1,INDEX(Donnees!$A$3:$BB$20,ROWS($AZ$2:DA4) + 3 * $AY$1,COLUMNS($AZ$2:DA4)),INDEX(Donnees!$A$3:$BB$20,ROWS($AZ$2:DA4)+ 3 * $AY$1,COLUMNS($AZ$2:DA4)))</f>
        <v>0</v>
      </c>
    </row>
    <row r="5" spans="1:106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4"/>
      <c r="N5" s="32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4"/>
    </row>
    <row r="6" spans="1:106" x14ac:dyDescent="0.2">
      <c r="A6" s="35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7"/>
      <c r="N6" s="35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</row>
    <row r="7" spans="1:106" x14ac:dyDescent="0.2">
      <c r="A7" s="35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7"/>
      <c r="N7" s="35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7"/>
    </row>
    <row r="8" spans="1:106" x14ac:dyDescent="0.2">
      <c r="A8" s="35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7"/>
      <c r="N8" s="35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7"/>
    </row>
    <row r="9" spans="1:106" x14ac:dyDescent="0.2">
      <c r="A9" s="35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7"/>
      <c r="N9" s="35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7"/>
    </row>
    <row r="10" spans="1:106" x14ac:dyDescent="0.2">
      <c r="A10" s="35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  <c r="N10" s="35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7"/>
    </row>
    <row r="11" spans="1:106" x14ac:dyDescent="0.2">
      <c r="A11" s="35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  <c r="N11" s="35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7"/>
    </row>
    <row r="12" spans="1:106" x14ac:dyDescent="0.2">
      <c r="A12" s="35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  <c r="N12" s="35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7"/>
    </row>
    <row r="13" spans="1:106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  <c r="N13" s="35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7"/>
    </row>
    <row r="14" spans="1:106" x14ac:dyDescent="0.2">
      <c r="A14" s="35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  <c r="N14" s="35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7"/>
    </row>
    <row r="15" spans="1:106" x14ac:dyDescent="0.2">
      <c r="A15" s="35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  <c r="N15" s="35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7"/>
    </row>
    <row r="16" spans="1:106" x14ac:dyDescent="0.2">
      <c r="A16" s="35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  <c r="N16" s="35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7"/>
    </row>
    <row r="17" spans="1:26" x14ac:dyDescent="0.2">
      <c r="A17" s="35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  <c r="N17" s="35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7"/>
    </row>
    <row r="18" spans="1:26" x14ac:dyDescent="0.2">
      <c r="A18" s="35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  <c r="N18" s="35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7"/>
    </row>
    <row r="19" spans="1:26" x14ac:dyDescent="0.2">
      <c r="A19" s="35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  <c r="N19" s="35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7"/>
    </row>
    <row r="20" spans="1:26" x14ac:dyDescent="0.2">
      <c r="A20" s="35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  <c r="N20" s="35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7"/>
    </row>
    <row r="21" spans="1:26" x14ac:dyDescent="0.2">
      <c r="A21" s="35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  <c r="N21" s="35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7"/>
    </row>
    <row r="22" spans="1:26" ht="17" thickBot="1" x14ac:dyDescent="0.25">
      <c r="A22" s="38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40"/>
      <c r="N22" s="38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40"/>
    </row>
    <row r="23" spans="1:26" x14ac:dyDescent="0.2">
      <c r="G23" s="32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4"/>
    </row>
    <row r="24" spans="1:26" x14ac:dyDescent="0.2">
      <c r="G24" s="35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7"/>
    </row>
    <row r="25" spans="1:26" x14ac:dyDescent="0.2">
      <c r="G25" s="35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7"/>
    </row>
    <row r="26" spans="1:26" x14ac:dyDescent="0.2">
      <c r="G26" s="35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7"/>
    </row>
    <row r="27" spans="1:26" x14ac:dyDescent="0.2">
      <c r="G27" s="35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7"/>
    </row>
    <row r="28" spans="1:26" x14ac:dyDescent="0.2">
      <c r="G28" s="35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7"/>
    </row>
    <row r="29" spans="1:26" x14ac:dyDescent="0.2">
      <c r="G29" s="35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7"/>
    </row>
    <row r="30" spans="1:26" x14ac:dyDescent="0.2">
      <c r="G30" s="35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7"/>
    </row>
    <row r="31" spans="1:26" x14ac:dyDescent="0.2">
      <c r="G31" s="35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7"/>
    </row>
    <row r="32" spans="1:26" x14ac:dyDescent="0.2">
      <c r="G32" s="35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7"/>
    </row>
    <row r="33" spans="7:19" x14ac:dyDescent="0.2">
      <c r="G33" s="35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7"/>
    </row>
    <row r="34" spans="7:19" x14ac:dyDescent="0.2">
      <c r="G34" s="35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7"/>
    </row>
    <row r="35" spans="7:19" x14ac:dyDescent="0.2">
      <c r="G35" s="35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7"/>
    </row>
    <row r="36" spans="7:19" x14ac:dyDescent="0.2">
      <c r="G36" s="35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7"/>
    </row>
    <row r="37" spans="7:19" x14ac:dyDescent="0.2">
      <c r="G37" s="35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7"/>
    </row>
    <row r="38" spans="7:19" x14ac:dyDescent="0.2">
      <c r="G38" s="35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7"/>
    </row>
    <row r="39" spans="7:19" x14ac:dyDescent="0.2">
      <c r="G39" s="35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7"/>
    </row>
    <row r="40" spans="7:19" ht="17" thickBot="1" x14ac:dyDescent="0.25">
      <c r="G40" s="38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4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Spinner 6">
              <controlPr defaultSize="0" autoPict="0">
                <anchor moveWithCells="1" sizeWithCells="1">
                  <from>
                    <xdr:col>15</xdr:col>
                    <xdr:colOff>635000</xdr:colOff>
                    <xdr:row>6</xdr:row>
                    <xdr:rowOff>101600</xdr:rowOff>
                  </from>
                  <to>
                    <xdr:col>16</xdr:col>
                    <xdr:colOff>584200</xdr:colOff>
                    <xdr:row>28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E91E3-FF5A-3643-8532-3832D0943DAC}">
  <sheetPr codeName="Feuil3">
    <tabColor rgb="FFFF0000"/>
  </sheetPr>
  <dimension ref="A1:DA45"/>
  <sheetViews>
    <sheetView showGridLines="0" zoomScale="62" workbookViewId="0">
      <selection activeCell="AD19" sqref="AD19"/>
    </sheetView>
  </sheetViews>
  <sheetFormatPr baseColWidth="10" defaultRowHeight="16" x14ac:dyDescent="0.2"/>
  <cols>
    <col min="1" max="49" width="10.83203125" style="31"/>
    <col min="50" max="50" width="12.33203125" style="74" bestFit="1" customWidth="1"/>
    <col min="51" max="51" width="17.1640625" style="74" bestFit="1" customWidth="1"/>
    <col min="52" max="53" width="14.33203125" style="74" bestFit="1" customWidth="1"/>
    <col min="54" max="105" width="10.83203125" style="74"/>
    <col min="106" max="16384" width="10.83203125" style="31"/>
  </cols>
  <sheetData>
    <row r="1" spans="1:105" x14ac:dyDescent="0.2">
      <c r="AX1" s="62" t="s">
        <v>16</v>
      </c>
      <c r="AY1" s="63">
        <v>3</v>
      </c>
      <c r="AZ1" s="63" t="s">
        <v>17</v>
      </c>
      <c r="BA1" s="63">
        <v>1</v>
      </c>
      <c r="BB1" s="63">
        <v>2</v>
      </c>
      <c r="BC1" s="63">
        <v>3</v>
      </c>
      <c r="BD1" s="63">
        <v>4</v>
      </c>
      <c r="BE1" s="63">
        <v>5</v>
      </c>
      <c r="BF1" s="63">
        <v>6</v>
      </c>
      <c r="BG1" s="63">
        <v>7</v>
      </c>
      <c r="BH1" s="63">
        <v>8</v>
      </c>
      <c r="BI1" s="63">
        <v>9</v>
      </c>
      <c r="BJ1" s="63">
        <v>10</v>
      </c>
      <c r="BK1" s="63">
        <v>11</v>
      </c>
      <c r="BL1" s="63">
        <v>12</v>
      </c>
      <c r="BM1" s="63">
        <v>13</v>
      </c>
      <c r="BN1" s="63">
        <v>14</v>
      </c>
      <c r="BO1" s="63">
        <v>15</v>
      </c>
      <c r="BP1" s="63">
        <v>16</v>
      </c>
      <c r="BQ1" s="63">
        <v>17</v>
      </c>
      <c r="BR1" s="63">
        <v>18</v>
      </c>
      <c r="BS1" s="63">
        <v>19</v>
      </c>
      <c r="BT1" s="63">
        <v>20</v>
      </c>
      <c r="BU1" s="63">
        <v>21</v>
      </c>
      <c r="BV1" s="63">
        <v>22</v>
      </c>
      <c r="BW1" s="63">
        <v>23</v>
      </c>
      <c r="BX1" s="63">
        <v>24</v>
      </c>
      <c r="BY1" s="63">
        <v>25</v>
      </c>
      <c r="BZ1" s="63">
        <v>26</v>
      </c>
      <c r="CA1" s="63">
        <v>27</v>
      </c>
      <c r="CB1" s="63">
        <v>28</v>
      </c>
      <c r="CC1" s="63">
        <v>29</v>
      </c>
      <c r="CD1" s="63">
        <v>30</v>
      </c>
      <c r="CE1" s="63">
        <v>31</v>
      </c>
      <c r="CF1" s="63">
        <v>32</v>
      </c>
      <c r="CG1" s="63">
        <v>33</v>
      </c>
      <c r="CH1" s="63">
        <v>34</v>
      </c>
      <c r="CI1" s="63">
        <v>35</v>
      </c>
      <c r="CJ1" s="63">
        <v>36</v>
      </c>
      <c r="CK1" s="63">
        <v>37</v>
      </c>
      <c r="CL1" s="63">
        <v>38</v>
      </c>
      <c r="CM1" s="63">
        <v>39</v>
      </c>
      <c r="CN1" s="63">
        <v>40</v>
      </c>
      <c r="CO1" s="63">
        <v>41</v>
      </c>
      <c r="CP1" s="63">
        <v>42</v>
      </c>
      <c r="CQ1" s="63">
        <v>43</v>
      </c>
      <c r="CR1" s="63">
        <v>44</v>
      </c>
      <c r="CS1" s="63">
        <v>45</v>
      </c>
      <c r="CT1" s="63">
        <v>46</v>
      </c>
      <c r="CU1" s="63">
        <v>47</v>
      </c>
      <c r="CV1" s="63">
        <v>48</v>
      </c>
      <c r="CW1" s="63">
        <v>49</v>
      </c>
      <c r="CX1" s="63">
        <v>50</v>
      </c>
      <c r="CY1" s="63">
        <v>51</v>
      </c>
      <c r="CZ1" s="63">
        <v>52</v>
      </c>
      <c r="DA1" s="64">
        <v>53</v>
      </c>
    </row>
    <row r="2" spans="1:105" x14ac:dyDescent="0.2">
      <c r="AX2" s="65"/>
      <c r="AY2" s="66"/>
      <c r="AZ2" s="66" t="str" cm="1">
        <f t="array" ref="AZ2">INDEX(Donnees!A23:BB28,KPI!$AY$1,COLUMNS($AZ$2:AZ2))</f>
        <v>Charge Atelier 3</v>
      </c>
      <c r="BA2" s="67" cm="1">
        <f t="array" ref="BA2">INDEX(Donnees!B23:BC28,KPI!$AY$1,COLUMNS($AZ$2:BA2))</f>
        <v>0.12666666666666668</v>
      </c>
      <c r="BB2" s="67" cm="1">
        <f t="array" ref="BB2">INDEX(Donnees!C23:BD28,KPI!$AY$1,COLUMNS($AZ$2:BB2))</f>
        <v>0.7533333333333333</v>
      </c>
      <c r="BC2" s="67" cm="1">
        <f t="array" ref="BC2">INDEX(Donnees!D23:BE28,KPI!$AY$1,COLUMNS($AZ$2:BC2))</f>
        <v>0.21333333333333335</v>
      </c>
      <c r="BD2" s="67" cm="1">
        <f t="array" ref="BD2">INDEX(Donnees!E23:BF28,KPI!$AY$1,COLUMNS($AZ$2:BD2))</f>
        <v>0.50666666666666671</v>
      </c>
      <c r="BE2" s="67" cm="1">
        <f t="array" ref="BE2">INDEX(Donnees!F23:BG28,KPI!$AY$1,COLUMNS($AZ$2:BE2))</f>
        <v>0.72</v>
      </c>
      <c r="BF2" s="67" cm="1">
        <f t="array" ref="BF2">INDEX(Donnees!G23:BH28,KPI!$AY$1,COLUMNS($AZ$2:BF2))</f>
        <v>0.78666666666666663</v>
      </c>
      <c r="BG2" s="67" cm="1">
        <f t="array" ref="BG2">INDEX(Donnees!H23:BI28,KPI!$AY$1,COLUMNS($AZ$2:BG2))</f>
        <v>0.28000000000000003</v>
      </c>
      <c r="BH2" s="67" cm="1">
        <f t="array" ref="BH2">INDEX(Donnees!I23:BJ28,KPI!$AY$1,COLUMNS($AZ$2:BH2))</f>
        <v>0.61333333333333329</v>
      </c>
      <c r="BI2" s="67" cm="1">
        <f t="array" ref="BI2">INDEX(Donnees!J23:BK28,KPI!$AY$1,COLUMNS($AZ$2:BI2))</f>
        <v>0.34666666666666668</v>
      </c>
      <c r="BJ2" s="67" cm="1">
        <f t="array" ref="BJ2">INDEX(Donnees!K23:BL28,KPI!$AY$1,COLUMNS($AZ$2:BJ2))</f>
        <v>0.40666666666666668</v>
      </c>
      <c r="BK2" s="67" cm="1">
        <f t="array" ref="BK2">INDEX(Donnees!L23:BM28,KPI!$AY$1,COLUMNS($AZ$2:BK2))</f>
        <v>0.5</v>
      </c>
      <c r="BL2" s="67" cm="1">
        <f t="array" ref="BL2">INDEX(Donnees!M23:BN28,KPI!$AY$1,COLUMNS($AZ$2:BL2))</f>
        <v>0.38666666666666666</v>
      </c>
      <c r="BM2" s="67" cm="1">
        <f t="array" ref="BM2">INDEX(Donnees!N23:BO28,KPI!$AY$1,COLUMNS($AZ$2:BM2))</f>
        <v>0</v>
      </c>
      <c r="BN2" s="67" cm="1">
        <f t="array" ref="BN2">INDEX(Donnees!O23:BP28,KPI!$AY$1,COLUMNS($AZ$2:BN2))</f>
        <v>0</v>
      </c>
      <c r="BO2" s="67" cm="1">
        <f t="array" ref="BO2">INDEX(Donnees!P23:BQ28,KPI!$AY$1,COLUMNS($AZ$2:BO2))</f>
        <v>0</v>
      </c>
      <c r="BP2" s="67" cm="1">
        <f t="array" ref="BP2">INDEX(Donnees!Q23:BR28,KPI!$AY$1,COLUMNS($AZ$2:BP2))</f>
        <v>0</v>
      </c>
      <c r="BQ2" s="67" cm="1">
        <f t="array" ref="BQ2">INDEX(Donnees!R23:BS28,KPI!$AY$1,COLUMNS($AZ$2:BQ2))</f>
        <v>0</v>
      </c>
      <c r="BR2" s="67" cm="1">
        <f t="array" ref="BR2">INDEX(Donnees!S23:BT28,KPI!$AY$1,COLUMNS($AZ$2:BR2))</f>
        <v>0</v>
      </c>
      <c r="BS2" s="67" cm="1">
        <f t="array" ref="BS2">INDEX(Donnees!T23:BU28,KPI!$AY$1,COLUMNS($AZ$2:BS2))</f>
        <v>0</v>
      </c>
      <c r="BT2" s="67" cm="1">
        <f t="array" ref="BT2">INDEX(Donnees!U23:BV28,KPI!$AY$1,COLUMNS($AZ$2:BT2))</f>
        <v>0</v>
      </c>
      <c r="BU2" s="67" cm="1">
        <f t="array" ref="BU2">INDEX(Donnees!V23:BW28,KPI!$AY$1,COLUMNS($AZ$2:BU2))</f>
        <v>0</v>
      </c>
      <c r="BV2" s="67" cm="1">
        <f t="array" ref="BV2">INDEX(Donnees!W23:BX28,KPI!$AY$1,COLUMNS($AZ$2:BV2))</f>
        <v>0</v>
      </c>
      <c r="BW2" s="67" cm="1">
        <f t="array" ref="BW2">INDEX(Donnees!X23:BY28,KPI!$AY$1,COLUMNS($AZ$2:BW2))</f>
        <v>0</v>
      </c>
      <c r="BX2" s="67" cm="1">
        <f t="array" ref="BX2">INDEX(Donnees!Y23:BZ28,KPI!$AY$1,COLUMNS($AZ$2:BX2))</f>
        <v>0</v>
      </c>
      <c r="BY2" s="67" cm="1">
        <f t="array" ref="BY2">INDEX(Donnees!Z23:CA28,KPI!$AY$1,COLUMNS($AZ$2:BY2))</f>
        <v>0</v>
      </c>
      <c r="BZ2" s="67" cm="1">
        <f t="array" ref="BZ2">INDEX(Donnees!AA23:CB28,KPI!$AY$1,COLUMNS($AZ$2:BZ2))</f>
        <v>0</v>
      </c>
      <c r="CA2" s="67" cm="1">
        <f t="array" ref="CA2">INDEX(Donnees!AB23:CC28,KPI!$AY$1,COLUMNS($AZ$2:CA2))</f>
        <v>0</v>
      </c>
      <c r="CB2" s="67" cm="1">
        <f t="array" ref="CB2">INDEX(Donnees!AC23:CD28,KPI!$AY$1,COLUMNS($AZ$2:CB2))</f>
        <v>0</v>
      </c>
      <c r="CC2" s="67" cm="1">
        <f t="array" ref="CC2">INDEX(Donnees!AD23:CE28,KPI!$AY$1,COLUMNS($AZ$2:CC2))</f>
        <v>0</v>
      </c>
      <c r="CD2" s="67" cm="1">
        <f t="array" ref="CD2">INDEX(Donnees!AE23:CF28,KPI!$AY$1,COLUMNS($AZ$2:CD2))</f>
        <v>0</v>
      </c>
      <c r="CE2" s="67" cm="1">
        <f t="array" ref="CE2">INDEX(Donnees!AF23:CG28,KPI!$AY$1,COLUMNS($AZ$2:CE2))</f>
        <v>0</v>
      </c>
      <c r="CF2" s="67" cm="1">
        <f t="array" ref="CF2">INDEX(Donnees!AG23:CH28,KPI!$AY$1,COLUMNS($AZ$2:CF2))</f>
        <v>0</v>
      </c>
      <c r="CG2" s="67" cm="1">
        <f t="array" ref="CG2">INDEX(Donnees!AH23:CI28,KPI!$AY$1,COLUMNS($AZ$2:CG2))</f>
        <v>0</v>
      </c>
      <c r="CH2" s="67" cm="1">
        <f t="array" ref="CH2">INDEX(Donnees!AI23:CJ28,KPI!$AY$1,COLUMNS($AZ$2:CH2))</f>
        <v>0</v>
      </c>
      <c r="CI2" s="67" cm="1">
        <f t="array" ref="CI2">INDEX(Donnees!AJ23:CK28,KPI!$AY$1,COLUMNS($AZ$2:CI2))</f>
        <v>0</v>
      </c>
      <c r="CJ2" s="67" cm="1">
        <f t="array" ref="CJ2">INDEX(Donnees!AK23:CL28,KPI!$AY$1,COLUMNS($AZ$2:CJ2))</f>
        <v>0</v>
      </c>
      <c r="CK2" s="67" cm="1">
        <f t="array" ref="CK2">INDEX(Donnees!AL23:CM28,KPI!$AY$1,COLUMNS($AZ$2:CK2))</f>
        <v>0</v>
      </c>
      <c r="CL2" s="67" cm="1">
        <f t="array" ref="CL2">INDEX(Donnees!AM23:CN28,KPI!$AY$1,COLUMNS($AZ$2:CL2))</f>
        <v>0</v>
      </c>
      <c r="CM2" s="67" cm="1">
        <f t="array" ref="CM2">INDEX(Donnees!AN23:CO28,KPI!$AY$1,COLUMNS($AZ$2:CM2))</f>
        <v>0</v>
      </c>
      <c r="CN2" s="67" cm="1">
        <f t="array" ref="CN2">INDEX(Donnees!AO23:CP28,KPI!$AY$1,COLUMNS($AZ$2:CN2))</f>
        <v>0</v>
      </c>
      <c r="CO2" s="67" cm="1">
        <f t="array" ref="CO2">INDEX(Donnees!AP23:CQ28,KPI!$AY$1,COLUMNS($AZ$2:CO2))</f>
        <v>0</v>
      </c>
      <c r="CP2" s="67" cm="1">
        <f t="array" ref="CP2">INDEX(Donnees!AQ23:CR28,KPI!$AY$1,COLUMNS($AZ$2:CP2))</f>
        <v>0</v>
      </c>
      <c r="CQ2" s="67" cm="1">
        <f t="array" ref="CQ2">INDEX(Donnees!AR23:CS28,KPI!$AY$1,COLUMNS($AZ$2:CQ2))</f>
        <v>0</v>
      </c>
      <c r="CR2" s="67" cm="1">
        <f t="array" ref="CR2">INDEX(Donnees!AS23:CT28,KPI!$AY$1,COLUMNS($AZ$2:CR2))</f>
        <v>0</v>
      </c>
      <c r="CS2" s="67" cm="1">
        <f t="array" ref="CS2">INDEX(Donnees!AT23:CU28,KPI!$AY$1,COLUMNS($AZ$2:CS2))</f>
        <v>0</v>
      </c>
      <c r="CT2" s="67" cm="1">
        <f t="array" ref="CT2">INDEX(Donnees!AU23:CV28,KPI!$AY$1,COLUMNS($AZ$2:CT2))</f>
        <v>0</v>
      </c>
      <c r="CU2" s="67" cm="1">
        <f t="array" ref="CU2">INDEX(Donnees!AV23:CW28,KPI!$AY$1,COLUMNS($AZ$2:CU2))</f>
        <v>0</v>
      </c>
      <c r="CV2" s="67" cm="1">
        <f t="array" ref="CV2">INDEX(Donnees!AW23:CX28,KPI!$AY$1,COLUMNS($AZ$2:CV2))</f>
        <v>0</v>
      </c>
      <c r="CW2" s="67" cm="1">
        <f t="array" ref="CW2">INDEX(Donnees!AX23:CY28,KPI!$AY$1,COLUMNS($AZ$2:CW2))</f>
        <v>0</v>
      </c>
      <c r="CX2" s="67" cm="1">
        <f t="array" ref="CX2">INDEX(Donnees!AY23:CZ28,KPI!$AY$1,COLUMNS($AZ$2:CX2))</f>
        <v>0</v>
      </c>
      <c r="CY2" s="67" cm="1">
        <f t="array" ref="CY2">INDEX(Donnees!AZ23:DA28,KPI!$AY$1,COLUMNS($AZ$2:CY2))</f>
        <v>0</v>
      </c>
      <c r="CZ2" s="67" cm="1">
        <f t="array" ref="CZ2">INDEX(Donnees!BA23:DB28,KPI!$AY$1,COLUMNS($AZ$2:CZ2))</f>
        <v>0</v>
      </c>
      <c r="DA2" s="68" cm="1">
        <f t="array" ref="DA2">INDEX(Donnees!BB23:DC28,KPI!$AY$1,COLUMNS($AZ$2:DA2))</f>
        <v>0</v>
      </c>
    </row>
    <row r="3" spans="1:105" x14ac:dyDescent="0.2">
      <c r="AX3" s="65"/>
      <c r="AY3" s="66"/>
      <c r="AZ3" s="66" t="s">
        <v>18</v>
      </c>
      <c r="BA3" s="67">
        <f>IF(BA2&gt;=0.3,BA2,0)</f>
        <v>0</v>
      </c>
      <c r="BB3" s="67">
        <f t="shared" ref="BB3:DA3" si="0">IF(BB2&gt;=0.3,BB2,0)</f>
        <v>0.7533333333333333</v>
      </c>
      <c r="BC3" s="67">
        <f t="shared" si="0"/>
        <v>0</v>
      </c>
      <c r="BD3" s="67">
        <f t="shared" si="0"/>
        <v>0.50666666666666671</v>
      </c>
      <c r="BE3" s="67">
        <f t="shared" si="0"/>
        <v>0.72</v>
      </c>
      <c r="BF3" s="67">
        <f t="shared" si="0"/>
        <v>0.78666666666666663</v>
      </c>
      <c r="BG3" s="67">
        <f t="shared" si="0"/>
        <v>0</v>
      </c>
      <c r="BH3" s="67">
        <f t="shared" si="0"/>
        <v>0.61333333333333329</v>
      </c>
      <c r="BI3" s="67">
        <f t="shared" si="0"/>
        <v>0.34666666666666668</v>
      </c>
      <c r="BJ3" s="67">
        <f t="shared" si="0"/>
        <v>0.40666666666666668</v>
      </c>
      <c r="BK3" s="67">
        <f t="shared" si="0"/>
        <v>0.5</v>
      </c>
      <c r="BL3" s="67">
        <f t="shared" si="0"/>
        <v>0.38666666666666666</v>
      </c>
      <c r="BM3" s="67">
        <f t="shared" si="0"/>
        <v>0</v>
      </c>
      <c r="BN3" s="67">
        <f t="shared" si="0"/>
        <v>0</v>
      </c>
      <c r="BO3" s="67">
        <f t="shared" si="0"/>
        <v>0</v>
      </c>
      <c r="BP3" s="67">
        <f t="shared" si="0"/>
        <v>0</v>
      </c>
      <c r="BQ3" s="67">
        <f t="shared" si="0"/>
        <v>0</v>
      </c>
      <c r="BR3" s="67">
        <f t="shared" si="0"/>
        <v>0</v>
      </c>
      <c r="BS3" s="67">
        <f t="shared" si="0"/>
        <v>0</v>
      </c>
      <c r="BT3" s="67">
        <f t="shared" si="0"/>
        <v>0</v>
      </c>
      <c r="BU3" s="67">
        <f t="shared" si="0"/>
        <v>0</v>
      </c>
      <c r="BV3" s="67">
        <f t="shared" si="0"/>
        <v>0</v>
      </c>
      <c r="BW3" s="67">
        <f t="shared" si="0"/>
        <v>0</v>
      </c>
      <c r="BX3" s="67">
        <f t="shared" si="0"/>
        <v>0</v>
      </c>
      <c r="BY3" s="67">
        <f t="shared" si="0"/>
        <v>0</v>
      </c>
      <c r="BZ3" s="67">
        <f t="shared" si="0"/>
        <v>0</v>
      </c>
      <c r="CA3" s="67">
        <f t="shared" si="0"/>
        <v>0</v>
      </c>
      <c r="CB3" s="67">
        <f t="shared" si="0"/>
        <v>0</v>
      </c>
      <c r="CC3" s="67">
        <f t="shared" si="0"/>
        <v>0</v>
      </c>
      <c r="CD3" s="67">
        <f t="shared" si="0"/>
        <v>0</v>
      </c>
      <c r="CE3" s="67">
        <f t="shared" si="0"/>
        <v>0</v>
      </c>
      <c r="CF3" s="67">
        <f t="shared" si="0"/>
        <v>0</v>
      </c>
      <c r="CG3" s="67">
        <f t="shared" si="0"/>
        <v>0</v>
      </c>
      <c r="CH3" s="67">
        <f t="shared" si="0"/>
        <v>0</v>
      </c>
      <c r="CI3" s="67">
        <f t="shared" si="0"/>
        <v>0</v>
      </c>
      <c r="CJ3" s="67">
        <f t="shared" si="0"/>
        <v>0</v>
      </c>
      <c r="CK3" s="67">
        <f t="shared" si="0"/>
        <v>0</v>
      </c>
      <c r="CL3" s="67">
        <f t="shared" si="0"/>
        <v>0</v>
      </c>
      <c r="CM3" s="67">
        <f t="shared" si="0"/>
        <v>0</v>
      </c>
      <c r="CN3" s="67">
        <f t="shared" si="0"/>
        <v>0</v>
      </c>
      <c r="CO3" s="67">
        <f t="shared" si="0"/>
        <v>0</v>
      </c>
      <c r="CP3" s="67">
        <f t="shared" si="0"/>
        <v>0</v>
      </c>
      <c r="CQ3" s="67">
        <f t="shared" si="0"/>
        <v>0</v>
      </c>
      <c r="CR3" s="67">
        <f t="shared" si="0"/>
        <v>0</v>
      </c>
      <c r="CS3" s="67">
        <f t="shared" si="0"/>
        <v>0</v>
      </c>
      <c r="CT3" s="67">
        <f t="shared" si="0"/>
        <v>0</v>
      </c>
      <c r="CU3" s="67">
        <f t="shared" si="0"/>
        <v>0</v>
      </c>
      <c r="CV3" s="67">
        <f t="shared" si="0"/>
        <v>0</v>
      </c>
      <c r="CW3" s="67">
        <f t="shared" si="0"/>
        <v>0</v>
      </c>
      <c r="CX3" s="67">
        <f t="shared" si="0"/>
        <v>0</v>
      </c>
      <c r="CY3" s="67">
        <f t="shared" si="0"/>
        <v>0</v>
      </c>
      <c r="CZ3" s="67">
        <f t="shared" si="0"/>
        <v>0</v>
      </c>
      <c r="DA3" s="68">
        <f t="shared" si="0"/>
        <v>0</v>
      </c>
    </row>
    <row r="4" spans="1:105" ht="17" thickBot="1" x14ac:dyDescent="0.25">
      <c r="AX4" s="65"/>
      <c r="AY4" s="66"/>
      <c r="AZ4" s="66" t="s">
        <v>19</v>
      </c>
      <c r="BA4" s="67">
        <f>IF(AND(BA2&lt;0.3,BA2&gt;=0.1),BA2,0)</f>
        <v>0.12666666666666668</v>
      </c>
      <c r="BB4" s="67">
        <f t="shared" ref="BB4:DA4" si="1">IF(AND(BB2&lt;0.3,BB2&gt;=0.1),BB2,0)</f>
        <v>0</v>
      </c>
      <c r="BC4" s="67">
        <f t="shared" si="1"/>
        <v>0.21333333333333335</v>
      </c>
      <c r="BD4" s="67">
        <f t="shared" si="1"/>
        <v>0</v>
      </c>
      <c r="BE4" s="67">
        <f t="shared" si="1"/>
        <v>0</v>
      </c>
      <c r="BF4" s="67">
        <f t="shared" si="1"/>
        <v>0</v>
      </c>
      <c r="BG4" s="67">
        <f t="shared" si="1"/>
        <v>0.28000000000000003</v>
      </c>
      <c r="BH4" s="67">
        <f t="shared" si="1"/>
        <v>0</v>
      </c>
      <c r="BI4" s="67">
        <f t="shared" si="1"/>
        <v>0</v>
      </c>
      <c r="BJ4" s="67">
        <f t="shared" si="1"/>
        <v>0</v>
      </c>
      <c r="BK4" s="67">
        <f t="shared" si="1"/>
        <v>0</v>
      </c>
      <c r="BL4" s="67">
        <f t="shared" si="1"/>
        <v>0</v>
      </c>
      <c r="BM4" s="67">
        <f t="shared" si="1"/>
        <v>0</v>
      </c>
      <c r="BN4" s="67">
        <f t="shared" si="1"/>
        <v>0</v>
      </c>
      <c r="BO4" s="67">
        <f t="shared" si="1"/>
        <v>0</v>
      </c>
      <c r="BP4" s="67">
        <f t="shared" si="1"/>
        <v>0</v>
      </c>
      <c r="BQ4" s="67">
        <f t="shared" si="1"/>
        <v>0</v>
      </c>
      <c r="BR4" s="67">
        <f t="shared" si="1"/>
        <v>0</v>
      </c>
      <c r="BS4" s="67">
        <f t="shared" si="1"/>
        <v>0</v>
      </c>
      <c r="BT4" s="67">
        <f t="shared" si="1"/>
        <v>0</v>
      </c>
      <c r="BU4" s="67">
        <f t="shared" si="1"/>
        <v>0</v>
      </c>
      <c r="BV4" s="67">
        <f t="shared" si="1"/>
        <v>0</v>
      </c>
      <c r="BW4" s="67">
        <f t="shared" si="1"/>
        <v>0</v>
      </c>
      <c r="BX4" s="67">
        <f t="shared" si="1"/>
        <v>0</v>
      </c>
      <c r="BY4" s="67">
        <f t="shared" si="1"/>
        <v>0</v>
      </c>
      <c r="BZ4" s="67">
        <f t="shared" si="1"/>
        <v>0</v>
      </c>
      <c r="CA4" s="67">
        <f t="shared" si="1"/>
        <v>0</v>
      </c>
      <c r="CB4" s="67">
        <f t="shared" si="1"/>
        <v>0</v>
      </c>
      <c r="CC4" s="67">
        <f t="shared" si="1"/>
        <v>0</v>
      </c>
      <c r="CD4" s="67">
        <f t="shared" si="1"/>
        <v>0</v>
      </c>
      <c r="CE4" s="67">
        <f t="shared" si="1"/>
        <v>0</v>
      </c>
      <c r="CF4" s="67">
        <f t="shared" si="1"/>
        <v>0</v>
      </c>
      <c r="CG4" s="67">
        <f t="shared" si="1"/>
        <v>0</v>
      </c>
      <c r="CH4" s="67">
        <f t="shared" si="1"/>
        <v>0</v>
      </c>
      <c r="CI4" s="67">
        <f t="shared" si="1"/>
        <v>0</v>
      </c>
      <c r="CJ4" s="67">
        <f t="shared" si="1"/>
        <v>0</v>
      </c>
      <c r="CK4" s="67">
        <f t="shared" si="1"/>
        <v>0</v>
      </c>
      <c r="CL4" s="67">
        <f t="shared" si="1"/>
        <v>0</v>
      </c>
      <c r="CM4" s="67">
        <f t="shared" si="1"/>
        <v>0</v>
      </c>
      <c r="CN4" s="67">
        <f t="shared" si="1"/>
        <v>0</v>
      </c>
      <c r="CO4" s="67">
        <f t="shared" si="1"/>
        <v>0</v>
      </c>
      <c r="CP4" s="67">
        <f t="shared" si="1"/>
        <v>0</v>
      </c>
      <c r="CQ4" s="67">
        <f t="shared" si="1"/>
        <v>0</v>
      </c>
      <c r="CR4" s="67">
        <f t="shared" si="1"/>
        <v>0</v>
      </c>
      <c r="CS4" s="67">
        <f t="shared" si="1"/>
        <v>0</v>
      </c>
      <c r="CT4" s="67">
        <f t="shared" si="1"/>
        <v>0</v>
      </c>
      <c r="CU4" s="67">
        <f t="shared" si="1"/>
        <v>0</v>
      </c>
      <c r="CV4" s="67">
        <f t="shared" si="1"/>
        <v>0</v>
      </c>
      <c r="CW4" s="67">
        <f t="shared" si="1"/>
        <v>0</v>
      </c>
      <c r="CX4" s="67">
        <f t="shared" si="1"/>
        <v>0</v>
      </c>
      <c r="CY4" s="67">
        <f t="shared" si="1"/>
        <v>0</v>
      </c>
      <c r="CZ4" s="67">
        <f t="shared" si="1"/>
        <v>0</v>
      </c>
      <c r="DA4" s="68">
        <f t="shared" si="1"/>
        <v>0</v>
      </c>
    </row>
    <row r="5" spans="1:105" ht="17" thickBot="1" x14ac:dyDescent="0.25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4"/>
      <c r="N5" s="32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4"/>
      <c r="AX5" s="69"/>
      <c r="AY5" s="70"/>
      <c r="AZ5" s="70" t="s">
        <v>20</v>
      </c>
      <c r="BA5" s="71">
        <f>IF(BA2&lt;0.1,BA2,0)</f>
        <v>0</v>
      </c>
      <c r="BB5" s="71">
        <f t="shared" ref="BB5:DA5" si="2">IF(BB2&lt;0.1,BB2,0)</f>
        <v>0</v>
      </c>
      <c r="BC5" s="71">
        <f t="shared" si="2"/>
        <v>0</v>
      </c>
      <c r="BD5" s="71">
        <f t="shared" si="2"/>
        <v>0</v>
      </c>
      <c r="BE5" s="71">
        <f t="shared" si="2"/>
        <v>0</v>
      </c>
      <c r="BF5" s="71">
        <f t="shared" si="2"/>
        <v>0</v>
      </c>
      <c r="BG5" s="71">
        <f t="shared" si="2"/>
        <v>0</v>
      </c>
      <c r="BH5" s="71">
        <f t="shared" si="2"/>
        <v>0</v>
      </c>
      <c r="BI5" s="71">
        <f t="shared" si="2"/>
        <v>0</v>
      </c>
      <c r="BJ5" s="71">
        <f t="shared" si="2"/>
        <v>0</v>
      </c>
      <c r="BK5" s="71">
        <f t="shared" si="2"/>
        <v>0</v>
      </c>
      <c r="BL5" s="71">
        <f t="shared" si="2"/>
        <v>0</v>
      </c>
      <c r="BM5" s="71">
        <f t="shared" si="2"/>
        <v>0</v>
      </c>
      <c r="BN5" s="71">
        <f t="shared" si="2"/>
        <v>0</v>
      </c>
      <c r="BO5" s="71">
        <f t="shared" si="2"/>
        <v>0</v>
      </c>
      <c r="BP5" s="71">
        <f t="shared" si="2"/>
        <v>0</v>
      </c>
      <c r="BQ5" s="71">
        <f t="shared" si="2"/>
        <v>0</v>
      </c>
      <c r="BR5" s="71">
        <f t="shared" si="2"/>
        <v>0</v>
      </c>
      <c r="BS5" s="71">
        <f t="shared" si="2"/>
        <v>0</v>
      </c>
      <c r="BT5" s="71">
        <f t="shared" si="2"/>
        <v>0</v>
      </c>
      <c r="BU5" s="71">
        <f t="shared" si="2"/>
        <v>0</v>
      </c>
      <c r="BV5" s="71">
        <f t="shared" si="2"/>
        <v>0</v>
      </c>
      <c r="BW5" s="71">
        <f t="shared" si="2"/>
        <v>0</v>
      </c>
      <c r="BX5" s="71">
        <f t="shared" si="2"/>
        <v>0</v>
      </c>
      <c r="BY5" s="71">
        <f t="shared" si="2"/>
        <v>0</v>
      </c>
      <c r="BZ5" s="71">
        <f t="shared" si="2"/>
        <v>0</v>
      </c>
      <c r="CA5" s="71">
        <f t="shared" si="2"/>
        <v>0</v>
      </c>
      <c r="CB5" s="71">
        <f t="shared" si="2"/>
        <v>0</v>
      </c>
      <c r="CC5" s="71">
        <f t="shared" si="2"/>
        <v>0</v>
      </c>
      <c r="CD5" s="71">
        <f t="shared" si="2"/>
        <v>0</v>
      </c>
      <c r="CE5" s="71">
        <f t="shared" si="2"/>
        <v>0</v>
      </c>
      <c r="CF5" s="71">
        <f t="shared" si="2"/>
        <v>0</v>
      </c>
      <c r="CG5" s="71">
        <f t="shared" si="2"/>
        <v>0</v>
      </c>
      <c r="CH5" s="71">
        <f t="shared" si="2"/>
        <v>0</v>
      </c>
      <c r="CI5" s="71">
        <f t="shared" si="2"/>
        <v>0</v>
      </c>
      <c r="CJ5" s="71">
        <f t="shared" si="2"/>
        <v>0</v>
      </c>
      <c r="CK5" s="71">
        <f t="shared" si="2"/>
        <v>0</v>
      </c>
      <c r="CL5" s="71">
        <f t="shared" si="2"/>
        <v>0</v>
      </c>
      <c r="CM5" s="71">
        <f t="shared" si="2"/>
        <v>0</v>
      </c>
      <c r="CN5" s="71">
        <f t="shared" si="2"/>
        <v>0</v>
      </c>
      <c r="CO5" s="71">
        <f t="shared" si="2"/>
        <v>0</v>
      </c>
      <c r="CP5" s="71">
        <f t="shared" si="2"/>
        <v>0</v>
      </c>
      <c r="CQ5" s="71">
        <f t="shared" si="2"/>
        <v>0</v>
      </c>
      <c r="CR5" s="71">
        <f t="shared" si="2"/>
        <v>0</v>
      </c>
      <c r="CS5" s="71">
        <f t="shared" si="2"/>
        <v>0</v>
      </c>
      <c r="CT5" s="71">
        <f t="shared" si="2"/>
        <v>0</v>
      </c>
      <c r="CU5" s="71">
        <f t="shared" si="2"/>
        <v>0</v>
      </c>
      <c r="CV5" s="71">
        <f t="shared" si="2"/>
        <v>0</v>
      </c>
      <c r="CW5" s="71">
        <f t="shared" si="2"/>
        <v>0</v>
      </c>
      <c r="CX5" s="71">
        <f t="shared" si="2"/>
        <v>0</v>
      </c>
      <c r="CY5" s="71">
        <f t="shared" si="2"/>
        <v>0</v>
      </c>
      <c r="CZ5" s="71">
        <f t="shared" si="2"/>
        <v>0</v>
      </c>
      <c r="DA5" s="72">
        <f t="shared" si="2"/>
        <v>0</v>
      </c>
    </row>
    <row r="6" spans="1:105" ht="17" thickBot="1" x14ac:dyDescent="0.25">
      <c r="A6" s="35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7"/>
      <c r="N6" s="35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  <c r="AX6" s="69" t="s">
        <v>67</v>
      </c>
      <c r="AY6" s="70">
        <v>1</v>
      </c>
      <c r="AZ6" s="70" t="str">
        <f>TEXT(AY6*29,"mmm")</f>
        <v>janv</v>
      </c>
      <c r="BA6" s="73"/>
    </row>
    <row r="7" spans="1:105" x14ac:dyDescent="0.2">
      <c r="A7" s="35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7"/>
      <c r="N7" s="35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7"/>
      <c r="AY7" s="65" t="str">
        <f>Donnees!A30</f>
        <v>Taux de precense</v>
      </c>
      <c r="AZ7" s="66" t="str">
        <f>Donnees!A31</f>
        <v>Image 19</v>
      </c>
      <c r="BA7" s="75" cm="1">
        <f t="array" ref="BA7">INDEX(Donnees!$B$31:$M$46,ROWS($BA$7:BA7),KPI!$AY$6)</f>
        <v>0.69</v>
      </c>
    </row>
    <row r="8" spans="1:105" x14ac:dyDescent="0.2">
      <c r="A8" s="35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7"/>
      <c r="N8" s="35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7"/>
      <c r="AY8" s="65"/>
      <c r="AZ8" s="66" t="str">
        <f>Donnees!A32</f>
        <v>Image 20</v>
      </c>
      <c r="BA8" s="75" cm="1">
        <f t="array" ref="BA8">INDEX(Donnees!$B$31:$M$46,ROWS($BA$7:BA8),KPI!$AY$6)</f>
        <v>0.56000000000000005</v>
      </c>
    </row>
    <row r="9" spans="1:105" x14ac:dyDescent="0.2">
      <c r="A9" s="35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7"/>
      <c r="N9" s="35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7"/>
      <c r="AY9" s="65"/>
      <c r="AZ9" s="66" t="str">
        <f>Donnees!A33</f>
        <v>Image 21</v>
      </c>
      <c r="BA9" s="75" cm="1">
        <f t="array" ref="BA9">INDEX(Donnees!$B$31:$M$46,ROWS($BA$7:BA9),KPI!$AY$6)</f>
        <v>0.96</v>
      </c>
    </row>
    <row r="10" spans="1:105" x14ac:dyDescent="0.2">
      <c r="A10" s="35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  <c r="N10" s="35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7"/>
      <c r="AY10" s="65"/>
      <c r="AZ10" s="66" t="str">
        <f>Donnees!A34</f>
        <v>Image 22</v>
      </c>
      <c r="BA10" s="75" cm="1">
        <f t="array" ref="BA10">INDEX(Donnees!$B$31:$M$46,ROWS($BA$7:BA10),KPI!$AY$6)</f>
        <v>0.56999999999999995</v>
      </c>
    </row>
    <row r="11" spans="1:105" x14ac:dyDescent="0.2">
      <c r="A11" s="35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  <c r="N11" s="35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7"/>
      <c r="AY11" s="65"/>
      <c r="AZ11" s="66" t="str">
        <f>Donnees!A35</f>
        <v>Image 23</v>
      </c>
      <c r="BA11" s="75" cm="1">
        <f t="array" ref="BA11">INDEX(Donnees!$B$31:$M$46,ROWS($BA$7:BA11),KPI!$AY$6)</f>
        <v>0.63</v>
      </c>
    </row>
    <row r="12" spans="1:105" x14ac:dyDescent="0.2">
      <c r="A12" s="35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  <c r="N12" s="35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7"/>
      <c r="AY12" s="65"/>
      <c r="AZ12" s="66" t="str">
        <f>Donnees!A36</f>
        <v>Image 24</v>
      </c>
      <c r="BA12" s="75" cm="1">
        <f t="array" ref="BA12">INDEX(Donnees!$B$31:$M$46,ROWS($BA$7:BA12),KPI!$AY$6)</f>
        <v>0.61</v>
      </c>
    </row>
    <row r="13" spans="1:105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  <c r="N13" s="35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7"/>
      <c r="AY13" s="65"/>
      <c r="AZ13" s="66" t="str">
        <f>Donnees!A37</f>
        <v>Image 25</v>
      </c>
      <c r="BA13" s="75" cm="1">
        <f t="array" ref="BA13">INDEX(Donnees!$B$31:$M$46,ROWS($BA$7:BA13),KPI!$AY$6)</f>
        <v>0.79</v>
      </c>
    </row>
    <row r="14" spans="1:105" x14ac:dyDescent="0.2">
      <c r="A14" s="35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  <c r="N14" s="35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7"/>
      <c r="AY14" s="65"/>
      <c r="AZ14" s="66" t="str">
        <f>Donnees!A38</f>
        <v>Image 26</v>
      </c>
      <c r="BA14" s="75" cm="1">
        <f t="array" ref="BA14">INDEX(Donnees!$B$31:$M$46,ROWS($BA$7:BA14),KPI!$AY$6)</f>
        <v>0.92</v>
      </c>
    </row>
    <row r="15" spans="1:105" x14ac:dyDescent="0.2">
      <c r="A15" s="35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  <c r="N15" s="35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7"/>
      <c r="AY15" s="65"/>
      <c r="AZ15" s="66" t="str">
        <f>Donnees!A39</f>
        <v>Image 27</v>
      </c>
      <c r="BA15" s="75" cm="1">
        <f t="array" ref="BA15">INDEX(Donnees!$B$31:$M$46,ROWS($BA$7:BA15),KPI!$AY$6)</f>
        <v>0.71</v>
      </c>
    </row>
    <row r="16" spans="1:105" x14ac:dyDescent="0.2">
      <c r="A16" s="35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  <c r="N16" s="35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7"/>
      <c r="AY16" s="65"/>
      <c r="AZ16" s="66" t="str">
        <f>Donnees!A40</f>
        <v>Image 28</v>
      </c>
      <c r="BA16" s="75" cm="1">
        <f t="array" ref="BA16">INDEX(Donnees!$B$31:$M$46,ROWS($BA$7:BA16),KPI!$AY$6)</f>
        <v>0.81</v>
      </c>
    </row>
    <row r="17" spans="1:53" x14ac:dyDescent="0.2">
      <c r="A17" s="35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  <c r="N17" s="35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7"/>
      <c r="AY17" s="65"/>
      <c r="AZ17" s="66" t="str">
        <f>Donnees!A41</f>
        <v>Image 29</v>
      </c>
      <c r="BA17" s="75" cm="1">
        <f t="array" ref="BA17">INDEX(Donnees!$B$31:$M$46,ROWS($BA$7:BA17),KPI!$AY$6)</f>
        <v>0.66</v>
      </c>
    </row>
    <row r="18" spans="1:53" x14ac:dyDescent="0.2">
      <c r="A18" s="35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  <c r="N18" s="35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7"/>
      <c r="AY18" s="65"/>
      <c r="AZ18" s="66" t="str">
        <f>Donnees!A42</f>
        <v>Image 30</v>
      </c>
      <c r="BA18" s="75" cm="1">
        <f t="array" ref="BA18">INDEX(Donnees!$B$31:$M$46,ROWS($BA$7:BA18),KPI!$AY$6)</f>
        <v>0.73</v>
      </c>
    </row>
    <row r="19" spans="1:53" x14ac:dyDescent="0.2">
      <c r="A19" s="35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  <c r="N19" s="35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7"/>
      <c r="AY19" s="65"/>
      <c r="AZ19" s="66" t="str">
        <f>Donnees!A43</f>
        <v>Image 31</v>
      </c>
      <c r="BA19" s="75" cm="1">
        <f t="array" ref="BA19">INDEX(Donnees!$B$31:$M$46,ROWS($BA$7:BA19),KPI!$AY$6)</f>
        <v>0.61</v>
      </c>
    </row>
    <row r="20" spans="1:53" x14ac:dyDescent="0.2">
      <c r="A20" s="35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  <c r="N20" s="35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7"/>
      <c r="AY20" s="65"/>
      <c r="AZ20" s="66" t="str">
        <f>Donnees!A44</f>
        <v>Image 32</v>
      </c>
      <c r="BA20" s="75" cm="1">
        <f t="array" ref="BA20">INDEX(Donnees!$B$31:$M$46,ROWS($BA$7:BA20),KPI!$AY$6)</f>
        <v>0.61</v>
      </c>
    </row>
    <row r="21" spans="1:53" x14ac:dyDescent="0.2">
      <c r="A21" s="35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  <c r="N21" s="35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7"/>
      <c r="AY21" s="65"/>
      <c r="AZ21" s="66" t="str">
        <f>Donnees!A45</f>
        <v>Image 33</v>
      </c>
      <c r="BA21" s="75" cm="1">
        <f t="array" ref="BA21">INDEX(Donnees!$B$31:$M$46,ROWS($BA$7:BA21),KPI!$AY$6)</f>
        <v>0.82</v>
      </c>
    </row>
    <row r="22" spans="1:53" ht="17" thickBot="1" x14ac:dyDescent="0.25">
      <c r="A22" s="38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40"/>
      <c r="N22" s="38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40"/>
      <c r="AY22" s="69"/>
      <c r="AZ22" s="70" t="str">
        <f>Donnees!A46</f>
        <v>Image 34</v>
      </c>
      <c r="BA22" s="73" cm="1">
        <f t="array" ref="BA22">INDEX(Donnees!$B$31:$M$46,ROWS($BA$7:BA22),KPI!$AY$6)</f>
        <v>0.52</v>
      </c>
    </row>
    <row r="23" spans="1:53" x14ac:dyDescent="0.2">
      <c r="G23" s="32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4"/>
      <c r="AY23" s="62" t="str">
        <f>Donnees!A47</f>
        <v>Taux absence</v>
      </c>
      <c r="AZ23" s="63" t="str">
        <f>Donnees!A48</f>
        <v>Image 19</v>
      </c>
      <c r="BA23" s="64" cm="1">
        <f t="array" ref="BA23">INDEX(Donnees!$B$48:$M$63,ROWS($BA$24:BA24),KPI!$AY$6)</f>
        <v>0.31000000000000005</v>
      </c>
    </row>
    <row r="24" spans="1:53" x14ac:dyDescent="0.2">
      <c r="G24" s="35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7"/>
      <c r="AY24" s="65"/>
      <c r="AZ24" s="66" t="str">
        <f>Donnees!A49</f>
        <v>Image 20</v>
      </c>
      <c r="BA24" s="75" cm="1">
        <f t="array" ref="BA24">INDEX(Donnees!$B$48:$M$63,ROWS($BA$24:BA25),KPI!$AY$6)</f>
        <v>0.43999999999999995</v>
      </c>
    </row>
    <row r="25" spans="1:53" x14ac:dyDescent="0.2">
      <c r="G25" s="35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7"/>
      <c r="AY25" s="65"/>
      <c r="AZ25" s="66" t="str">
        <f>Donnees!A50</f>
        <v>Image 21</v>
      </c>
      <c r="BA25" s="75" cm="1">
        <f t="array" ref="BA25">INDEX(Donnees!$B$48:$M$63,ROWS($BA$24:BA26),KPI!$AY$6)</f>
        <v>4.0000000000000036E-2</v>
      </c>
    </row>
    <row r="26" spans="1:53" x14ac:dyDescent="0.2">
      <c r="G26" s="35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7"/>
      <c r="AY26" s="65"/>
      <c r="AZ26" s="66" t="str">
        <f>Donnees!A51</f>
        <v>Image 22</v>
      </c>
      <c r="BA26" s="75" cm="1">
        <f t="array" ref="BA26">INDEX(Donnees!$B$48:$M$63,ROWS($BA$24:BA27),KPI!$AY$6)</f>
        <v>0.43000000000000005</v>
      </c>
    </row>
    <row r="27" spans="1:53" x14ac:dyDescent="0.2">
      <c r="G27" s="35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7"/>
      <c r="AY27" s="65"/>
      <c r="AZ27" s="66" t="str">
        <f>Donnees!A52</f>
        <v>Image 23</v>
      </c>
      <c r="BA27" s="75" cm="1">
        <f t="array" ref="BA27">INDEX(Donnees!$B$48:$M$63,ROWS($BA$24:BA28),KPI!$AY$6)</f>
        <v>0.37</v>
      </c>
    </row>
    <row r="28" spans="1:53" x14ac:dyDescent="0.2">
      <c r="G28" s="35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7"/>
      <c r="AY28" s="65"/>
      <c r="AZ28" s="66" t="str">
        <f>Donnees!A53</f>
        <v>Image 24</v>
      </c>
      <c r="BA28" s="75" cm="1">
        <f t="array" ref="BA28">INDEX(Donnees!$B$48:$M$63,ROWS($BA$24:BA29),KPI!$AY$6)</f>
        <v>0.39</v>
      </c>
    </row>
    <row r="29" spans="1:53" x14ac:dyDescent="0.2">
      <c r="G29" s="35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7"/>
      <c r="AY29" s="65"/>
      <c r="AZ29" s="66" t="str">
        <f>Donnees!A54</f>
        <v>Image 25</v>
      </c>
      <c r="BA29" s="75" cm="1">
        <f t="array" ref="BA29">INDEX(Donnees!$B$48:$M$63,ROWS($BA$24:BA30),KPI!$AY$6)</f>
        <v>0.20999999999999996</v>
      </c>
    </row>
    <row r="30" spans="1:53" x14ac:dyDescent="0.2">
      <c r="G30" s="35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7"/>
      <c r="AY30" s="65"/>
      <c r="AZ30" s="66" t="str">
        <f>Donnees!A55</f>
        <v>Image 26</v>
      </c>
      <c r="BA30" s="75" cm="1">
        <f t="array" ref="BA30">INDEX(Donnees!$B$48:$M$63,ROWS($BA$24:BA31),KPI!$AY$6)</f>
        <v>7.999999999999996E-2</v>
      </c>
    </row>
    <row r="31" spans="1:53" x14ac:dyDescent="0.2">
      <c r="G31" s="35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7"/>
      <c r="AY31" s="65"/>
      <c r="AZ31" s="66" t="str">
        <f>Donnees!A56</f>
        <v>Image 27</v>
      </c>
      <c r="BA31" s="75" cm="1">
        <f t="array" ref="BA31">INDEX(Donnees!$B$48:$M$63,ROWS($BA$24:BA32),KPI!$AY$6)</f>
        <v>0.29000000000000004</v>
      </c>
    </row>
    <row r="32" spans="1:53" x14ac:dyDescent="0.2">
      <c r="G32" s="35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7"/>
      <c r="AY32" s="65"/>
      <c r="AZ32" s="66" t="str">
        <f>Donnees!A57</f>
        <v>Image 28</v>
      </c>
      <c r="BA32" s="75" cm="1">
        <f t="array" ref="BA32">INDEX(Donnees!$B$48:$M$63,ROWS($BA$24:BA33),KPI!$AY$6)</f>
        <v>0.18999999999999995</v>
      </c>
    </row>
    <row r="33" spans="7:65" x14ac:dyDescent="0.2">
      <c r="G33" s="35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7"/>
      <c r="AY33" s="65"/>
      <c r="AZ33" s="66" t="str">
        <f>Donnees!A58</f>
        <v>Image 29</v>
      </c>
      <c r="BA33" s="75" cm="1">
        <f t="array" ref="BA33">INDEX(Donnees!$B$48:$M$63,ROWS($BA$24:BA34),KPI!$AY$6)</f>
        <v>0.33999999999999997</v>
      </c>
    </row>
    <row r="34" spans="7:65" x14ac:dyDescent="0.2">
      <c r="G34" s="35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7"/>
      <c r="AY34" s="65"/>
      <c r="AZ34" s="66" t="str">
        <f>Donnees!A59</f>
        <v>Image 30</v>
      </c>
      <c r="BA34" s="75" cm="1">
        <f t="array" ref="BA34">INDEX(Donnees!$B$48:$M$63,ROWS($BA$24:BA35),KPI!$AY$6)</f>
        <v>0.27</v>
      </c>
    </row>
    <row r="35" spans="7:65" x14ac:dyDescent="0.2">
      <c r="G35" s="35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7"/>
      <c r="AY35" s="65"/>
      <c r="AZ35" s="66" t="str">
        <f>Donnees!A60</f>
        <v>Image 31</v>
      </c>
      <c r="BA35" s="75" cm="1">
        <f t="array" ref="BA35">INDEX(Donnees!$B$48:$M$63,ROWS($BA$24:BA36),KPI!$AY$6)</f>
        <v>0.39</v>
      </c>
    </row>
    <row r="36" spans="7:65" x14ac:dyDescent="0.2">
      <c r="G36" s="35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7"/>
      <c r="AY36" s="65"/>
      <c r="AZ36" s="66" t="str">
        <f>Donnees!A61</f>
        <v>Image 32</v>
      </c>
      <c r="BA36" s="75" cm="1">
        <f t="array" ref="BA36">INDEX(Donnees!$B$48:$M$63,ROWS($BA$24:BA37),KPI!$AY$6)</f>
        <v>0.39</v>
      </c>
    </row>
    <row r="37" spans="7:65" x14ac:dyDescent="0.2">
      <c r="G37" s="35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7"/>
      <c r="AY37" s="65"/>
      <c r="AZ37" s="66" t="str">
        <f>Donnees!A62</f>
        <v>Image 33</v>
      </c>
      <c r="BA37" s="75" cm="1">
        <f t="array" ref="BA37">INDEX(Donnees!$B$48:$M$63,ROWS($BA$24:BA38),KPI!$AY$6)</f>
        <v>0.18000000000000005</v>
      </c>
    </row>
    <row r="38" spans="7:65" ht="17" thickBot="1" x14ac:dyDescent="0.25">
      <c r="G38" s="35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7"/>
      <c r="AY38" s="69"/>
      <c r="AZ38" s="70" t="str">
        <f>Donnees!A63</f>
        <v>Image 34</v>
      </c>
      <c r="BA38" s="73" cm="1">
        <f t="array" ref="BA38">INDEX(Donnees!$B$48:$M$63,ROWS($BA$24:BA38),KPI!$AY$6)</f>
        <v>0.18000000000000005</v>
      </c>
    </row>
    <row r="39" spans="7:65" x14ac:dyDescent="0.2">
      <c r="G39" s="35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7"/>
      <c r="BB39" s="74" t="s">
        <v>24</v>
      </c>
      <c r="BC39" s="74" t="s">
        <v>70</v>
      </c>
      <c r="BD39" s="74" t="s">
        <v>26</v>
      </c>
      <c r="BE39" s="74" t="s">
        <v>27</v>
      </c>
      <c r="BF39" s="74" t="s">
        <v>28</v>
      </c>
      <c r="BG39" s="74" t="s">
        <v>29</v>
      </c>
      <c r="BH39" s="74" t="s">
        <v>30</v>
      </c>
      <c r="BI39" s="74" t="s">
        <v>31</v>
      </c>
      <c r="BJ39" s="74" t="s">
        <v>32</v>
      </c>
      <c r="BK39" s="74" t="s">
        <v>33</v>
      </c>
      <c r="BL39" s="74" t="s">
        <v>34</v>
      </c>
      <c r="BM39" s="74" t="s">
        <v>35</v>
      </c>
    </row>
    <row r="40" spans="7:65" ht="17" thickBot="1" x14ac:dyDescent="0.25">
      <c r="G40" s="38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40"/>
      <c r="AZ40" s="74" t="s">
        <v>68</v>
      </c>
      <c r="BA40" s="66" t="s">
        <v>18</v>
      </c>
      <c r="BB40" s="74">
        <f>IF(Donnees!B60&gt;=0.3,Donnees!B60,0)</f>
        <v>0.39</v>
      </c>
      <c r="BC40" s="74">
        <f>IF(Donnees!C60&gt;=0.3,Donnees!C60,0)</f>
        <v>0</v>
      </c>
      <c r="BD40" s="74">
        <f>IF(Donnees!D60&gt;=0.3,Donnees!D60,0)</f>
        <v>0</v>
      </c>
      <c r="BE40" s="74">
        <f>IF(Donnees!E60&gt;=0.3,Donnees!E60,0)</f>
        <v>0</v>
      </c>
      <c r="BF40" s="74">
        <f>IF(Donnees!F60&gt;=0.3,Donnees!F60,0)</f>
        <v>0</v>
      </c>
      <c r="BG40" s="74">
        <f>IF(Donnees!G60&gt;=0.3,Donnees!G60,0)</f>
        <v>0</v>
      </c>
      <c r="BH40" s="74">
        <f>IF(Donnees!H60&gt;=0.3,Donnees!H60,0)</f>
        <v>0</v>
      </c>
      <c r="BI40" s="74">
        <f>IF(Donnees!I60&gt;=0.3,Donnees!I60,0)</f>
        <v>0</v>
      </c>
      <c r="BJ40" s="74">
        <f>IF(Donnees!J60&gt;=0.3,Donnees!J60,0)</f>
        <v>0</v>
      </c>
      <c r="BK40" s="74">
        <f>IF(Donnees!K60&gt;=0.3,Donnees!K60,0)</f>
        <v>0.4</v>
      </c>
      <c r="BL40" s="74">
        <f>IF(Donnees!L60&gt;=0.3,Donnees!L60,0)</f>
        <v>0.5</v>
      </c>
      <c r="BM40" s="74">
        <f>IF(Donnees!M60&gt;=0.3,Donnees!M60,0)</f>
        <v>0</v>
      </c>
    </row>
    <row r="41" spans="7:65" x14ac:dyDescent="0.2">
      <c r="BA41" s="66" t="s">
        <v>19</v>
      </c>
      <c r="BB41" s="74">
        <f>IF(AND(Donnees!B60&lt;0.3,Donnees!B60&gt;=0.1),Donnees!B60,0)</f>
        <v>0</v>
      </c>
      <c r="BC41" s="74">
        <f>IF(AND(Donnees!C60&lt;0.3,Donnees!C60&gt;=0.1),Donnees!C60,0)</f>
        <v>0.21999999999999997</v>
      </c>
      <c r="BD41" s="74">
        <f>IF(AND(Donnees!D60&lt;0.3,Donnees!D60&gt;=0.1),Donnees!D60,0)</f>
        <v>0.27</v>
      </c>
      <c r="BE41" s="74">
        <f>IF(AND(Donnees!E60&lt;0.3,Donnees!E60&gt;=0.1),Donnees!E60,0)</f>
        <v>0</v>
      </c>
      <c r="BF41" s="74">
        <f>IF(AND(Donnees!F60&lt;0.3,Donnees!F60&gt;=0.1),Donnees!F60,0)</f>
        <v>0.26</v>
      </c>
      <c r="BG41" s="74">
        <f>IF(AND(Donnees!G60&lt;0.3,Donnees!G60&gt;=0.1),Donnees!G60,0)</f>
        <v>0</v>
      </c>
      <c r="BH41" s="74">
        <f>IF(AND(Donnees!H60&lt;0.3,Donnees!H60&gt;=0.1),Donnees!H60,0)</f>
        <v>0.22999999999999998</v>
      </c>
      <c r="BI41" s="74">
        <f>IF(AND(Donnees!I60&lt;0.3,Donnees!I60&gt;=0.1),Donnees!I60,0)</f>
        <v>0</v>
      </c>
      <c r="BJ41" s="74">
        <f>IF(AND(Donnees!J60&lt;0.3,Donnees!J60&gt;=0.1),Donnees!J60,0)</f>
        <v>0.18999999999999995</v>
      </c>
      <c r="BK41" s="74">
        <f>IF(AND(Donnees!K60&lt;0.3,Donnees!K60&gt;=0.1),Donnees!K60,0)</f>
        <v>0</v>
      </c>
      <c r="BL41" s="74">
        <f>IF(AND(Donnees!L60&lt;0.3,Donnees!L60&gt;=0.1),Donnees!L60,0)</f>
        <v>0</v>
      </c>
      <c r="BM41" s="74">
        <f>IF(AND(Donnees!M60&lt;0.3,Donnees!M60&gt;=0.1),Donnees!M60,0)</f>
        <v>0.13</v>
      </c>
    </row>
    <row r="42" spans="7:65" x14ac:dyDescent="0.2">
      <c r="BA42" s="66" t="s">
        <v>20</v>
      </c>
      <c r="BB42" s="74">
        <f>IF(AND(Donnees!B60&lt;0.1,Donnees!B60&gt;=0),Donnees!B60,0)</f>
        <v>0</v>
      </c>
      <c r="BC42" s="74">
        <f>IF(AND(Donnees!C60&lt;0.1,Donnees!C60&gt;=0),Donnees!C60,0)</f>
        <v>0</v>
      </c>
      <c r="BD42" s="74">
        <f>IF(AND(Donnees!D60&lt;0.1,Donnees!D60&gt;=0),Donnees!D60,0)</f>
        <v>0</v>
      </c>
      <c r="BE42" s="74">
        <f>IF(AND(Donnees!E60&lt;0.1,Donnees!E60&gt;=0),Donnees!E60,0)</f>
        <v>8.9999999999999969E-2</v>
      </c>
      <c r="BF42" s="74">
        <f>IF(AND(Donnees!F60&lt;0.1,Donnees!F60&gt;=0),Donnees!F60,0)</f>
        <v>0</v>
      </c>
      <c r="BG42" s="74">
        <f>IF(AND(Donnees!G60&lt;0.1,Donnees!G60&gt;=0),Donnees!G60,0)</f>
        <v>8.9999999999999969E-2</v>
      </c>
      <c r="BH42" s="74">
        <f>IF(AND(Donnees!H60&lt;0.1,Donnees!H60&gt;=0),Donnees!H60,0)</f>
        <v>0</v>
      </c>
      <c r="BI42" s="74">
        <f>IF(AND(Donnees!I60&lt;0.1,Donnees!I60&gt;=0),Donnees!I60,0)</f>
        <v>6.9999999999999951E-2</v>
      </c>
      <c r="BJ42" s="74">
        <f>IF(AND(Donnees!J60&lt;0.1,Donnees!J60&gt;=0),Donnees!J60,0)</f>
        <v>0</v>
      </c>
      <c r="BK42" s="74">
        <f>IF(AND(Donnees!K60&lt;0.1,Donnees!K60&gt;=0),Donnees!K60,0)</f>
        <v>0</v>
      </c>
      <c r="BL42" s="74">
        <f>IF(AND(Donnees!L60&lt;0.1,Donnees!L60&gt;=0),Donnees!L60,0)</f>
        <v>0</v>
      </c>
      <c r="BM42" s="74">
        <f>IF(AND(Donnees!M60&lt;0.1,Donnees!M60&gt;=0),Donnees!M60,0)</f>
        <v>0</v>
      </c>
    </row>
    <row r="43" spans="7:65" x14ac:dyDescent="0.2">
      <c r="AZ43" s="74" t="s">
        <v>69</v>
      </c>
      <c r="BA43" s="66" t="s">
        <v>18</v>
      </c>
      <c r="BB43" s="74">
        <f>IF(Donnees!B61&gt;=0.3,Donnees!B61,0)</f>
        <v>0.39</v>
      </c>
      <c r="BC43" s="74">
        <f>IF(Donnees!C61&gt;=0.3,Donnees!C61,0)</f>
        <v>0.36</v>
      </c>
      <c r="BD43" s="74">
        <f>IF(Donnees!D61&gt;=0.3,Donnees!D61,0)</f>
        <v>0</v>
      </c>
      <c r="BE43" s="74">
        <f>IF(Donnees!E61&gt;=0.3,Donnees!E61,0)</f>
        <v>0.31999999999999995</v>
      </c>
      <c r="BF43" s="74">
        <f>IF(Donnees!F61&gt;=0.3,Donnees!F61,0)</f>
        <v>0</v>
      </c>
      <c r="BG43" s="74">
        <f>IF(Donnees!G61&gt;=0.3,Donnees!G61,0)</f>
        <v>0</v>
      </c>
      <c r="BH43" s="74">
        <f>IF(Donnees!H61&gt;=0.3,Donnees!H61,0)</f>
        <v>0.49</v>
      </c>
      <c r="BI43" s="74">
        <f>IF(Donnees!I61&gt;=0.3,Donnees!I61,0)</f>
        <v>0</v>
      </c>
      <c r="BJ43" s="74">
        <f>IF(Donnees!J61&gt;=0.3,Donnees!J61,0)</f>
        <v>0.32999999999999996</v>
      </c>
      <c r="BK43" s="74">
        <f>IF(Donnees!K61&gt;=0.3,Donnees!K61,0)</f>
        <v>0</v>
      </c>
      <c r="BL43" s="74">
        <f>IF(Donnees!L61&gt;=0.3,Donnees!L61,0)</f>
        <v>0</v>
      </c>
      <c r="BM43" s="74">
        <f>IF(Donnees!M61&gt;=0.3,Donnees!M61,0)</f>
        <v>0</v>
      </c>
    </row>
    <row r="44" spans="7:65" x14ac:dyDescent="0.2">
      <c r="BA44" s="66" t="s">
        <v>19</v>
      </c>
      <c r="BB44" s="74">
        <f>IF(AND(Donnees!B61&lt;0.3,Donnees!B61&gt;=0.1),Donnees!B61,0)</f>
        <v>0</v>
      </c>
      <c r="BC44" s="74">
        <f>IF(AND(Donnees!C61&lt;0.3,Donnees!C61&gt;=0.1),Donnees!C61,0)</f>
        <v>0</v>
      </c>
      <c r="BD44" s="74">
        <f>IF(AND(Donnees!D61&lt;0.3,Donnees!D61&gt;=0.1),Donnees!D61,0)</f>
        <v>0.28000000000000003</v>
      </c>
      <c r="BE44" s="74">
        <f>IF(AND(Donnees!E61&lt;0.3,Donnees!E61&gt;=0.1),Donnees!E61,0)</f>
        <v>0</v>
      </c>
      <c r="BF44" s="74">
        <f>IF(AND(Donnees!F61&lt;0.3,Donnees!F61&gt;=0.1),Donnees!F61,0)</f>
        <v>0.12</v>
      </c>
      <c r="BG44" s="74">
        <f>IF(AND(Donnees!G61&lt;0.3,Donnees!G61&gt;=0.1),Donnees!G61,0)</f>
        <v>0</v>
      </c>
      <c r="BH44" s="74">
        <f>IF(AND(Donnees!H61&lt;0.3,Donnees!H61&gt;=0.1),Donnees!H61,0)</f>
        <v>0</v>
      </c>
      <c r="BI44" s="74">
        <f>IF(AND(Donnees!I61&lt;0.3,Donnees!I61&gt;=0.1),Donnees!I61,0)</f>
        <v>0</v>
      </c>
      <c r="BJ44" s="74">
        <f>IF(AND(Donnees!J61&lt;0.3,Donnees!J61&gt;=0.1),Donnees!J61,0)</f>
        <v>0</v>
      </c>
      <c r="BK44" s="74">
        <f>IF(AND(Donnees!K61&lt;0.3,Donnees!K61&gt;=0.1),Donnees!K61,0)</f>
        <v>0.21999999999999997</v>
      </c>
      <c r="BL44" s="74">
        <f>IF(AND(Donnees!L61&lt;0.3,Donnees!L61&gt;=0.1),Donnees!L61,0)</f>
        <v>0.10999999999999999</v>
      </c>
      <c r="BM44" s="74">
        <f>IF(AND(Donnees!M61&lt;0.3,Donnees!M61&gt;=0.1),Donnees!M61,0)</f>
        <v>0.26</v>
      </c>
    </row>
    <row r="45" spans="7:65" x14ac:dyDescent="0.2">
      <c r="BA45" s="66" t="s">
        <v>20</v>
      </c>
      <c r="BB45" s="74">
        <f>IF(AND(Donnees!B61&lt;0.1,Donnees!B61&gt;=0),Donnees!B61,0)</f>
        <v>0</v>
      </c>
      <c r="BC45" s="74">
        <f>IF(AND(Donnees!C61&lt;0.1,Donnees!C61&gt;=0),Donnees!C61,0)</f>
        <v>0</v>
      </c>
      <c r="BD45" s="74">
        <f>IF(AND(Donnees!D61&lt;0.1,Donnees!D61&gt;=0),Donnees!D61,0)</f>
        <v>0</v>
      </c>
      <c r="BE45" s="74">
        <f>IF(AND(Donnees!E61&lt;0.1,Donnees!E61&gt;=0),Donnees!E61,0)</f>
        <v>0</v>
      </c>
      <c r="BF45" s="74">
        <f>IF(AND(Donnees!F61&lt;0.1,Donnees!F61&gt;=0),Donnees!F61,0)</f>
        <v>0</v>
      </c>
      <c r="BG45" s="74">
        <f>IF(AND(Donnees!G61&lt;0.1,Donnees!G61&gt;=0),Donnees!G61,0)</f>
        <v>7.999999999999996E-2</v>
      </c>
      <c r="BH45" s="74">
        <f>IF(AND(Donnees!H61&lt;0.1,Donnees!H61&gt;=0),Donnees!H61,0)</f>
        <v>0</v>
      </c>
      <c r="BI45" s="74">
        <f>IF(AND(Donnees!I61&lt;0.1,Donnees!I61&gt;=0),Donnees!I61,0)</f>
        <v>6.0000000000000053E-2</v>
      </c>
      <c r="BJ45" s="74">
        <f>IF(AND(Donnees!J61&lt;0.1,Donnees!J61&gt;=0),Donnees!J61,0)</f>
        <v>0</v>
      </c>
      <c r="BK45" s="74">
        <f>IF(AND(Donnees!K61&lt;0.1,Donnees!K61&gt;=0),Donnees!K61,0)</f>
        <v>0</v>
      </c>
      <c r="BL45" s="74">
        <f>IF(AND(Donnees!L61&lt;0.1,Donnees!L61&gt;=0),Donnees!L61,0)</f>
        <v>0</v>
      </c>
      <c r="BM45" s="74">
        <f>IF(AND(Donnees!M61&lt;0.1,Donnees!M61&gt;=0),Donnees!M61,0)</f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Spinner 1">
              <controlPr defaultSize="0" autoPict="0">
                <anchor moveWithCells="1" sizeWithCells="1">
                  <from>
                    <xdr:col>14</xdr:col>
                    <xdr:colOff>165100</xdr:colOff>
                    <xdr:row>6</xdr:row>
                    <xdr:rowOff>25400</xdr:rowOff>
                  </from>
                  <to>
                    <xdr:col>15</xdr:col>
                    <xdr:colOff>114300</xdr:colOff>
                    <xdr:row>28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Spinner 2">
              <controlPr defaultSize="0" autoPict="0">
                <anchor moveWithCells="1" sizeWithCells="1">
                  <from>
                    <xdr:col>25</xdr:col>
                    <xdr:colOff>800100</xdr:colOff>
                    <xdr:row>16</xdr:row>
                    <xdr:rowOff>152400</xdr:rowOff>
                  </from>
                  <to>
                    <xdr:col>26</xdr:col>
                    <xdr:colOff>508000</xdr:colOff>
                    <xdr:row>33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EC03A-7781-0A4D-A5B4-58A3F81CAA62}">
  <sheetPr codeName="Feuil2"/>
  <dimension ref="A1:BB63"/>
  <sheetViews>
    <sheetView showGridLines="0" topLeftCell="A26" workbookViewId="0">
      <selection activeCell="K60" sqref="K60"/>
    </sheetView>
  </sheetViews>
  <sheetFormatPr baseColWidth="10" defaultRowHeight="16" x14ac:dyDescent="0.2"/>
  <cols>
    <col min="1" max="1" width="15.33203125" bestFit="1" customWidth="1"/>
  </cols>
  <sheetData>
    <row r="1" spans="1:54" ht="17" thickBot="1" x14ac:dyDescent="0.25">
      <c r="A1" s="15" t="s">
        <v>1</v>
      </c>
    </row>
    <row r="2" spans="1:54" ht="17" thickBot="1" x14ac:dyDescent="0.25">
      <c r="A2" s="15" t="s">
        <v>0</v>
      </c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  <c r="AG2" s="2">
        <v>32</v>
      </c>
      <c r="AH2" s="2">
        <v>33</v>
      </c>
      <c r="AI2" s="2">
        <v>34</v>
      </c>
      <c r="AJ2" s="2">
        <v>35</v>
      </c>
      <c r="AK2" s="2">
        <v>36</v>
      </c>
      <c r="AL2" s="2">
        <v>37</v>
      </c>
      <c r="AM2" s="2">
        <v>38</v>
      </c>
      <c r="AN2" s="2">
        <v>39</v>
      </c>
      <c r="AO2" s="2">
        <v>40</v>
      </c>
      <c r="AP2" s="2">
        <v>41</v>
      </c>
      <c r="AQ2" s="2">
        <v>42</v>
      </c>
      <c r="AR2" s="2">
        <v>43</v>
      </c>
      <c r="AS2" s="2">
        <v>44</v>
      </c>
      <c r="AT2" s="2">
        <v>45</v>
      </c>
      <c r="AU2" s="2">
        <v>46</v>
      </c>
      <c r="AV2" s="2">
        <v>47</v>
      </c>
      <c r="AW2" s="2">
        <v>48</v>
      </c>
      <c r="AX2" s="2">
        <v>49</v>
      </c>
      <c r="AY2" s="2">
        <v>50</v>
      </c>
      <c r="AZ2" s="2">
        <v>51</v>
      </c>
      <c r="BA2" s="2">
        <v>52</v>
      </c>
      <c r="BB2" s="3">
        <v>53</v>
      </c>
    </row>
    <row r="3" spans="1:54" x14ac:dyDescent="0.2">
      <c r="A3" s="12" t="s">
        <v>7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>
        <v>23</v>
      </c>
      <c r="AA3" s="6">
        <v>6</v>
      </c>
      <c r="AB3" s="6">
        <v>22</v>
      </c>
      <c r="AC3" s="6">
        <v>64</v>
      </c>
      <c r="AD3" s="6">
        <v>61</v>
      </c>
      <c r="AE3" s="6">
        <v>36</v>
      </c>
      <c r="AF3" s="6">
        <v>10</v>
      </c>
      <c r="AG3" s="6">
        <v>55</v>
      </c>
      <c r="AH3" s="6">
        <v>23</v>
      </c>
      <c r="AI3" s="6">
        <v>91</v>
      </c>
      <c r="AJ3" s="6">
        <v>29</v>
      </c>
      <c r="AK3" s="6">
        <v>91</v>
      </c>
      <c r="AL3" s="6">
        <v>16</v>
      </c>
      <c r="AM3" s="6">
        <v>90</v>
      </c>
      <c r="AN3" s="6">
        <v>8</v>
      </c>
      <c r="AO3" s="6">
        <v>46</v>
      </c>
      <c r="AP3" s="6">
        <v>57</v>
      </c>
      <c r="AQ3" s="6">
        <v>30</v>
      </c>
      <c r="AR3" s="6">
        <v>36</v>
      </c>
      <c r="AS3" s="6">
        <v>93</v>
      </c>
      <c r="AT3" s="6">
        <v>21</v>
      </c>
      <c r="AU3" s="6">
        <v>63</v>
      </c>
      <c r="AV3" s="6">
        <v>24</v>
      </c>
      <c r="AW3" s="6">
        <v>79</v>
      </c>
      <c r="AX3" s="6">
        <v>86</v>
      </c>
      <c r="AY3" s="6">
        <v>78</v>
      </c>
      <c r="AZ3" s="6">
        <v>34</v>
      </c>
      <c r="BA3" s="6">
        <v>89</v>
      </c>
      <c r="BB3" s="7">
        <v>61</v>
      </c>
    </row>
    <row r="4" spans="1:54" x14ac:dyDescent="0.2">
      <c r="A4" s="13" t="s">
        <v>6</v>
      </c>
      <c r="B4" s="8">
        <v>100</v>
      </c>
      <c r="C4" s="4">
        <v>100</v>
      </c>
      <c r="D4" s="4">
        <v>100</v>
      </c>
      <c r="E4" s="4">
        <v>100</v>
      </c>
      <c r="F4" s="4">
        <v>100</v>
      </c>
      <c r="G4" s="4">
        <v>100</v>
      </c>
      <c r="H4" s="4">
        <v>100</v>
      </c>
      <c r="I4" s="4">
        <v>100</v>
      </c>
      <c r="J4" s="4">
        <v>100</v>
      </c>
      <c r="K4" s="4">
        <v>100</v>
      </c>
      <c r="L4" s="4">
        <v>100</v>
      </c>
      <c r="M4" s="4">
        <v>100</v>
      </c>
      <c r="N4" s="4">
        <v>100</v>
      </c>
      <c r="O4" s="4">
        <v>100</v>
      </c>
      <c r="P4" s="4">
        <v>100</v>
      </c>
      <c r="Q4" s="4">
        <v>100</v>
      </c>
      <c r="R4" s="4">
        <v>100</v>
      </c>
      <c r="S4" s="4">
        <v>100</v>
      </c>
      <c r="T4" s="4">
        <v>100</v>
      </c>
      <c r="U4" s="4">
        <v>100</v>
      </c>
      <c r="V4" s="4">
        <v>100</v>
      </c>
      <c r="W4" s="4">
        <v>100</v>
      </c>
      <c r="X4" s="4">
        <v>100</v>
      </c>
      <c r="Y4" s="4">
        <v>100</v>
      </c>
      <c r="Z4" s="4">
        <v>100</v>
      </c>
      <c r="AA4" s="4">
        <v>100</v>
      </c>
      <c r="AB4" s="4">
        <v>100</v>
      </c>
      <c r="AC4" s="4">
        <v>100</v>
      </c>
      <c r="AD4" s="4">
        <v>100</v>
      </c>
      <c r="AE4" s="4">
        <v>100</v>
      </c>
      <c r="AF4" s="4">
        <v>100</v>
      </c>
      <c r="AG4" s="4">
        <v>100</v>
      </c>
      <c r="AH4" s="4">
        <v>100</v>
      </c>
      <c r="AI4" s="4">
        <v>100</v>
      </c>
      <c r="AJ4" s="4">
        <v>100</v>
      </c>
      <c r="AK4" s="4">
        <v>100</v>
      </c>
      <c r="AL4" s="4">
        <v>100</v>
      </c>
      <c r="AM4" s="4">
        <v>100</v>
      </c>
      <c r="AN4" s="4">
        <v>100</v>
      </c>
      <c r="AO4" s="4">
        <v>100</v>
      </c>
      <c r="AP4" s="4">
        <v>100</v>
      </c>
      <c r="AQ4" s="4">
        <v>100</v>
      </c>
      <c r="AR4" s="4">
        <v>100</v>
      </c>
      <c r="AS4" s="4">
        <v>100</v>
      </c>
      <c r="AT4" s="4">
        <v>100</v>
      </c>
      <c r="AU4" s="4">
        <v>100</v>
      </c>
      <c r="AV4" s="4">
        <v>100</v>
      </c>
      <c r="AW4" s="4">
        <v>100</v>
      </c>
      <c r="AX4" s="4">
        <v>100</v>
      </c>
      <c r="AY4" s="4">
        <v>100</v>
      </c>
      <c r="AZ4" s="4">
        <v>100</v>
      </c>
      <c r="BA4" s="4">
        <v>100</v>
      </c>
      <c r="BB4" s="4">
        <v>100</v>
      </c>
    </row>
    <row r="5" spans="1:54" ht="17" thickBot="1" x14ac:dyDescent="0.25">
      <c r="A5" s="13" t="s">
        <v>5</v>
      </c>
      <c r="B5" s="9">
        <v>66</v>
      </c>
      <c r="C5" s="10">
        <v>70</v>
      </c>
      <c r="D5" s="10">
        <v>3</v>
      </c>
      <c r="E5" s="10">
        <v>54</v>
      </c>
      <c r="F5" s="10">
        <v>100</v>
      </c>
      <c r="G5" s="10">
        <v>68</v>
      </c>
      <c r="H5" s="10">
        <v>2</v>
      </c>
      <c r="I5" s="10">
        <v>5</v>
      </c>
      <c r="J5" s="10">
        <v>42</v>
      </c>
      <c r="K5" s="10">
        <v>77</v>
      </c>
      <c r="L5" s="10">
        <v>43</v>
      </c>
      <c r="M5" s="10">
        <v>88</v>
      </c>
      <c r="N5" s="10">
        <v>29</v>
      </c>
      <c r="O5" s="10">
        <v>47</v>
      </c>
      <c r="P5" s="10">
        <v>88</v>
      </c>
      <c r="Q5" s="10">
        <v>26</v>
      </c>
      <c r="R5" s="10">
        <v>98</v>
      </c>
      <c r="S5" s="10">
        <v>55</v>
      </c>
      <c r="T5" s="10">
        <v>88</v>
      </c>
      <c r="U5" s="10">
        <v>71</v>
      </c>
      <c r="V5" s="10">
        <v>88</v>
      </c>
      <c r="W5" s="10">
        <v>77</v>
      </c>
      <c r="X5" s="10">
        <v>31</v>
      </c>
      <c r="Y5" s="10">
        <v>68</v>
      </c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1"/>
    </row>
    <row r="6" spans="1:54" x14ac:dyDescent="0.2">
      <c r="A6" s="12" t="s">
        <v>8</v>
      </c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>
        <v>9</v>
      </c>
      <c r="AA6" s="6">
        <v>57</v>
      </c>
      <c r="AB6" s="6">
        <v>66</v>
      </c>
      <c r="AC6" s="6">
        <v>84</v>
      </c>
      <c r="AD6" s="6">
        <v>9</v>
      </c>
      <c r="AE6" s="6">
        <v>121</v>
      </c>
      <c r="AF6" s="6">
        <v>130</v>
      </c>
      <c r="AG6" s="6">
        <v>31</v>
      </c>
      <c r="AH6" s="6">
        <v>72</v>
      </c>
      <c r="AI6" s="6">
        <v>143</v>
      </c>
      <c r="AJ6" s="6">
        <v>190</v>
      </c>
      <c r="AK6" s="6">
        <v>134</v>
      </c>
      <c r="AL6" s="6">
        <v>104</v>
      </c>
      <c r="AM6" s="6">
        <v>118</v>
      </c>
      <c r="AN6" s="6">
        <v>36</v>
      </c>
      <c r="AO6" s="6">
        <v>74</v>
      </c>
      <c r="AP6" s="6">
        <v>93</v>
      </c>
      <c r="AQ6" s="6">
        <v>79</v>
      </c>
      <c r="AR6" s="6">
        <v>15</v>
      </c>
      <c r="AS6" s="6">
        <v>80</v>
      </c>
      <c r="AT6" s="6">
        <v>61</v>
      </c>
      <c r="AU6" s="6">
        <v>89</v>
      </c>
      <c r="AV6" s="6">
        <v>121</v>
      </c>
      <c r="AW6" s="6">
        <v>160</v>
      </c>
      <c r="AX6" s="6">
        <v>73</v>
      </c>
      <c r="AY6" s="6">
        <v>140</v>
      </c>
      <c r="AZ6" s="6">
        <v>73</v>
      </c>
      <c r="BA6" s="6">
        <v>72</v>
      </c>
      <c r="BB6" s="7">
        <v>84</v>
      </c>
    </row>
    <row r="7" spans="1:54" x14ac:dyDescent="0.2">
      <c r="A7" s="13" t="s">
        <v>6</v>
      </c>
      <c r="B7" s="8">
        <v>200</v>
      </c>
      <c r="C7" s="4">
        <v>200</v>
      </c>
      <c r="D7" s="4">
        <v>200</v>
      </c>
      <c r="E7" s="4">
        <v>200</v>
      </c>
      <c r="F7" s="4">
        <v>200</v>
      </c>
      <c r="G7" s="4">
        <v>200</v>
      </c>
      <c r="H7" s="4">
        <v>200</v>
      </c>
      <c r="I7" s="4">
        <v>200</v>
      </c>
      <c r="J7" s="4">
        <v>200</v>
      </c>
      <c r="K7" s="4">
        <v>200</v>
      </c>
      <c r="L7" s="4">
        <v>200</v>
      </c>
      <c r="M7" s="4">
        <v>200</v>
      </c>
      <c r="N7" s="4">
        <v>200</v>
      </c>
      <c r="O7" s="4">
        <v>200</v>
      </c>
      <c r="P7" s="4">
        <v>200</v>
      </c>
      <c r="Q7" s="4">
        <v>200</v>
      </c>
      <c r="R7" s="4">
        <v>200</v>
      </c>
      <c r="S7" s="4">
        <v>200</v>
      </c>
      <c r="T7" s="4">
        <v>200</v>
      </c>
      <c r="U7" s="4">
        <v>200</v>
      </c>
      <c r="V7" s="4">
        <v>200</v>
      </c>
      <c r="W7" s="4">
        <v>200</v>
      </c>
      <c r="X7" s="4">
        <v>200</v>
      </c>
      <c r="Y7" s="4">
        <v>200</v>
      </c>
      <c r="Z7" s="4">
        <v>200</v>
      </c>
      <c r="AA7" s="4">
        <v>200</v>
      </c>
      <c r="AB7" s="4">
        <v>200</v>
      </c>
      <c r="AC7" s="4">
        <v>200</v>
      </c>
      <c r="AD7" s="4">
        <v>200</v>
      </c>
      <c r="AE7" s="4">
        <v>200</v>
      </c>
      <c r="AF7" s="4">
        <v>200</v>
      </c>
      <c r="AG7" s="4">
        <v>200</v>
      </c>
      <c r="AH7" s="4">
        <v>200</v>
      </c>
      <c r="AI7" s="4">
        <v>200</v>
      </c>
      <c r="AJ7" s="4">
        <v>200</v>
      </c>
      <c r="AK7" s="4">
        <v>200</v>
      </c>
      <c r="AL7" s="4">
        <v>200</v>
      </c>
      <c r="AM7" s="4">
        <v>200</v>
      </c>
      <c r="AN7" s="4">
        <v>200</v>
      </c>
      <c r="AO7" s="4">
        <v>200</v>
      </c>
      <c r="AP7" s="4">
        <v>200</v>
      </c>
      <c r="AQ7" s="4">
        <v>200</v>
      </c>
      <c r="AR7" s="4">
        <v>200</v>
      </c>
      <c r="AS7" s="4">
        <v>200</v>
      </c>
      <c r="AT7" s="4">
        <v>200</v>
      </c>
      <c r="AU7" s="4">
        <v>200</v>
      </c>
      <c r="AV7" s="4">
        <v>200</v>
      </c>
      <c r="AW7" s="4">
        <v>200</v>
      </c>
      <c r="AX7" s="4">
        <v>200</v>
      </c>
      <c r="AY7" s="4">
        <v>200</v>
      </c>
      <c r="AZ7" s="4">
        <v>200</v>
      </c>
      <c r="BA7" s="4">
        <v>200</v>
      </c>
      <c r="BB7" s="4">
        <v>200</v>
      </c>
    </row>
    <row r="8" spans="1:54" ht="17" thickBot="1" x14ac:dyDescent="0.25">
      <c r="A8" s="14" t="s">
        <v>5</v>
      </c>
      <c r="B8" s="9">
        <v>111</v>
      </c>
      <c r="C8" s="10">
        <v>178</v>
      </c>
      <c r="D8" s="10">
        <v>33</v>
      </c>
      <c r="E8" s="10">
        <v>184</v>
      </c>
      <c r="F8" s="10">
        <v>51</v>
      </c>
      <c r="G8" s="10">
        <v>13</v>
      </c>
      <c r="H8" s="10">
        <v>122</v>
      </c>
      <c r="I8" s="10">
        <v>135</v>
      </c>
      <c r="J8" s="10">
        <v>100</v>
      </c>
      <c r="K8" s="10">
        <v>64</v>
      </c>
      <c r="L8" s="10">
        <v>164</v>
      </c>
      <c r="M8" s="10">
        <v>92</v>
      </c>
      <c r="N8" s="10">
        <v>179</v>
      </c>
      <c r="O8" s="10">
        <v>176</v>
      </c>
      <c r="P8" s="10">
        <v>52</v>
      </c>
      <c r="Q8" s="10">
        <v>135</v>
      </c>
      <c r="R8" s="10">
        <v>73</v>
      </c>
      <c r="S8" s="10">
        <v>5</v>
      </c>
      <c r="T8" s="10">
        <v>52</v>
      </c>
      <c r="U8" s="10">
        <v>65</v>
      </c>
      <c r="V8" s="10">
        <v>22</v>
      </c>
      <c r="W8" s="10">
        <v>92</v>
      </c>
      <c r="X8" s="10">
        <v>143</v>
      </c>
      <c r="Y8" s="10">
        <v>129</v>
      </c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1"/>
    </row>
    <row r="9" spans="1:54" x14ac:dyDescent="0.2">
      <c r="A9" s="12" t="s">
        <v>9</v>
      </c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>
        <v>143</v>
      </c>
      <c r="AA9" s="6">
        <v>83</v>
      </c>
      <c r="AB9" s="6">
        <v>0</v>
      </c>
      <c r="AC9" s="6">
        <v>95</v>
      </c>
      <c r="AD9" s="6">
        <v>99</v>
      </c>
      <c r="AE9" s="6">
        <v>128</v>
      </c>
      <c r="AF9" s="6">
        <v>19</v>
      </c>
      <c r="AG9" s="6">
        <v>44</v>
      </c>
      <c r="AH9" s="6">
        <v>25</v>
      </c>
      <c r="AI9" s="6">
        <v>53</v>
      </c>
      <c r="AJ9" s="6">
        <v>44</v>
      </c>
      <c r="AK9" s="6">
        <v>8</v>
      </c>
      <c r="AL9" s="6">
        <v>53</v>
      </c>
      <c r="AM9" s="6">
        <v>44</v>
      </c>
      <c r="AN9" s="6">
        <v>52</v>
      </c>
      <c r="AO9" s="6">
        <v>149</v>
      </c>
      <c r="AP9" s="6">
        <v>67</v>
      </c>
      <c r="AQ9" s="6">
        <v>39</v>
      </c>
      <c r="AR9" s="6">
        <v>95</v>
      </c>
      <c r="AS9" s="6">
        <v>37</v>
      </c>
      <c r="AT9" s="6">
        <v>76</v>
      </c>
      <c r="AU9" s="6">
        <v>31</v>
      </c>
      <c r="AV9" s="6">
        <v>8</v>
      </c>
      <c r="AW9" s="6">
        <v>62</v>
      </c>
      <c r="AX9" s="6">
        <v>144</v>
      </c>
      <c r="AY9" s="6">
        <v>18</v>
      </c>
      <c r="AZ9" s="6">
        <v>148</v>
      </c>
      <c r="BA9" s="6">
        <v>103</v>
      </c>
      <c r="BB9" s="7">
        <v>124</v>
      </c>
    </row>
    <row r="10" spans="1:54" x14ac:dyDescent="0.2">
      <c r="A10" s="13" t="s">
        <v>6</v>
      </c>
      <c r="B10" s="8">
        <v>150</v>
      </c>
      <c r="C10" s="4">
        <v>150</v>
      </c>
      <c r="D10" s="4">
        <v>150</v>
      </c>
      <c r="E10" s="4">
        <v>150</v>
      </c>
      <c r="F10" s="4">
        <v>150</v>
      </c>
      <c r="G10" s="4">
        <v>150</v>
      </c>
      <c r="H10" s="4">
        <v>150</v>
      </c>
      <c r="I10" s="4">
        <v>150</v>
      </c>
      <c r="J10" s="4">
        <v>150</v>
      </c>
      <c r="K10" s="4">
        <v>150</v>
      </c>
      <c r="L10" s="4">
        <v>150</v>
      </c>
      <c r="M10" s="4">
        <v>150</v>
      </c>
      <c r="N10" s="4">
        <v>150</v>
      </c>
      <c r="O10" s="4">
        <v>150</v>
      </c>
      <c r="P10" s="4">
        <v>150</v>
      </c>
      <c r="Q10" s="4">
        <v>150</v>
      </c>
      <c r="R10" s="4">
        <v>150</v>
      </c>
      <c r="S10" s="4">
        <v>150</v>
      </c>
      <c r="T10" s="4">
        <v>150</v>
      </c>
      <c r="U10" s="4">
        <v>150</v>
      </c>
      <c r="V10" s="4">
        <v>150</v>
      </c>
      <c r="W10" s="4">
        <v>150</v>
      </c>
      <c r="X10" s="4">
        <v>150</v>
      </c>
      <c r="Y10" s="4">
        <v>150</v>
      </c>
      <c r="Z10" s="4">
        <v>150</v>
      </c>
      <c r="AA10" s="4">
        <v>150</v>
      </c>
      <c r="AB10" s="4">
        <v>150</v>
      </c>
      <c r="AC10" s="4">
        <v>150</v>
      </c>
      <c r="AD10" s="4">
        <v>150</v>
      </c>
      <c r="AE10" s="4">
        <v>150</v>
      </c>
      <c r="AF10" s="4">
        <v>150</v>
      </c>
      <c r="AG10" s="4">
        <v>150</v>
      </c>
      <c r="AH10" s="4">
        <v>150</v>
      </c>
      <c r="AI10" s="4">
        <v>150</v>
      </c>
      <c r="AJ10" s="4">
        <v>150</v>
      </c>
      <c r="AK10" s="4">
        <v>150</v>
      </c>
      <c r="AL10" s="4">
        <v>150</v>
      </c>
      <c r="AM10" s="4">
        <v>150</v>
      </c>
      <c r="AN10" s="4">
        <v>150</v>
      </c>
      <c r="AO10" s="4">
        <v>150</v>
      </c>
      <c r="AP10" s="4">
        <v>150</v>
      </c>
      <c r="AQ10" s="4">
        <v>150</v>
      </c>
      <c r="AR10" s="4">
        <v>150</v>
      </c>
      <c r="AS10" s="4">
        <v>150</v>
      </c>
      <c r="AT10" s="4">
        <v>150</v>
      </c>
      <c r="AU10" s="4">
        <v>150</v>
      </c>
      <c r="AV10" s="4">
        <v>150</v>
      </c>
      <c r="AW10" s="4">
        <v>150</v>
      </c>
      <c r="AX10" s="4">
        <v>150</v>
      </c>
      <c r="AY10" s="4">
        <v>150</v>
      </c>
      <c r="AZ10" s="4">
        <v>150</v>
      </c>
      <c r="BA10" s="4">
        <v>150</v>
      </c>
      <c r="BB10" s="4">
        <v>150</v>
      </c>
    </row>
    <row r="11" spans="1:54" ht="17" thickBot="1" x14ac:dyDescent="0.25">
      <c r="A11" s="14" t="s">
        <v>5</v>
      </c>
      <c r="B11" s="9">
        <v>73</v>
      </c>
      <c r="C11" s="10">
        <v>19</v>
      </c>
      <c r="D11" s="10">
        <v>138</v>
      </c>
      <c r="E11" s="10">
        <v>113</v>
      </c>
      <c r="F11" s="10">
        <v>28</v>
      </c>
      <c r="G11" s="10">
        <v>32</v>
      </c>
      <c r="H11" s="10">
        <v>19</v>
      </c>
      <c r="I11" s="10">
        <v>76</v>
      </c>
      <c r="J11" s="10">
        <v>149</v>
      </c>
      <c r="K11" s="10">
        <v>108</v>
      </c>
      <c r="L11" s="10">
        <v>64</v>
      </c>
      <c r="M11" s="10">
        <v>118</v>
      </c>
      <c r="N11" s="10">
        <v>88</v>
      </c>
      <c r="O11" s="10">
        <v>42</v>
      </c>
      <c r="P11" s="10">
        <v>84</v>
      </c>
      <c r="Q11" s="10">
        <v>92</v>
      </c>
      <c r="R11" s="10">
        <v>46</v>
      </c>
      <c r="S11" s="10">
        <v>52</v>
      </c>
      <c r="T11" s="10">
        <v>12</v>
      </c>
      <c r="U11" s="10">
        <v>61</v>
      </c>
      <c r="V11" s="10">
        <v>142</v>
      </c>
      <c r="W11" s="10">
        <v>75</v>
      </c>
      <c r="X11" s="10">
        <v>92</v>
      </c>
      <c r="Y11" s="10">
        <v>58</v>
      </c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1"/>
    </row>
    <row r="12" spans="1:54" x14ac:dyDescent="0.2">
      <c r="A12" s="12" t="s">
        <v>10</v>
      </c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>
        <v>78</v>
      </c>
      <c r="AA12" s="6">
        <v>49</v>
      </c>
      <c r="AB12" s="6">
        <v>70</v>
      </c>
      <c r="AC12" s="6">
        <v>32</v>
      </c>
      <c r="AD12" s="6">
        <v>21</v>
      </c>
      <c r="AE12" s="6">
        <v>48</v>
      </c>
      <c r="AF12" s="6">
        <v>59</v>
      </c>
      <c r="AG12" s="6">
        <v>48</v>
      </c>
      <c r="AH12" s="6">
        <v>68</v>
      </c>
      <c r="AI12" s="6">
        <v>25</v>
      </c>
      <c r="AJ12" s="6">
        <v>5</v>
      </c>
      <c r="AK12" s="6">
        <v>6</v>
      </c>
      <c r="AL12" s="6">
        <v>56</v>
      </c>
      <c r="AM12" s="6">
        <v>5</v>
      </c>
      <c r="AN12" s="6">
        <v>72</v>
      </c>
      <c r="AO12" s="6">
        <v>45</v>
      </c>
      <c r="AP12" s="6">
        <v>26</v>
      </c>
      <c r="AQ12" s="6">
        <v>71</v>
      </c>
      <c r="AR12" s="6">
        <v>80</v>
      </c>
      <c r="AS12" s="6">
        <v>66</v>
      </c>
      <c r="AT12" s="6">
        <v>48</v>
      </c>
      <c r="AU12" s="6">
        <v>11</v>
      </c>
      <c r="AV12" s="6">
        <v>18</v>
      </c>
      <c r="AW12" s="6">
        <v>48</v>
      </c>
      <c r="AX12" s="6">
        <v>24</v>
      </c>
      <c r="AY12" s="6">
        <v>24</v>
      </c>
      <c r="AZ12" s="6">
        <v>40</v>
      </c>
      <c r="BA12" s="6">
        <v>50</v>
      </c>
      <c r="BB12" s="7">
        <v>7</v>
      </c>
    </row>
    <row r="13" spans="1:54" x14ac:dyDescent="0.2">
      <c r="A13" s="13" t="s">
        <v>6</v>
      </c>
      <c r="B13" s="8">
        <v>80</v>
      </c>
      <c r="C13" s="4">
        <v>80</v>
      </c>
      <c r="D13" s="4">
        <v>80</v>
      </c>
      <c r="E13" s="4">
        <v>80</v>
      </c>
      <c r="F13" s="4">
        <v>80</v>
      </c>
      <c r="G13" s="4">
        <v>80</v>
      </c>
      <c r="H13" s="4">
        <v>80</v>
      </c>
      <c r="I13" s="4">
        <v>80</v>
      </c>
      <c r="J13" s="4">
        <v>80</v>
      </c>
      <c r="K13" s="4">
        <v>80</v>
      </c>
      <c r="L13" s="4">
        <v>80</v>
      </c>
      <c r="M13" s="4">
        <v>80</v>
      </c>
      <c r="N13" s="4">
        <v>80</v>
      </c>
      <c r="O13" s="4">
        <v>80</v>
      </c>
      <c r="P13" s="4">
        <v>80</v>
      </c>
      <c r="Q13" s="4">
        <v>80</v>
      </c>
      <c r="R13" s="4">
        <v>80</v>
      </c>
      <c r="S13" s="4">
        <v>80</v>
      </c>
      <c r="T13" s="4">
        <v>80</v>
      </c>
      <c r="U13" s="4">
        <v>80</v>
      </c>
      <c r="V13" s="4">
        <v>80</v>
      </c>
      <c r="W13" s="4">
        <v>80</v>
      </c>
      <c r="X13" s="4">
        <v>80</v>
      </c>
      <c r="Y13" s="4">
        <v>80</v>
      </c>
      <c r="Z13" s="4">
        <v>80</v>
      </c>
      <c r="AA13" s="4">
        <v>80</v>
      </c>
      <c r="AB13" s="4">
        <v>80</v>
      </c>
      <c r="AC13" s="4">
        <v>80</v>
      </c>
      <c r="AD13" s="4">
        <v>80</v>
      </c>
      <c r="AE13" s="4">
        <v>80</v>
      </c>
      <c r="AF13" s="4">
        <v>80</v>
      </c>
      <c r="AG13" s="4">
        <v>80</v>
      </c>
      <c r="AH13" s="4">
        <v>80</v>
      </c>
      <c r="AI13" s="4">
        <v>80</v>
      </c>
      <c r="AJ13" s="4">
        <v>80</v>
      </c>
      <c r="AK13" s="4">
        <v>80</v>
      </c>
      <c r="AL13" s="4">
        <v>80</v>
      </c>
      <c r="AM13" s="4">
        <v>80</v>
      </c>
      <c r="AN13" s="4">
        <v>80</v>
      </c>
      <c r="AO13" s="4">
        <v>80</v>
      </c>
      <c r="AP13" s="4">
        <v>80</v>
      </c>
      <c r="AQ13" s="4">
        <v>80</v>
      </c>
      <c r="AR13" s="4">
        <v>80</v>
      </c>
      <c r="AS13" s="4">
        <v>80</v>
      </c>
      <c r="AT13" s="4">
        <v>80</v>
      </c>
      <c r="AU13" s="4">
        <v>80</v>
      </c>
      <c r="AV13" s="4">
        <v>80</v>
      </c>
      <c r="AW13" s="4">
        <v>80</v>
      </c>
      <c r="AX13" s="4">
        <v>80</v>
      </c>
      <c r="AY13" s="4">
        <v>80</v>
      </c>
      <c r="AZ13" s="4">
        <v>80</v>
      </c>
      <c r="BA13" s="4">
        <v>80</v>
      </c>
      <c r="BB13" s="4">
        <v>80</v>
      </c>
    </row>
    <row r="14" spans="1:54" ht="17" thickBot="1" x14ac:dyDescent="0.25">
      <c r="A14" s="14" t="s">
        <v>5</v>
      </c>
      <c r="B14" s="9">
        <v>79</v>
      </c>
      <c r="C14" s="10">
        <v>55</v>
      </c>
      <c r="D14" s="10">
        <v>4</v>
      </c>
      <c r="E14" s="10">
        <v>30</v>
      </c>
      <c r="F14" s="10">
        <v>38</v>
      </c>
      <c r="G14" s="10">
        <v>19</v>
      </c>
      <c r="H14" s="10">
        <v>29</v>
      </c>
      <c r="I14" s="10">
        <v>51</v>
      </c>
      <c r="J14" s="10">
        <v>44</v>
      </c>
      <c r="K14" s="10">
        <v>19</v>
      </c>
      <c r="L14" s="10">
        <v>19</v>
      </c>
      <c r="M14" s="10">
        <v>48</v>
      </c>
      <c r="N14" s="10">
        <v>10</v>
      </c>
      <c r="O14" s="10">
        <v>79</v>
      </c>
      <c r="P14" s="10">
        <v>74</v>
      </c>
      <c r="Q14" s="10">
        <v>63</v>
      </c>
      <c r="R14" s="10">
        <v>47</v>
      </c>
      <c r="S14" s="10">
        <v>18</v>
      </c>
      <c r="T14" s="10">
        <v>61</v>
      </c>
      <c r="U14" s="10">
        <v>67</v>
      </c>
      <c r="V14" s="10">
        <v>27</v>
      </c>
      <c r="W14" s="10">
        <v>48</v>
      </c>
      <c r="X14" s="10">
        <v>60</v>
      </c>
      <c r="Y14" s="10">
        <v>39</v>
      </c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1"/>
    </row>
    <row r="15" spans="1:54" x14ac:dyDescent="0.2">
      <c r="A15" s="12" t="s">
        <v>11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>
        <v>65</v>
      </c>
      <c r="AA15" s="6">
        <v>9</v>
      </c>
      <c r="AB15" s="6">
        <v>51</v>
      </c>
      <c r="AC15" s="6">
        <v>27</v>
      </c>
      <c r="AD15" s="6">
        <v>9</v>
      </c>
      <c r="AE15" s="6">
        <v>86</v>
      </c>
      <c r="AF15" s="6">
        <v>97</v>
      </c>
      <c r="AG15" s="6">
        <v>24</v>
      </c>
      <c r="AH15" s="6">
        <v>31</v>
      </c>
      <c r="AI15" s="6">
        <v>26</v>
      </c>
      <c r="AJ15" s="6">
        <v>38</v>
      </c>
      <c r="AK15" s="6">
        <v>43</v>
      </c>
      <c r="AL15" s="6">
        <v>42</v>
      </c>
      <c r="AM15" s="6">
        <v>56</v>
      </c>
      <c r="AN15" s="6">
        <v>72</v>
      </c>
      <c r="AO15" s="6">
        <v>62</v>
      </c>
      <c r="AP15" s="6">
        <v>96</v>
      </c>
      <c r="AQ15" s="6">
        <v>9</v>
      </c>
      <c r="AR15" s="6">
        <v>14</v>
      </c>
      <c r="AS15" s="6">
        <v>75</v>
      </c>
      <c r="AT15" s="6">
        <v>6</v>
      </c>
      <c r="AU15" s="6">
        <v>52</v>
      </c>
      <c r="AV15" s="6">
        <v>83</v>
      </c>
      <c r="AW15" s="6">
        <v>0</v>
      </c>
      <c r="AX15" s="6">
        <v>71</v>
      </c>
      <c r="AY15" s="6">
        <v>76</v>
      </c>
      <c r="AZ15" s="6">
        <v>2</v>
      </c>
      <c r="BA15" s="6">
        <v>17</v>
      </c>
      <c r="BB15" s="7">
        <v>84</v>
      </c>
    </row>
    <row r="16" spans="1:54" x14ac:dyDescent="0.2">
      <c r="A16" s="13" t="s">
        <v>6</v>
      </c>
      <c r="B16" s="8">
        <v>100</v>
      </c>
      <c r="C16" s="4">
        <v>100</v>
      </c>
      <c r="D16" s="4">
        <v>100</v>
      </c>
      <c r="E16" s="4">
        <v>100</v>
      </c>
      <c r="F16" s="4">
        <v>100</v>
      </c>
      <c r="G16" s="4">
        <v>100</v>
      </c>
      <c r="H16" s="4">
        <v>100</v>
      </c>
      <c r="I16" s="4">
        <v>100</v>
      </c>
      <c r="J16" s="4">
        <v>100</v>
      </c>
      <c r="K16" s="4">
        <v>100</v>
      </c>
      <c r="L16" s="4">
        <v>100</v>
      </c>
      <c r="M16" s="4">
        <v>100</v>
      </c>
      <c r="N16" s="4">
        <v>100</v>
      </c>
      <c r="O16" s="4">
        <v>100</v>
      </c>
      <c r="P16" s="4">
        <v>100</v>
      </c>
      <c r="Q16" s="4">
        <v>100</v>
      </c>
      <c r="R16" s="4">
        <v>100</v>
      </c>
      <c r="S16" s="4">
        <v>100</v>
      </c>
      <c r="T16" s="4">
        <v>100</v>
      </c>
      <c r="U16" s="4">
        <v>100</v>
      </c>
      <c r="V16" s="4">
        <v>100</v>
      </c>
      <c r="W16" s="4">
        <v>100</v>
      </c>
      <c r="X16" s="4">
        <v>100</v>
      </c>
      <c r="Y16" s="4">
        <v>100</v>
      </c>
      <c r="Z16" s="4">
        <v>100</v>
      </c>
      <c r="AA16" s="4">
        <v>100</v>
      </c>
      <c r="AB16" s="4">
        <v>100</v>
      </c>
      <c r="AC16" s="4">
        <v>100</v>
      </c>
      <c r="AD16" s="4">
        <v>100</v>
      </c>
      <c r="AE16" s="4">
        <v>100</v>
      </c>
      <c r="AF16" s="4">
        <v>100</v>
      </c>
      <c r="AG16" s="4">
        <v>100</v>
      </c>
      <c r="AH16" s="4">
        <v>100</v>
      </c>
      <c r="AI16" s="4">
        <v>100</v>
      </c>
      <c r="AJ16" s="4">
        <v>100</v>
      </c>
      <c r="AK16" s="4">
        <v>100</v>
      </c>
      <c r="AL16" s="4">
        <v>100</v>
      </c>
      <c r="AM16" s="4">
        <v>100</v>
      </c>
      <c r="AN16" s="4">
        <v>100</v>
      </c>
      <c r="AO16" s="4">
        <v>100</v>
      </c>
      <c r="AP16" s="4">
        <v>100</v>
      </c>
      <c r="AQ16" s="4">
        <v>100</v>
      </c>
      <c r="AR16" s="4">
        <v>100</v>
      </c>
      <c r="AS16" s="4">
        <v>100</v>
      </c>
      <c r="AT16" s="4">
        <v>100</v>
      </c>
      <c r="AU16" s="4">
        <v>100</v>
      </c>
      <c r="AV16" s="4">
        <v>100</v>
      </c>
      <c r="AW16" s="4">
        <v>100</v>
      </c>
      <c r="AX16" s="4">
        <v>100</v>
      </c>
      <c r="AY16" s="4">
        <v>100</v>
      </c>
      <c r="AZ16" s="4">
        <v>100</v>
      </c>
      <c r="BA16" s="4">
        <v>100</v>
      </c>
      <c r="BB16" s="4">
        <v>100</v>
      </c>
    </row>
    <row r="17" spans="1:54" ht="17" thickBot="1" x14ac:dyDescent="0.25">
      <c r="A17" s="14" t="s">
        <v>5</v>
      </c>
      <c r="B17" s="9">
        <v>49</v>
      </c>
      <c r="C17" s="10">
        <v>84</v>
      </c>
      <c r="D17" s="10">
        <v>19</v>
      </c>
      <c r="E17" s="10">
        <v>78</v>
      </c>
      <c r="F17" s="10">
        <v>24</v>
      </c>
      <c r="G17" s="10">
        <v>66</v>
      </c>
      <c r="H17" s="10">
        <v>40</v>
      </c>
      <c r="I17" s="10">
        <v>61</v>
      </c>
      <c r="J17" s="10">
        <v>17</v>
      </c>
      <c r="K17" s="10">
        <v>90</v>
      </c>
      <c r="L17" s="10">
        <v>43</v>
      </c>
      <c r="M17" s="10">
        <v>42</v>
      </c>
      <c r="N17" s="10">
        <v>94</v>
      </c>
      <c r="O17" s="10">
        <v>51</v>
      </c>
      <c r="P17" s="10">
        <v>70</v>
      </c>
      <c r="Q17" s="10">
        <v>29</v>
      </c>
      <c r="R17" s="10">
        <v>23</v>
      </c>
      <c r="S17" s="10">
        <v>1</v>
      </c>
      <c r="T17" s="10">
        <v>96</v>
      </c>
      <c r="U17" s="10">
        <v>82</v>
      </c>
      <c r="V17" s="10">
        <v>23</v>
      </c>
      <c r="W17" s="10">
        <v>94</v>
      </c>
      <c r="X17" s="10">
        <v>95</v>
      </c>
      <c r="Y17" s="10">
        <v>74</v>
      </c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1"/>
    </row>
    <row r="18" spans="1:54" x14ac:dyDescent="0.2">
      <c r="A18" s="17" t="s">
        <v>12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>
        <v>82</v>
      </c>
      <c r="AA18" s="6">
        <v>34</v>
      </c>
      <c r="AB18" s="6">
        <v>42</v>
      </c>
      <c r="AC18" s="6">
        <v>81</v>
      </c>
      <c r="AD18" s="6">
        <v>73</v>
      </c>
      <c r="AE18" s="6">
        <v>16</v>
      </c>
      <c r="AF18" s="6">
        <v>48</v>
      </c>
      <c r="AG18" s="6">
        <v>31</v>
      </c>
      <c r="AH18" s="6">
        <v>75</v>
      </c>
      <c r="AI18" s="6">
        <v>38</v>
      </c>
      <c r="AJ18" s="6">
        <v>31</v>
      </c>
      <c r="AK18" s="6">
        <v>26</v>
      </c>
      <c r="AL18" s="6">
        <v>90</v>
      </c>
      <c r="AM18" s="6">
        <v>35</v>
      </c>
      <c r="AN18" s="6">
        <v>39</v>
      </c>
      <c r="AO18" s="6">
        <v>20</v>
      </c>
      <c r="AP18" s="6">
        <v>92</v>
      </c>
      <c r="AQ18" s="6">
        <v>99</v>
      </c>
      <c r="AR18" s="6">
        <v>42</v>
      </c>
      <c r="AS18" s="6">
        <v>100</v>
      </c>
      <c r="AT18" s="6">
        <v>32</v>
      </c>
      <c r="AU18" s="6">
        <v>45</v>
      </c>
      <c r="AV18" s="6">
        <v>95</v>
      </c>
      <c r="AW18" s="6">
        <v>56</v>
      </c>
      <c r="AX18" s="6">
        <v>80</v>
      </c>
      <c r="AY18" s="6">
        <v>95</v>
      </c>
      <c r="AZ18" s="6">
        <v>52</v>
      </c>
      <c r="BA18" s="6">
        <v>84</v>
      </c>
      <c r="BB18" s="7">
        <v>56</v>
      </c>
    </row>
    <row r="19" spans="1:54" x14ac:dyDescent="0.2">
      <c r="A19" s="18" t="s">
        <v>6</v>
      </c>
      <c r="B19" s="8">
        <v>100</v>
      </c>
      <c r="C19" s="4">
        <v>100</v>
      </c>
      <c r="D19" s="4">
        <v>100</v>
      </c>
      <c r="E19" s="4">
        <v>100</v>
      </c>
      <c r="F19" s="4">
        <v>100</v>
      </c>
      <c r="G19" s="4">
        <v>100</v>
      </c>
      <c r="H19" s="4">
        <v>100</v>
      </c>
      <c r="I19" s="4">
        <v>100</v>
      </c>
      <c r="J19" s="4">
        <v>100</v>
      </c>
      <c r="K19" s="4">
        <v>100</v>
      </c>
      <c r="L19" s="4">
        <v>100</v>
      </c>
      <c r="M19" s="4">
        <v>100</v>
      </c>
      <c r="N19" s="4">
        <v>100</v>
      </c>
      <c r="O19" s="4">
        <v>100</v>
      </c>
      <c r="P19" s="4">
        <v>100</v>
      </c>
      <c r="Q19" s="4">
        <v>100</v>
      </c>
      <c r="R19" s="4">
        <v>100</v>
      </c>
      <c r="S19" s="4">
        <v>100</v>
      </c>
      <c r="T19" s="4">
        <v>100</v>
      </c>
      <c r="U19" s="4">
        <v>100</v>
      </c>
      <c r="V19" s="4">
        <v>100</v>
      </c>
      <c r="W19" s="4">
        <v>100</v>
      </c>
      <c r="X19" s="4">
        <v>100</v>
      </c>
      <c r="Y19" s="4">
        <v>100</v>
      </c>
      <c r="Z19" s="4">
        <v>100</v>
      </c>
      <c r="AA19" s="4">
        <v>100</v>
      </c>
      <c r="AB19" s="4">
        <v>100</v>
      </c>
      <c r="AC19" s="4">
        <v>100</v>
      </c>
      <c r="AD19" s="4">
        <v>100</v>
      </c>
      <c r="AE19" s="4">
        <v>100</v>
      </c>
      <c r="AF19" s="4">
        <v>100</v>
      </c>
      <c r="AG19" s="4">
        <v>100</v>
      </c>
      <c r="AH19" s="4">
        <v>100</v>
      </c>
      <c r="AI19" s="4">
        <v>100</v>
      </c>
      <c r="AJ19" s="4">
        <v>100</v>
      </c>
      <c r="AK19" s="4">
        <v>100</v>
      </c>
      <c r="AL19" s="4">
        <v>100</v>
      </c>
      <c r="AM19" s="4">
        <v>100</v>
      </c>
      <c r="AN19" s="4">
        <v>100</v>
      </c>
      <c r="AO19" s="4">
        <v>100</v>
      </c>
      <c r="AP19" s="4">
        <v>100</v>
      </c>
      <c r="AQ19" s="4">
        <v>100</v>
      </c>
      <c r="AR19" s="4">
        <v>100</v>
      </c>
      <c r="AS19" s="4">
        <v>100</v>
      </c>
      <c r="AT19" s="4">
        <v>100</v>
      </c>
      <c r="AU19" s="4">
        <v>100</v>
      </c>
      <c r="AV19" s="4">
        <v>100</v>
      </c>
      <c r="AW19" s="4">
        <v>100</v>
      </c>
      <c r="AX19" s="4">
        <v>100</v>
      </c>
      <c r="AY19" s="4">
        <v>100</v>
      </c>
      <c r="AZ19" s="4">
        <v>100</v>
      </c>
      <c r="BA19" s="4">
        <v>100</v>
      </c>
      <c r="BB19" s="4">
        <v>100</v>
      </c>
    </row>
    <row r="20" spans="1:54" ht="17" thickBot="1" x14ac:dyDescent="0.25">
      <c r="A20" s="19" t="s">
        <v>5</v>
      </c>
      <c r="B20" s="9">
        <v>54</v>
      </c>
      <c r="C20" s="10">
        <v>60</v>
      </c>
      <c r="D20" s="10">
        <v>12</v>
      </c>
      <c r="E20" s="10">
        <v>87</v>
      </c>
      <c r="F20" s="10">
        <v>34</v>
      </c>
      <c r="G20" s="10">
        <v>68</v>
      </c>
      <c r="H20" s="10">
        <v>69</v>
      </c>
      <c r="I20" s="10">
        <v>59</v>
      </c>
      <c r="J20" s="10">
        <v>79</v>
      </c>
      <c r="K20" s="10">
        <v>58</v>
      </c>
      <c r="L20" s="10">
        <v>8</v>
      </c>
      <c r="M20" s="10">
        <v>19</v>
      </c>
      <c r="N20" s="10">
        <v>23</v>
      </c>
      <c r="O20" s="10">
        <v>4</v>
      </c>
      <c r="P20" s="10">
        <v>88</v>
      </c>
      <c r="Q20" s="10">
        <v>65</v>
      </c>
      <c r="R20" s="10">
        <v>61</v>
      </c>
      <c r="S20" s="10">
        <v>30</v>
      </c>
      <c r="T20" s="10">
        <v>3</v>
      </c>
      <c r="U20" s="10">
        <v>7</v>
      </c>
      <c r="V20" s="10">
        <v>5</v>
      </c>
      <c r="W20" s="10">
        <v>20</v>
      </c>
      <c r="X20" s="10">
        <v>62</v>
      </c>
      <c r="Y20" s="10">
        <v>90</v>
      </c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1"/>
    </row>
    <row r="21" spans="1:54" ht="17" thickBot="1" x14ac:dyDescent="0.25">
      <c r="A21" s="16" t="s">
        <v>14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7" thickBot="1" x14ac:dyDescent="0.25">
      <c r="A22" s="15" t="s">
        <v>15</v>
      </c>
    </row>
    <row r="23" spans="1:54" ht="17" thickBot="1" x14ac:dyDescent="0.25">
      <c r="A23" s="12" t="s">
        <v>7</v>
      </c>
      <c r="B23" s="20">
        <f t="shared" ref="B23:AG23" si="0">B5/B4</f>
        <v>0.66</v>
      </c>
      <c r="C23" s="21">
        <f t="shared" si="0"/>
        <v>0.7</v>
      </c>
      <c r="D23" s="21">
        <f t="shared" si="0"/>
        <v>0.03</v>
      </c>
      <c r="E23" s="21">
        <f t="shared" si="0"/>
        <v>0.54</v>
      </c>
      <c r="F23" s="21">
        <f t="shared" si="0"/>
        <v>1</v>
      </c>
      <c r="G23" s="21">
        <f t="shared" si="0"/>
        <v>0.68</v>
      </c>
      <c r="H23" s="21">
        <f t="shared" si="0"/>
        <v>0.02</v>
      </c>
      <c r="I23" s="21">
        <f t="shared" si="0"/>
        <v>0.05</v>
      </c>
      <c r="J23" s="21">
        <f t="shared" si="0"/>
        <v>0.42</v>
      </c>
      <c r="K23" s="21">
        <f t="shared" si="0"/>
        <v>0.77</v>
      </c>
      <c r="L23" s="21">
        <f t="shared" si="0"/>
        <v>0.43</v>
      </c>
      <c r="M23" s="21">
        <f t="shared" si="0"/>
        <v>0.88</v>
      </c>
      <c r="N23" s="21">
        <f t="shared" si="0"/>
        <v>0.28999999999999998</v>
      </c>
      <c r="O23" s="21">
        <f t="shared" si="0"/>
        <v>0.47</v>
      </c>
      <c r="P23" s="21">
        <f t="shared" si="0"/>
        <v>0.88</v>
      </c>
      <c r="Q23" s="21">
        <f t="shared" si="0"/>
        <v>0.26</v>
      </c>
      <c r="R23" s="21">
        <f t="shared" si="0"/>
        <v>0.98</v>
      </c>
      <c r="S23" s="21">
        <f t="shared" si="0"/>
        <v>0.55000000000000004</v>
      </c>
      <c r="T23" s="21">
        <f t="shared" si="0"/>
        <v>0.88</v>
      </c>
      <c r="U23" s="21">
        <f t="shared" si="0"/>
        <v>0.71</v>
      </c>
      <c r="V23" s="21">
        <f t="shared" si="0"/>
        <v>0.88</v>
      </c>
      <c r="W23" s="21">
        <f t="shared" si="0"/>
        <v>0.77</v>
      </c>
      <c r="X23" s="21">
        <f t="shared" si="0"/>
        <v>0.31</v>
      </c>
      <c r="Y23" s="21">
        <f t="shared" si="0"/>
        <v>0.68</v>
      </c>
      <c r="Z23" s="21">
        <f t="shared" si="0"/>
        <v>0</v>
      </c>
      <c r="AA23" s="21">
        <f t="shared" si="0"/>
        <v>0</v>
      </c>
      <c r="AB23" s="21">
        <f t="shared" si="0"/>
        <v>0</v>
      </c>
      <c r="AC23" s="21">
        <f t="shared" si="0"/>
        <v>0</v>
      </c>
      <c r="AD23" s="21">
        <f t="shared" si="0"/>
        <v>0</v>
      </c>
      <c r="AE23" s="21">
        <f t="shared" si="0"/>
        <v>0</v>
      </c>
      <c r="AF23" s="21">
        <f t="shared" si="0"/>
        <v>0</v>
      </c>
      <c r="AG23" s="21">
        <f t="shared" si="0"/>
        <v>0</v>
      </c>
      <c r="AH23" s="21">
        <f t="shared" ref="AH23:BB23" si="1">AH5/AH4</f>
        <v>0</v>
      </c>
      <c r="AI23" s="21">
        <f t="shared" si="1"/>
        <v>0</v>
      </c>
      <c r="AJ23" s="21">
        <f t="shared" si="1"/>
        <v>0</v>
      </c>
      <c r="AK23" s="21">
        <f t="shared" si="1"/>
        <v>0</v>
      </c>
      <c r="AL23" s="21">
        <f t="shared" si="1"/>
        <v>0</v>
      </c>
      <c r="AM23" s="21">
        <f t="shared" si="1"/>
        <v>0</v>
      </c>
      <c r="AN23" s="21">
        <f t="shared" si="1"/>
        <v>0</v>
      </c>
      <c r="AO23" s="21">
        <f t="shared" si="1"/>
        <v>0</v>
      </c>
      <c r="AP23" s="21">
        <f t="shared" si="1"/>
        <v>0</v>
      </c>
      <c r="AQ23" s="21">
        <f t="shared" si="1"/>
        <v>0</v>
      </c>
      <c r="AR23" s="21">
        <f t="shared" si="1"/>
        <v>0</v>
      </c>
      <c r="AS23" s="21">
        <f t="shared" si="1"/>
        <v>0</v>
      </c>
      <c r="AT23" s="21">
        <f t="shared" si="1"/>
        <v>0</v>
      </c>
      <c r="AU23" s="21">
        <f t="shared" si="1"/>
        <v>0</v>
      </c>
      <c r="AV23" s="21">
        <f t="shared" si="1"/>
        <v>0</v>
      </c>
      <c r="AW23" s="21">
        <f t="shared" si="1"/>
        <v>0</v>
      </c>
      <c r="AX23" s="21">
        <f t="shared" si="1"/>
        <v>0</v>
      </c>
      <c r="AY23" s="21">
        <f t="shared" si="1"/>
        <v>0</v>
      </c>
      <c r="AZ23" s="21">
        <f t="shared" si="1"/>
        <v>0</v>
      </c>
      <c r="BA23" s="21">
        <f t="shared" si="1"/>
        <v>0</v>
      </c>
      <c r="BB23" s="22">
        <f t="shared" si="1"/>
        <v>0</v>
      </c>
    </row>
    <row r="24" spans="1:54" ht="17" thickBot="1" x14ac:dyDescent="0.25">
      <c r="A24" s="12" t="s">
        <v>8</v>
      </c>
      <c r="B24" s="23">
        <f t="shared" ref="B24:AG24" si="2">B8/B7</f>
        <v>0.55500000000000005</v>
      </c>
      <c r="C24" s="24">
        <f t="shared" si="2"/>
        <v>0.89</v>
      </c>
      <c r="D24" s="24">
        <f t="shared" si="2"/>
        <v>0.16500000000000001</v>
      </c>
      <c r="E24" s="24">
        <f t="shared" si="2"/>
        <v>0.92</v>
      </c>
      <c r="F24" s="24">
        <f t="shared" si="2"/>
        <v>0.255</v>
      </c>
      <c r="G24" s="24">
        <f t="shared" si="2"/>
        <v>6.5000000000000002E-2</v>
      </c>
      <c r="H24" s="24">
        <f t="shared" si="2"/>
        <v>0.61</v>
      </c>
      <c r="I24" s="24">
        <f t="shared" si="2"/>
        <v>0.67500000000000004</v>
      </c>
      <c r="J24" s="24">
        <f t="shared" si="2"/>
        <v>0.5</v>
      </c>
      <c r="K24" s="24">
        <f t="shared" si="2"/>
        <v>0.32</v>
      </c>
      <c r="L24" s="24">
        <f t="shared" si="2"/>
        <v>0.82</v>
      </c>
      <c r="M24" s="24">
        <f t="shared" si="2"/>
        <v>0.46</v>
      </c>
      <c r="N24" s="24">
        <f t="shared" si="2"/>
        <v>0.89500000000000002</v>
      </c>
      <c r="O24" s="24">
        <f t="shared" si="2"/>
        <v>0.88</v>
      </c>
      <c r="P24" s="24">
        <f t="shared" si="2"/>
        <v>0.26</v>
      </c>
      <c r="Q24" s="24">
        <f t="shared" si="2"/>
        <v>0.67500000000000004</v>
      </c>
      <c r="R24" s="24">
        <f t="shared" si="2"/>
        <v>0.36499999999999999</v>
      </c>
      <c r="S24" s="24">
        <f t="shared" si="2"/>
        <v>2.5000000000000001E-2</v>
      </c>
      <c r="T24" s="24">
        <f t="shared" si="2"/>
        <v>0.26</v>
      </c>
      <c r="U24" s="24">
        <f t="shared" si="2"/>
        <v>0.32500000000000001</v>
      </c>
      <c r="V24" s="24">
        <f t="shared" si="2"/>
        <v>0.11</v>
      </c>
      <c r="W24" s="24">
        <f t="shared" si="2"/>
        <v>0.46</v>
      </c>
      <c r="X24" s="24">
        <f t="shared" si="2"/>
        <v>0.71499999999999997</v>
      </c>
      <c r="Y24" s="24">
        <f t="shared" si="2"/>
        <v>0.64500000000000002</v>
      </c>
      <c r="Z24" s="24">
        <f t="shared" si="2"/>
        <v>0</v>
      </c>
      <c r="AA24" s="24">
        <f t="shared" si="2"/>
        <v>0</v>
      </c>
      <c r="AB24" s="24">
        <f t="shared" si="2"/>
        <v>0</v>
      </c>
      <c r="AC24" s="24">
        <f t="shared" si="2"/>
        <v>0</v>
      </c>
      <c r="AD24" s="24">
        <f t="shared" si="2"/>
        <v>0</v>
      </c>
      <c r="AE24" s="24">
        <f t="shared" si="2"/>
        <v>0</v>
      </c>
      <c r="AF24" s="24">
        <f t="shared" si="2"/>
        <v>0</v>
      </c>
      <c r="AG24" s="24">
        <f t="shared" si="2"/>
        <v>0</v>
      </c>
      <c r="AH24" s="24">
        <f t="shared" ref="AH24:BB24" si="3">AH8/AH7</f>
        <v>0</v>
      </c>
      <c r="AI24" s="24">
        <f t="shared" si="3"/>
        <v>0</v>
      </c>
      <c r="AJ24" s="24">
        <f t="shared" si="3"/>
        <v>0</v>
      </c>
      <c r="AK24" s="24">
        <f t="shared" si="3"/>
        <v>0</v>
      </c>
      <c r="AL24" s="24">
        <f t="shared" si="3"/>
        <v>0</v>
      </c>
      <c r="AM24" s="24">
        <f t="shared" si="3"/>
        <v>0</v>
      </c>
      <c r="AN24" s="24">
        <f t="shared" si="3"/>
        <v>0</v>
      </c>
      <c r="AO24" s="24">
        <f t="shared" si="3"/>
        <v>0</v>
      </c>
      <c r="AP24" s="24">
        <f t="shared" si="3"/>
        <v>0</v>
      </c>
      <c r="AQ24" s="24">
        <f t="shared" si="3"/>
        <v>0</v>
      </c>
      <c r="AR24" s="24">
        <f t="shared" si="3"/>
        <v>0</v>
      </c>
      <c r="AS24" s="24">
        <f t="shared" si="3"/>
        <v>0</v>
      </c>
      <c r="AT24" s="24">
        <f t="shared" si="3"/>
        <v>0</v>
      </c>
      <c r="AU24" s="24">
        <f t="shared" si="3"/>
        <v>0</v>
      </c>
      <c r="AV24" s="24">
        <f t="shared" si="3"/>
        <v>0</v>
      </c>
      <c r="AW24" s="24">
        <f t="shared" si="3"/>
        <v>0</v>
      </c>
      <c r="AX24" s="24">
        <f t="shared" si="3"/>
        <v>0</v>
      </c>
      <c r="AY24" s="24">
        <f t="shared" si="3"/>
        <v>0</v>
      </c>
      <c r="AZ24" s="24">
        <f t="shared" si="3"/>
        <v>0</v>
      </c>
      <c r="BA24" s="24">
        <f t="shared" si="3"/>
        <v>0</v>
      </c>
      <c r="BB24" s="25">
        <f t="shared" si="3"/>
        <v>0</v>
      </c>
    </row>
    <row r="25" spans="1:54" ht="17" thickBot="1" x14ac:dyDescent="0.25">
      <c r="A25" s="12" t="s">
        <v>9</v>
      </c>
      <c r="B25" s="23">
        <f t="shared" ref="B25:AG25" si="4">B11/B10</f>
        <v>0.48666666666666669</v>
      </c>
      <c r="C25" s="24">
        <f t="shared" si="4"/>
        <v>0.12666666666666668</v>
      </c>
      <c r="D25" s="24">
        <f t="shared" si="4"/>
        <v>0.92</v>
      </c>
      <c r="E25" s="24">
        <f t="shared" si="4"/>
        <v>0.7533333333333333</v>
      </c>
      <c r="F25" s="24">
        <f t="shared" si="4"/>
        <v>0.18666666666666668</v>
      </c>
      <c r="G25" s="24">
        <f t="shared" si="4"/>
        <v>0.21333333333333335</v>
      </c>
      <c r="H25" s="24">
        <f t="shared" si="4"/>
        <v>0.12666666666666668</v>
      </c>
      <c r="I25" s="24">
        <f t="shared" si="4"/>
        <v>0.50666666666666671</v>
      </c>
      <c r="J25" s="24">
        <f t="shared" si="4"/>
        <v>0.99333333333333329</v>
      </c>
      <c r="K25" s="24">
        <f t="shared" si="4"/>
        <v>0.72</v>
      </c>
      <c r="L25" s="24">
        <f t="shared" si="4"/>
        <v>0.42666666666666669</v>
      </c>
      <c r="M25" s="24">
        <f t="shared" si="4"/>
        <v>0.78666666666666663</v>
      </c>
      <c r="N25" s="24">
        <f t="shared" si="4"/>
        <v>0.58666666666666667</v>
      </c>
      <c r="O25" s="24">
        <f t="shared" si="4"/>
        <v>0.28000000000000003</v>
      </c>
      <c r="P25" s="24">
        <f t="shared" si="4"/>
        <v>0.56000000000000005</v>
      </c>
      <c r="Q25" s="24">
        <f t="shared" si="4"/>
        <v>0.61333333333333329</v>
      </c>
      <c r="R25" s="24">
        <f t="shared" si="4"/>
        <v>0.30666666666666664</v>
      </c>
      <c r="S25" s="24">
        <f t="shared" si="4"/>
        <v>0.34666666666666668</v>
      </c>
      <c r="T25" s="24">
        <f t="shared" si="4"/>
        <v>0.08</v>
      </c>
      <c r="U25" s="24">
        <f t="shared" si="4"/>
        <v>0.40666666666666668</v>
      </c>
      <c r="V25" s="24">
        <f t="shared" si="4"/>
        <v>0.94666666666666666</v>
      </c>
      <c r="W25" s="24">
        <f t="shared" si="4"/>
        <v>0.5</v>
      </c>
      <c r="X25" s="24">
        <f t="shared" si="4"/>
        <v>0.61333333333333329</v>
      </c>
      <c r="Y25" s="24">
        <f t="shared" si="4"/>
        <v>0.38666666666666666</v>
      </c>
      <c r="Z25" s="24">
        <f t="shared" si="4"/>
        <v>0</v>
      </c>
      <c r="AA25" s="24">
        <f t="shared" si="4"/>
        <v>0</v>
      </c>
      <c r="AB25" s="24">
        <f t="shared" si="4"/>
        <v>0</v>
      </c>
      <c r="AC25" s="24">
        <f t="shared" si="4"/>
        <v>0</v>
      </c>
      <c r="AD25" s="24">
        <f t="shared" si="4"/>
        <v>0</v>
      </c>
      <c r="AE25" s="24">
        <f t="shared" si="4"/>
        <v>0</v>
      </c>
      <c r="AF25" s="24">
        <f t="shared" si="4"/>
        <v>0</v>
      </c>
      <c r="AG25" s="24">
        <f t="shared" si="4"/>
        <v>0</v>
      </c>
      <c r="AH25" s="24">
        <f t="shared" ref="AH25:BB25" si="5">AH11/AH10</f>
        <v>0</v>
      </c>
      <c r="AI25" s="24">
        <f t="shared" si="5"/>
        <v>0</v>
      </c>
      <c r="AJ25" s="24">
        <f t="shared" si="5"/>
        <v>0</v>
      </c>
      <c r="AK25" s="24">
        <f t="shared" si="5"/>
        <v>0</v>
      </c>
      <c r="AL25" s="24">
        <f t="shared" si="5"/>
        <v>0</v>
      </c>
      <c r="AM25" s="24">
        <f t="shared" si="5"/>
        <v>0</v>
      </c>
      <c r="AN25" s="24">
        <f t="shared" si="5"/>
        <v>0</v>
      </c>
      <c r="AO25" s="24">
        <f t="shared" si="5"/>
        <v>0</v>
      </c>
      <c r="AP25" s="24">
        <f t="shared" si="5"/>
        <v>0</v>
      </c>
      <c r="AQ25" s="24">
        <f t="shared" si="5"/>
        <v>0</v>
      </c>
      <c r="AR25" s="24">
        <f t="shared" si="5"/>
        <v>0</v>
      </c>
      <c r="AS25" s="24">
        <f t="shared" si="5"/>
        <v>0</v>
      </c>
      <c r="AT25" s="24">
        <f t="shared" si="5"/>
        <v>0</v>
      </c>
      <c r="AU25" s="24">
        <f t="shared" si="5"/>
        <v>0</v>
      </c>
      <c r="AV25" s="24">
        <f t="shared" si="5"/>
        <v>0</v>
      </c>
      <c r="AW25" s="24">
        <f t="shared" si="5"/>
        <v>0</v>
      </c>
      <c r="AX25" s="24">
        <f t="shared" si="5"/>
        <v>0</v>
      </c>
      <c r="AY25" s="24">
        <f t="shared" si="5"/>
        <v>0</v>
      </c>
      <c r="AZ25" s="24">
        <f t="shared" si="5"/>
        <v>0</v>
      </c>
      <c r="BA25" s="24">
        <f t="shared" si="5"/>
        <v>0</v>
      </c>
      <c r="BB25" s="25">
        <f t="shared" si="5"/>
        <v>0</v>
      </c>
    </row>
    <row r="26" spans="1:54" ht="17" thickBot="1" x14ac:dyDescent="0.25">
      <c r="A26" s="12" t="s">
        <v>10</v>
      </c>
      <c r="B26" s="23">
        <f t="shared" ref="B26:AG26" si="6">B14/B13</f>
        <v>0.98750000000000004</v>
      </c>
      <c r="C26" s="24">
        <f t="shared" si="6"/>
        <v>0.6875</v>
      </c>
      <c r="D26" s="24">
        <f t="shared" si="6"/>
        <v>0.05</v>
      </c>
      <c r="E26" s="24">
        <f t="shared" si="6"/>
        <v>0.375</v>
      </c>
      <c r="F26" s="24">
        <f t="shared" si="6"/>
        <v>0.47499999999999998</v>
      </c>
      <c r="G26" s="24">
        <f t="shared" si="6"/>
        <v>0.23749999999999999</v>
      </c>
      <c r="H26" s="24">
        <f t="shared" si="6"/>
        <v>0.36249999999999999</v>
      </c>
      <c r="I26" s="24">
        <f t="shared" si="6"/>
        <v>0.63749999999999996</v>
      </c>
      <c r="J26" s="24">
        <f t="shared" si="6"/>
        <v>0.55000000000000004</v>
      </c>
      <c r="K26" s="24">
        <f t="shared" si="6"/>
        <v>0.23749999999999999</v>
      </c>
      <c r="L26" s="24">
        <f t="shared" si="6"/>
        <v>0.23749999999999999</v>
      </c>
      <c r="M26" s="24">
        <f t="shared" si="6"/>
        <v>0.6</v>
      </c>
      <c r="N26" s="24">
        <f t="shared" si="6"/>
        <v>0.125</v>
      </c>
      <c r="O26" s="24">
        <f t="shared" si="6"/>
        <v>0.98750000000000004</v>
      </c>
      <c r="P26" s="24">
        <f t="shared" si="6"/>
        <v>0.92500000000000004</v>
      </c>
      <c r="Q26" s="24">
        <f t="shared" si="6"/>
        <v>0.78749999999999998</v>
      </c>
      <c r="R26" s="24">
        <f t="shared" si="6"/>
        <v>0.58750000000000002</v>
      </c>
      <c r="S26" s="24">
        <f t="shared" si="6"/>
        <v>0.22500000000000001</v>
      </c>
      <c r="T26" s="24">
        <f t="shared" si="6"/>
        <v>0.76249999999999996</v>
      </c>
      <c r="U26" s="24">
        <f t="shared" si="6"/>
        <v>0.83750000000000002</v>
      </c>
      <c r="V26" s="24">
        <f t="shared" si="6"/>
        <v>0.33750000000000002</v>
      </c>
      <c r="W26" s="24">
        <f t="shared" si="6"/>
        <v>0.6</v>
      </c>
      <c r="X26" s="24">
        <f t="shared" si="6"/>
        <v>0.75</v>
      </c>
      <c r="Y26" s="24">
        <f t="shared" si="6"/>
        <v>0.48749999999999999</v>
      </c>
      <c r="Z26" s="24">
        <f t="shared" si="6"/>
        <v>0</v>
      </c>
      <c r="AA26" s="24">
        <f t="shared" si="6"/>
        <v>0</v>
      </c>
      <c r="AB26" s="24">
        <f t="shared" si="6"/>
        <v>0</v>
      </c>
      <c r="AC26" s="24">
        <f t="shared" si="6"/>
        <v>0</v>
      </c>
      <c r="AD26" s="24">
        <f t="shared" si="6"/>
        <v>0</v>
      </c>
      <c r="AE26" s="24">
        <f t="shared" si="6"/>
        <v>0</v>
      </c>
      <c r="AF26" s="24">
        <f t="shared" si="6"/>
        <v>0</v>
      </c>
      <c r="AG26" s="24">
        <f t="shared" si="6"/>
        <v>0</v>
      </c>
      <c r="AH26" s="24">
        <f t="shared" ref="AH26:BB26" si="7">AH14/AH13</f>
        <v>0</v>
      </c>
      <c r="AI26" s="24">
        <f t="shared" si="7"/>
        <v>0</v>
      </c>
      <c r="AJ26" s="24">
        <f t="shared" si="7"/>
        <v>0</v>
      </c>
      <c r="AK26" s="24">
        <f t="shared" si="7"/>
        <v>0</v>
      </c>
      <c r="AL26" s="24">
        <f t="shared" si="7"/>
        <v>0</v>
      </c>
      <c r="AM26" s="24">
        <f t="shared" si="7"/>
        <v>0</v>
      </c>
      <c r="AN26" s="24">
        <f t="shared" si="7"/>
        <v>0</v>
      </c>
      <c r="AO26" s="24">
        <f t="shared" si="7"/>
        <v>0</v>
      </c>
      <c r="AP26" s="24">
        <f t="shared" si="7"/>
        <v>0</v>
      </c>
      <c r="AQ26" s="24">
        <f t="shared" si="7"/>
        <v>0</v>
      </c>
      <c r="AR26" s="24">
        <f t="shared" si="7"/>
        <v>0</v>
      </c>
      <c r="AS26" s="24">
        <f t="shared" si="7"/>
        <v>0</v>
      </c>
      <c r="AT26" s="24">
        <f t="shared" si="7"/>
        <v>0</v>
      </c>
      <c r="AU26" s="24">
        <f t="shared" si="7"/>
        <v>0</v>
      </c>
      <c r="AV26" s="24">
        <f t="shared" si="7"/>
        <v>0</v>
      </c>
      <c r="AW26" s="24">
        <f t="shared" si="7"/>
        <v>0</v>
      </c>
      <c r="AX26" s="24">
        <f t="shared" si="7"/>
        <v>0</v>
      </c>
      <c r="AY26" s="24">
        <f t="shared" si="7"/>
        <v>0</v>
      </c>
      <c r="AZ26" s="24">
        <f t="shared" si="7"/>
        <v>0</v>
      </c>
      <c r="BA26" s="24">
        <f t="shared" si="7"/>
        <v>0</v>
      </c>
      <c r="BB26" s="25">
        <f t="shared" si="7"/>
        <v>0</v>
      </c>
    </row>
    <row r="27" spans="1:54" ht="17" thickBot="1" x14ac:dyDescent="0.25">
      <c r="A27" s="12" t="s">
        <v>11</v>
      </c>
      <c r="B27" s="23">
        <f t="shared" ref="B27:AG27" si="8">B17/B16</f>
        <v>0.49</v>
      </c>
      <c r="C27" s="24">
        <f t="shared" si="8"/>
        <v>0.84</v>
      </c>
      <c r="D27" s="24">
        <f t="shared" si="8"/>
        <v>0.19</v>
      </c>
      <c r="E27" s="24">
        <f t="shared" si="8"/>
        <v>0.78</v>
      </c>
      <c r="F27" s="24">
        <f t="shared" si="8"/>
        <v>0.24</v>
      </c>
      <c r="G27" s="24">
        <f t="shared" si="8"/>
        <v>0.66</v>
      </c>
      <c r="H27" s="24">
        <f t="shared" si="8"/>
        <v>0.4</v>
      </c>
      <c r="I27" s="24">
        <f t="shared" si="8"/>
        <v>0.61</v>
      </c>
      <c r="J27" s="24">
        <f t="shared" si="8"/>
        <v>0.17</v>
      </c>
      <c r="K27" s="24">
        <f t="shared" si="8"/>
        <v>0.9</v>
      </c>
      <c r="L27" s="24">
        <f t="shared" si="8"/>
        <v>0.43</v>
      </c>
      <c r="M27" s="24">
        <f t="shared" si="8"/>
        <v>0.42</v>
      </c>
      <c r="N27" s="24">
        <f t="shared" si="8"/>
        <v>0.94</v>
      </c>
      <c r="O27" s="24">
        <f t="shared" si="8"/>
        <v>0.51</v>
      </c>
      <c r="P27" s="24">
        <f t="shared" si="8"/>
        <v>0.7</v>
      </c>
      <c r="Q27" s="24">
        <f t="shared" si="8"/>
        <v>0.28999999999999998</v>
      </c>
      <c r="R27" s="24">
        <f t="shared" si="8"/>
        <v>0.23</v>
      </c>
      <c r="S27" s="24">
        <f t="shared" si="8"/>
        <v>0.01</v>
      </c>
      <c r="T27" s="24">
        <f t="shared" si="8"/>
        <v>0.96</v>
      </c>
      <c r="U27" s="24">
        <f t="shared" si="8"/>
        <v>0.82</v>
      </c>
      <c r="V27" s="24">
        <f t="shared" si="8"/>
        <v>0.23</v>
      </c>
      <c r="W27" s="24">
        <f t="shared" si="8"/>
        <v>0.94</v>
      </c>
      <c r="X27" s="24">
        <f t="shared" si="8"/>
        <v>0.95</v>
      </c>
      <c r="Y27" s="24">
        <f t="shared" si="8"/>
        <v>0.74</v>
      </c>
      <c r="Z27" s="24">
        <f t="shared" si="8"/>
        <v>0</v>
      </c>
      <c r="AA27" s="24">
        <f t="shared" si="8"/>
        <v>0</v>
      </c>
      <c r="AB27" s="24">
        <f t="shared" si="8"/>
        <v>0</v>
      </c>
      <c r="AC27" s="24">
        <f t="shared" si="8"/>
        <v>0</v>
      </c>
      <c r="AD27" s="24">
        <f t="shared" si="8"/>
        <v>0</v>
      </c>
      <c r="AE27" s="24">
        <f t="shared" si="8"/>
        <v>0</v>
      </c>
      <c r="AF27" s="24">
        <f t="shared" si="8"/>
        <v>0</v>
      </c>
      <c r="AG27" s="24">
        <f t="shared" si="8"/>
        <v>0</v>
      </c>
      <c r="AH27" s="24">
        <f t="shared" ref="AH27:BB27" si="9">AH17/AH16</f>
        <v>0</v>
      </c>
      <c r="AI27" s="24">
        <f t="shared" si="9"/>
        <v>0</v>
      </c>
      <c r="AJ27" s="24">
        <f t="shared" si="9"/>
        <v>0</v>
      </c>
      <c r="AK27" s="24">
        <f t="shared" si="9"/>
        <v>0</v>
      </c>
      <c r="AL27" s="24">
        <f t="shared" si="9"/>
        <v>0</v>
      </c>
      <c r="AM27" s="24">
        <f t="shared" si="9"/>
        <v>0</v>
      </c>
      <c r="AN27" s="24">
        <f t="shared" si="9"/>
        <v>0</v>
      </c>
      <c r="AO27" s="24">
        <f t="shared" si="9"/>
        <v>0</v>
      </c>
      <c r="AP27" s="24">
        <f t="shared" si="9"/>
        <v>0</v>
      </c>
      <c r="AQ27" s="24">
        <f t="shared" si="9"/>
        <v>0</v>
      </c>
      <c r="AR27" s="24">
        <f t="shared" si="9"/>
        <v>0</v>
      </c>
      <c r="AS27" s="24">
        <f t="shared" si="9"/>
        <v>0</v>
      </c>
      <c r="AT27" s="24">
        <f t="shared" si="9"/>
        <v>0</v>
      </c>
      <c r="AU27" s="24">
        <f t="shared" si="9"/>
        <v>0</v>
      </c>
      <c r="AV27" s="24">
        <f t="shared" si="9"/>
        <v>0</v>
      </c>
      <c r="AW27" s="24">
        <f t="shared" si="9"/>
        <v>0</v>
      </c>
      <c r="AX27" s="24">
        <f t="shared" si="9"/>
        <v>0</v>
      </c>
      <c r="AY27" s="24">
        <f t="shared" si="9"/>
        <v>0</v>
      </c>
      <c r="AZ27" s="24">
        <f t="shared" si="9"/>
        <v>0</v>
      </c>
      <c r="BA27" s="24">
        <f t="shared" si="9"/>
        <v>0</v>
      </c>
      <c r="BB27" s="25">
        <f t="shared" si="9"/>
        <v>0</v>
      </c>
    </row>
    <row r="28" spans="1:54" ht="17" thickBot="1" x14ac:dyDescent="0.25">
      <c r="A28" s="15" t="s">
        <v>12</v>
      </c>
      <c r="B28" s="26">
        <f t="shared" ref="B28:AG28" si="10">B20/B19</f>
        <v>0.54</v>
      </c>
      <c r="C28" s="27">
        <f t="shared" si="10"/>
        <v>0.6</v>
      </c>
      <c r="D28" s="27">
        <f t="shared" si="10"/>
        <v>0.12</v>
      </c>
      <c r="E28" s="27">
        <f t="shared" si="10"/>
        <v>0.87</v>
      </c>
      <c r="F28" s="27">
        <f t="shared" si="10"/>
        <v>0.34</v>
      </c>
      <c r="G28" s="27">
        <f t="shared" si="10"/>
        <v>0.68</v>
      </c>
      <c r="H28" s="27">
        <f t="shared" si="10"/>
        <v>0.69</v>
      </c>
      <c r="I28" s="27">
        <f t="shared" si="10"/>
        <v>0.59</v>
      </c>
      <c r="J28" s="27">
        <f t="shared" si="10"/>
        <v>0.79</v>
      </c>
      <c r="K28" s="27">
        <f t="shared" si="10"/>
        <v>0.57999999999999996</v>
      </c>
      <c r="L28" s="27">
        <f t="shared" si="10"/>
        <v>0.08</v>
      </c>
      <c r="M28" s="27">
        <f t="shared" si="10"/>
        <v>0.19</v>
      </c>
      <c r="N28" s="27">
        <f t="shared" si="10"/>
        <v>0.23</v>
      </c>
      <c r="O28" s="27">
        <f t="shared" si="10"/>
        <v>0.04</v>
      </c>
      <c r="P28" s="27">
        <f t="shared" si="10"/>
        <v>0.88</v>
      </c>
      <c r="Q28" s="27">
        <f t="shared" si="10"/>
        <v>0.65</v>
      </c>
      <c r="R28" s="27">
        <f t="shared" si="10"/>
        <v>0.61</v>
      </c>
      <c r="S28" s="27">
        <f t="shared" si="10"/>
        <v>0.3</v>
      </c>
      <c r="T28" s="27">
        <f t="shared" si="10"/>
        <v>0.03</v>
      </c>
      <c r="U28" s="27">
        <f t="shared" si="10"/>
        <v>7.0000000000000007E-2</v>
      </c>
      <c r="V28" s="27">
        <f t="shared" si="10"/>
        <v>0.05</v>
      </c>
      <c r="W28" s="27">
        <f t="shared" si="10"/>
        <v>0.2</v>
      </c>
      <c r="X28" s="27">
        <f t="shared" si="10"/>
        <v>0.62</v>
      </c>
      <c r="Y28" s="27">
        <f t="shared" si="10"/>
        <v>0.9</v>
      </c>
      <c r="Z28" s="27">
        <f t="shared" si="10"/>
        <v>0</v>
      </c>
      <c r="AA28" s="27">
        <f t="shared" si="10"/>
        <v>0</v>
      </c>
      <c r="AB28" s="27">
        <f t="shared" si="10"/>
        <v>0</v>
      </c>
      <c r="AC28" s="27">
        <f t="shared" si="10"/>
        <v>0</v>
      </c>
      <c r="AD28" s="27">
        <f t="shared" si="10"/>
        <v>0</v>
      </c>
      <c r="AE28" s="27">
        <f t="shared" si="10"/>
        <v>0</v>
      </c>
      <c r="AF28" s="27">
        <f t="shared" si="10"/>
        <v>0</v>
      </c>
      <c r="AG28" s="27">
        <f t="shared" si="10"/>
        <v>0</v>
      </c>
      <c r="AH28" s="27">
        <f t="shared" ref="AH28:BB28" si="11">AH20/AH19</f>
        <v>0</v>
      </c>
      <c r="AI28" s="27">
        <f t="shared" si="11"/>
        <v>0</v>
      </c>
      <c r="AJ28" s="27">
        <f t="shared" si="11"/>
        <v>0</v>
      </c>
      <c r="AK28" s="27">
        <f t="shared" si="11"/>
        <v>0</v>
      </c>
      <c r="AL28" s="27">
        <f t="shared" si="11"/>
        <v>0</v>
      </c>
      <c r="AM28" s="27">
        <f t="shared" si="11"/>
        <v>0</v>
      </c>
      <c r="AN28" s="27">
        <f t="shared" si="11"/>
        <v>0</v>
      </c>
      <c r="AO28" s="27">
        <f t="shared" si="11"/>
        <v>0</v>
      </c>
      <c r="AP28" s="27">
        <f t="shared" si="11"/>
        <v>0</v>
      </c>
      <c r="AQ28" s="27">
        <f t="shared" si="11"/>
        <v>0</v>
      </c>
      <c r="AR28" s="27">
        <f t="shared" si="11"/>
        <v>0</v>
      </c>
      <c r="AS28" s="27">
        <f t="shared" si="11"/>
        <v>0</v>
      </c>
      <c r="AT28" s="27">
        <f t="shared" si="11"/>
        <v>0</v>
      </c>
      <c r="AU28" s="27">
        <f t="shared" si="11"/>
        <v>0</v>
      </c>
      <c r="AV28" s="27">
        <f t="shared" si="11"/>
        <v>0</v>
      </c>
      <c r="AW28" s="27">
        <f t="shared" si="11"/>
        <v>0</v>
      </c>
      <c r="AX28" s="27">
        <f t="shared" si="11"/>
        <v>0</v>
      </c>
      <c r="AY28" s="27">
        <f t="shared" si="11"/>
        <v>0</v>
      </c>
      <c r="AZ28" s="27">
        <f t="shared" si="11"/>
        <v>0</v>
      </c>
      <c r="BA28" s="27">
        <f t="shared" si="11"/>
        <v>0</v>
      </c>
      <c r="BB28" s="28">
        <f t="shared" si="11"/>
        <v>0</v>
      </c>
    </row>
    <row r="29" spans="1:54" ht="17" thickBot="1" x14ac:dyDescent="0.25"/>
    <row r="30" spans="1:54" x14ac:dyDescent="0.2">
      <c r="A30" s="49" t="s">
        <v>52</v>
      </c>
      <c r="B30" s="46" t="s">
        <v>24</v>
      </c>
      <c r="C30" s="6" t="s">
        <v>25</v>
      </c>
      <c r="D30" s="6" t="s">
        <v>26</v>
      </c>
      <c r="E30" s="6" t="s">
        <v>27</v>
      </c>
      <c r="F30" s="6" t="s">
        <v>28</v>
      </c>
      <c r="G30" s="6" t="s">
        <v>29</v>
      </c>
      <c r="H30" s="6" t="s">
        <v>30</v>
      </c>
      <c r="I30" s="6" t="s">
        <v>31</v>
      </c>
      <c r="J30" s="6" t="s">
        <v>32</v>
      </c>
      <c r="K30" s="6" t="s">
        <v>33</v>
      </c>
      <c r="L30" s="6" t="s">
        <v>34</v>
      </c>
      <c r="M30" s="7" t="s">
        <v>35</v>
      </c>
    </row>
    <row r="31" spans="1:54" x14ac:dyDescent="0.2">
      <c r="A31" s="50" t="s">
        <v>37</v>
      </c>
      <c r="B31" s="47">
        <v>0.69</v>
      </c>
      <c r="C31" s="42">
        <v>0.69</v>
      </c>
      <c r="D31" s="42">
        <v>0.7</v>
      </c>
      <c r="E31" s="42">
        <v>0.68</v>
      </c>
      <c r="F31" s="42">
        <v>0.97</v>
      </c>
      <c r="G31" s="42">
        <v>0.56999999999999995</v>
      </c>
      <c r="H31" s="42">
        <v>0.79</v>
      </c>
      <c r="I31" s="42">
        <v>0.76</v>
      </c>
      <c r="J31" s="42">
        <v>0.78</v>
      </c>
      <c r="K31" s="42">
        <v>0.72</v>
      </c>
      <c r="L31" s="42">
        <v>0.69</v>
      </c>
      <c r="M31" s="43">
        <v>0.56000000000000005</v>
      </c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</row>
    <row r="32" spans="1:54" x14ac:dyDescent="0.2">
      <c r="A32" s="50" t="s">
        <v>36</v>
      </c>
      <c r="B32" s="47">
        <v>0.56000000000000005</v>
      </c>
      <c r="C32" s="42">
        <v>0.81</v>
      </c>
      <c r="D32" s="42">
        <v>0.64</v>
      </c>
      <c r="E32" s="42">
        <v>0.76</v>
      </c>
      <c r="F32" s="42">
        <v>0.93</v>
      </c>
      <c r="G32" s="42">
        <v>0.95</v>
      </c>
      <c r="H32" s="42">
        <v>0.59</v>
      </c>
      <c r="I32" s="42">
        <v>0.65</v>
      </c>
      <c r="J32" s="42">
        <v>0.93</v>
      </c>
      <c r="K32" s="42">
        <v>0.75</v>
      </c>
      <c r="L32" s="42">
        <v>0.62</v>
      </c>
      <c r="M32" s="43">
        <v>0.67</v>
      </c>
    </row>
    <row r="33" spans="1:13" x14ac:dyDescent="0.2">
      <c r="A33" s="50" t="s">
        <v>38</v>
      </c>
      <c r="B33" s="47">
        <v>0.96</v>
      </c>
      <c r="C33" s="42">
        <v>0.81</v>
      </c>
      <c r="D33" s="42">
        <v>0.7</v>
      </c>
      <c r="E33" s="42">
        <v>0.95</v>
      </c>
      <c r="F33" s="42">
        <v>0.93</v>
      </c>
      <c r="G33" s="42">
        <v>0.63</v>
      </c>
      <c r="H33" s="42">
        <v>0.81</v>
      </c>
      <c r="I33" s="42">
        <v>0.63</v>
      </c>
      <c r="J33" s="42">
        <v>0.8</v>
      </c>
      <c r="K33" s="42">
        <v>0.61</v>
      </c>
      <c r="L33" s="42">
        <v>0.76</v>
      </c>
      <c r="M33" s="43">
        <v>0.83</v>
      </c>
    </row>
    <row r="34" spans="1:13" x14ac:dyDescent="0.2">
      <c r="A34" s="50" t="s">
        <v>39</v>
      </c>
      <c r="B34" s="47">
        <v>0.56999999999999995</v>
      </c>
      <c r="C34" s="42">
        <v>0.5</v>
      </c>
      <c r="D34" s="42">
        <v>0.68</v>
      </c>
      <c r="E34" s="42">
        <v>0.92</v>
      </c>
      <c r="F34" s="42">
        <v>0.99</v>
      </c>
      <c r="G34" s="42">
        <v>0.98</v>
      </c>
      <c r="H34" s="42">
        <v>0.92</v>
      </c>
      <c r="I34" s="42">
        <v>0.9</v>
      </c>
      <c r="J34" s="42">
        <v>0.65</v>
      </c>
      <c r="K34" s="42">
        <v>0.95</v>
      </c>
      <c r="L34" s="42">
        <v>0.73</v>
      </c>
      <c r="M34" s="43">
        <v>0.56999999999999995</v>
      </c>
    </row>
    <row r="35" spans="1:13" x14ac:dyDescent="0.2">
      <c r="A35" s="50" t="s">
        <v>40</v>
      </c>
      <c r="B35" s="47">
        <v>0.63</v>
      </c>
      <c r="C35" s="42">
        <v>0.62</v>
      </c>
      <c r="D35" s="42">
        <v>0.64</v>
      </c>
      <c r="E35" s="42">
        <v>0.94</v>
      </c>
      <c r="F35" s="42">
        <v>0.87</v>
      </c>
      <c r="G35" s="42">
        <v>0.74</v>
      </c>
      <c r="H35" s="42">
        <v>0.92</v>
      </c>
      <c r="I35" s="42">
        <v>0.51</v>
      </c>
      <c r="J35" s="42">
        <v>0.98</v>
      </c>
      <c r="K35" s="42">
        <v>0.59</v>
      </c>
      <c r="L35" s="42">
        <v>0.65</v>
      </c>
      <c r="M35" s="43">
        <v>0.95</v>
      </c>
    </row>
    <row r="36" spans="1:13" x14ac:dyDescent="0.2">
      <c r="A36" s="50" t="s">
        <v>41</v>
      </c>
      <c r="B36" s="47">
        <v>0.61</v>
      </c>
      <c r="C36" s="42">
        <v>0.8</v>
      </c>
      <c r="D36" s="42">
        <v>0.89</v>
      </c>
      <c r="E36" s="42">
        <v>0.68</v>
      </c>
      <c r="F36" s="42">
        <v>0.8</v>
      </c>
      <c r="G36" s="42">
        <v>0.6</v>
      </c>
      <c r="H36" s="42">
        <v>0.98</v>
      </c>
      <c r="I36" s="42">
        <v>0.95</v>
      </c>
      <c r="J36" s="42">
        <v>0.56000000000000005</v>
      </c>
      <c r="K36" s="42">
        <v>0.67</v>
      </c>
      <c r="L36" s="42">
        <v>0.64</v>
      </c>
      <c r="M36" s="43">
        <v>0.94</v>
      </c>
    </row>
    <row r="37" spans="1:13" x14ac:dyDescent="0.2">
      <c r="A37" s="50" t="s">
        <v>42</v>
      </c>
      <c r="B37" s="47">
        <v>0.79</v>
      </c>
      <c r="C37" s="42">
        <v>0.64</v>
      </c>
      <c r="D37" s="42">
        <v>0.89</v>
      </c>
      <c r="E37" s="42">
        <v>0.94</v>
      </c>
      <c r="F37" s="42">
        <v>0.94</v>
      </c>
      <c r="G37" s="42">
        <v>0.69</v>
      </c>
      <c r="H37" s="42">
        <v>0.92</v>
      </c>
      <c r="I37" s="42">
        <v>0.9</v>
      </c>
      <c r="J37" s="42">
        <v>0.93</v>
      </c>
      <c r="K37" s="42">
        <v>0.94</v>
      </c>
      <c r="L37" s="42">
        <v>0.68</v>
      </c>
      <c r="M37" s="43">
        <v>0.83</v>
      </c>
    </row>
    <row r="38" spans="1:13" x14ac:dyDescent="0.2">
      <c r="A38" s="50" t="s">
        <v>43</v>
      </c>
      <c r="B38" s="47">
        <v>0.92</v>
      </c>
      <c r="C38" s="42">
        <v>0.93</v>
      </c>
      <c r="D38" s="42">
        <v>0.83</v>
      </c>
      <c r="E38" s="42">
        <v>0.86</v>
      </c>
      <c r="F38" s="42">
        <v>0.87</v>
      </c>
      <c r="G38" s="42">
        <v>0.7</v>
      </c>
      <c r="H38" s="42">
        <v>0.93</v>
      </c>
      <c r="I38" s="42">
        <v>0.77</v>
      </c>
      <c r="J38" s="42">
        <v>0.91</v>
      </c>
      <c r="K38" s="42">
        <v>0.53</v>
      </c>
      <c r="L38" s="42">
        <v>0.95</v>
      </c>
      <c r="M38" s="43">
        <v>0.72</v>
      </c>
    </row>
    <row r="39" spans="1:13" x14ac:dyDescent="0.2">
      <c r="A39" s="50" t="s">
        <v>44</v>
      </c>
      <c r="B39" s="47">
        <v>0.71</v>
      </c>
      <c r="C39" s="42">
        <v>0.69</v>
      </c>
      <c r="D39" s="42">
        <v>0.66</v>
      </c>
      <c r="E39" s="42">
        <v>0.56999999999999995</v>
      </c>
      <c r="F39" s="42">
        <v>0.76</v>
      </c>
      <c r="G39" s="42">
        <v>0.56000000000000005</v>
      </c>
      <c r="H39" s="42">
        <v>0.79</v>
      </c>
      <c r="I39" s="42">
        <v>0.56999999999999995</v>
      </c>
      <c r="J39" s="42">
        <v>0.59</v>
      </c>
      <c r="K39" s="42">
        <v>0.92</v>
      </c>
      <c r="L39" s="42">
        <v>0.99</v>
      </c>
      <c r="M39" s="43">
        <v>0.92</v>
      </c>
    </row>
    <row r="40" spans="1:13" x14ac:dyDescent="0.2">
      <c r="A40" s="50" t="s">
        <v>45</v>
      </c>
      <c r="B40" s="47">
        <v>0.81</v>
      </c>
      <c r="C40" s="42">
        <v>0.62</v>
      </c>
      <c r="D40" s="42">
        <v>0.81</v>
      </c>
      <c r="E40" s="42">
        <v>0.96</v>
      </c>
      <c r="F40" s="42">
        <v>0.57999999999999996</v>
      </c>
      <c r="G40" s="42">
        <v>0.92</v>
      </c>
      <c r="H40" s="42">
        <v>0.83</v>
      </c>
      <c r="I40" s="42">
        <v>0.7</v>
      </c>
      <c r="J40" s="42">
        <v>0.78</v>
      </c>
      <c r="K40" s="42">
        <v>0.72</v>
      </c>
      <c r="L40" s="42">
        <v>0.78</v>
      </c>
      <c r="M40" s="43">
        <v>0.5</v>
      </c>
    </row>
    <row r="41" spans="1:13" x14ac:dyDescent="0.2">
      <c r="A41" s="50" t="s">
        <v>46</v>
      </c>
      <c r="B41" s="47">
        <v>0.66</v>
      </c>
      <c r="C41" s="42">
        <v>0.91</v>
      </c>
      <c r="D41" s="42">
        <v>0.61</v>
      </c>
      <c r="E41" s="42">
        <v>0.92</v>
      </c>
      <c r="F41" s="42">
        <v>0.64</v>
      </c>
      <c r="G41" s="42">
        <v>0.89</v>
      </c>
      <c r="H41" s="42">
        <v>0.67</v>
      </c>
      <c r="I41" s="42">
        <v>0.91</v>
      </c>
      <c r="J41" s="42">
        <v>0.59</v>
      </c>
      <c r="K41" s="42">
        <v>0.85</v>
      </c>
      <c r="L41" s="42">
        <v>0.74</v>
      </c>
      <c r="M41" s="43">
        <v>0.92</v>
      </c>
    </row>
    <row r="42" spans="1:13" x14ac:dyDescent="0.2">
      <c r="A42" s="50" t="s">
        <v>47</v>
      </c>
      <c r="B42" s="47">
        <v>0.73</v>
      </c>
      <c r="C42" s="42">
        <v>0.92</v>
      </c>
      <c r="D42" s="42">
        <v>0.51</v>
      </c>
      <c r="E42" s="42">
        <v>0.93</v>
      </c>
      <c r="F42" s="42">
        <v>0.95</v>
      </c>
      <c r="G42" s="42">
        <v>0.64</v>
      </c>
      <c r="H42" s="42">
        <v>0.78</v>
      </c>
      <c r="I42" s="42">
        <v>0.67</v>
      </c>
      <c r="J42" s="42">
        <v>0.73</v>
      </c>
      <c r="K42" s="42">
        <v>0.72</v>
      </c>
      <c r="L42" s="42">
        <v>0.5</v>
      </c>
      <c r="M42" s="43">
        <v>0.75</v>
      </c>
    </row>
    <row r="43" spans="1:13" x14ac:dyDescent="0.2">
      <c r="A43" s="50" t="s">
        <v>48</v>
      </c>
      <c r="B43" s="47">
        <v>0.61</v>
      </c>
      <c r="C43" s="42">
        <v>0.78</v>
      </c>
      <c r="D43" s="42">
        <v>0.73</v>
      </c>
      <c r="E43" s="42">
        <v>0.91</v>
      </c>
      <c r="F43" s="42">
        <v>0.74</v>
      </c>
      <c r="G43" s="42">
        <v>0.91</v>
      </c>
      <c r="H43" s="42">
        <v>0.77</v>
      </c>
      <c r="I43" s="42">
        <v>0.93</v>
      </c>
      <c r="J43" s="42">
        <v>0.81</v>
      </c>
      <c r="K43" s="42">
        <v>0.6</v>
      </c>
      <c r="L43" s="42">
        <v>0.5</v>
      </c>
      <c r="M43" s="43">
        <v>0.87</v>
      </c>
    </row>
    <row r="44" spans="1:13" x14ac:dyDescent="0.2">
      <c r="A44" s="50" t="s">
        <v>49</v>
      </c>
      <c r="B44" s="47">
        <v>0.61</v>
      </c>
      <c r="C44" s="42">
        <v>0.64</v>
      </c>
      <c r="D44" s="42">
        <v>0.72</v>
      </c>
      <c r="E44" s="42">
        <v>0.68</v>
      </c>
      <c r="F44" s="42">
        <v>0.88</v>
      </c>
      <c r="G44" s="42">
        <v>0.92</v>
      </c>
      <c r="H44" s="42">
        <v>0.51</v>
      </c>
      <c r="I44" s="42">
        <v>0.94</v>
      </c>
      <c r="J44" s="42">
        <v>0.67</v>
      </c>
      <c r="K44" s="42">
        <v>0.78</v>
      </c>
      <c r="L44" s="42">
        <v>0.89</v>
      </c>
      <c r="M44" s="43">
        <v>0.74</v>
      </c>
    </row>
    <row r="45" spans="1:13" x14ac:dyDescent="0.2">
      <c r="A45" s="50" t="s">
        <v>50</v>
      </c>
      <c r="B45" s="47">
        <v>0.82</v>
      </c>
      <c r="C45" s="42">
        <v>0.57999999999999996</v>
      </c>
      <c r="D45" s="42">
        <v>0.62</v>
      </c>
      <c r="E45" s="42">
        <v>0.87</v>
      </c>
      <c r="F45" s="42">
        <v>0.86</v>
      </c>
      <c r="G45" s="42">
        <v>0.8</v>
      </c>
      <c r="H45" s="42">
        <v>0.67</v>
      </c>
      <c r="I45" s="42">
        <v>0.94</v>
      </c>
      <c r="J45" s="42">
        <v>0.72</v>
      </c>
      <c r="K45" s="42">
        <v>0.61</v>
      </c>
      <c r="L45" s="42">
        <v>0.88</v>
      </c>
      <c r="M45" s="43">
        <v>0.84</v>
      </c>
    </row>
    <row r="46" spans="1:13" ht="17" thickBot="1" x14ac:dyDescent="0.25">
      <c r="A46" s="51" t="s">
        <v>51</v>
      </c>
      <c r="B46" s="48">
        <v>0.52</v>
      </c>
      <c r="C46" s="44">
        <v>0.68</v>
      </c>
      <c r="D46" s="44">
        <v>0.88</v>
      </c>
      <c r="E46" s="44">
        <v>0.62</v>
      </c>
      <c r="F46" s="44">
        <v>0.96</v>
      </c>
      <c r="G46" s="44">
        <v>0.88</v>
      </c>
      <c r="H46" s="44">
        <v>0.94</v>
      </c>
      <c r="I46" s="44">
        <v>0.81</v>
      </c>
      <c r="J46" s="44">
        <v>0.54</v>
      </c>
      <c r="K46" s="44">
        <v>0.81</v>
      </c>
      <c r="L46" s="44">
        <v>0.74</v>
      </c>
      <c r="M46" s="45">
        <v>0.74</v>
      </c>
    </row>
    <row r="47" spans="1:13" x14ac:dyDescent="0.2">
      <c r="A47" s="49" t="s">
        <v>23</v>
      </c>
      <c r="B47" s="46" t="s">
        <v>24</v>
      </c>
      <c r="C47" s="6" t="s">
        <v>25</v>
      </c>
      <c r="D47" s="6" t="s">
        <v>26</v>
      </c>
      <c r="E47" s="6" t="s">
        <v>27</v>
      </c>
      <c r="F47" s="6" t="s">
        <v>28</v>
      </c>
      <c r="G47" s="6" t="s">
        <v>29</v>
      </c>
      <c r="H47" s="6" t="s">
        <v>30</v>
      </c>
      <c r="I47" s="6" t="s">
        <v>31</v>
      </c>
      <c r="J47" s="6" t="s">
        <v>32</v>
      </c>
      <c r="K47" s="6" t="s">
        <v>33</v>
      </c>
      <c r="L47" s="6" t="s">
        <v>34</v>
      </c>
      <c r="M47" s="7" t="s">
        <v>35</v>
      </c>
    </row>
    <row r="48" spans="1:13" x14ac:dyDescent="0.2">
      <c r="A48" s="50" t="s">
        <v>37</v>
      </c>
      <c r="B48" s="47">
        <f>1-B31</f>
        <v>0.31000000000000005</v>
      </c>
      <c r="C48" s="47">
        <f t="shared" ref="C48:M48" si="12">1-C31</f>
        <v>0.31000000000000005</v>
      </c>
      <c r="D48" s="47">
        <f t="shared" si="12"/>
        <v>0.30000000000000004</v>
      </c>
      <c r="E48" s="47">
        <f t="shared" si="12"/>
        <v>0.31999999999999995</v>
      </c>
      <c r="F48" s="47">
        <f t="shared" si="12"/>
        <v>3.0000000000000027E-2</v>
      </c>
      <c r="G48" s="47">
        <f t="shared" si="12"/>
        <v>0.43000000000000005</v>
      </c>
      <c r="H48" s="47">
        <f t="shared" si="12"/>
        <v>0.20999999999999996</v>
      </c>
      <c r="I48" s="47">
        <f t="shared" si="12"/>
        <v>0.24</v>
      </c>
      <c r="J48" s="47">
        <f t="shared" si="12"/>
        <v>0.21999999999999997</v>
      </c>
      <c r="K48" s="47">
        <f t="shared" si="12"/>
        <v>0.28000000000000003</v>
      </c>
      <c r="L48" s="47">
        <f t="shared" si="12"/>
        <v>0.31000000000000005</v>
      </c>
      <c r="M48" s="47">
        <f t="shared" si="12"/>
        <v>0.43999999999999995</v>
      </c>
    </row>
    <row r="49" spans="1:13" x14ac:dyDescent="0.2">
      <c r="A49" s="50" t="s">
        <v>36</v>
      </c>
      <c r="B49" s="47">
        <f t="shared" ref="B49:M49" si="13">1-B32</f>
        <v>0.43999999999999995</v>
      </c>
      <c r="C49" s="47">
        <f t="shared" si="13"/>
        <v>0.18999999999999995</v>
      </c>
      <c r="D49" s="47">
        <f t="shared" si="13"/>
        <v>0.36</v>
      </c>
      <c r="E49" s="47">
        <f t="shared" si="13"/>
        <v>0.24</v>
      </c>
      <c r="F49" s="47">
        <f t="shared" si="13"/>
        <v>6.9999999999999951E-2</v>
      </c>
      <c r="G49" s="47">
        <f t="shared" si="13"/>
        <v>5.0000000000000044E-2</v>
      </c>
      <c r="H49" s="47">
        <f t="shared" si="13"/>
        <v>0.41000000000000003</v>
      </c>
      <c r="I49" s="47">
        <f t="shared" si="13"/>
        <v>0.35</v>
      </c>
      <c r="J49" s="47">
        <f t="shared" si="13"/>
        <v>6.9999999999999951E-2</v>
      </c>
      <c r="K49" s="47">
        <f t="shared" si="13"/>
        <v>0.25</v>
      </c>
      <c r="L49" s="47">
        <f t="shared" si="13"/>
        <v>0.38</v>
      </c>
      <c r="M49" s="47">
        <f t="shared" si="13"/>
        <v>0.32999999999999996</v>
      </c>
    </row>
    <row r="50" spans="1:13" x14ac:dyDescent="0.2">
      <c r="A50" s="50" t="s">
        <v>38</v>
      </c>
      <c r="B50" s="47">
        <f t="shared" ref="B50:M50" si="14">1-B33</f>
        <v>4.0000000000000036E-2</v>
      </c>
      <c r="C50" s="47">
        <f t="shared" si="14"/>
        <v>0.18999999999999995</v>
      </c>
      <c r="D50" s="47">
        <f t="shared" si="14"/>
        <v>0.30000000000000004</v>
      </c>
      <c r="E50" s="47">
        <f t="shared" si="14"/>
        <v>5.0000000000000044E-2</v>
      </c>
      <c r="F50" s="47">
        <f t="shared" si="14"/>
        <v>6.9999999999999951E-2</v>
      </c>
      <c r="G50" s="47">
        <f t="shared" si="14"/>
        <v>0.37</v>
      </c>
      <c r="H50" s="47">
        <f t="shared" si="14"/>
        <v>0.18999999999999995</v>
      </c>
      <c r="I50" s="47">
        <f t="shared" si="14"/>
        <v>0.37</v>
      </c>
      <c r="J50" s="47">
        <f t="shared" si="14"/>
        <v>0.19999999999999996</v>
      </c>
      <c r="K50" s="47">
        <f t="shared" si="14"/>
        <v>0.39</v>
      </c>
      <c r="L50" s="47">
        <f t="shared" si="14"/>
        <v>0.24</v>
      </c>
      <c r="M50" s="47">
        <f t="shared" si="14"/>
        <v>0.17000000000000004</v>
      </c>
    </row>
    <row r="51" spans="1:13" x14ac:dyDescent="0.2">
      <c r="A51" s="50" t="s">
        <v>39</v>
      </c>
      <c r="B51" s="47">
        <f t="shared" ref="B51:M51" si="15">1-B34</f>
        <v>0.43000000000000005</v>
      </c>
      <c r="C51" s="47">
        <f t="shared" si="15"/>
        <v>0.5</v>
      </c>
      <c r="D51" s="47">
        <f t="shared" si="15"/>
        <v>0.31999999999999995</v>
      </c>
      <c r="E51" s="47">
        <f t="shared" si="15"/>
        <v>7.999999999999996E-2</v>
      </c>
      <c r="F51" s="47">
        <f t="shared" si="15"/>
        <v>1.0000000000000009E-2</v>
      </c>
      <c r="G51" s="47">
        <f t="shared" si="15"/>
        <v>2.0000000000000018E-2</v>
      </c>
      <c r="H51" s="47">
        <f t="shared" si="15"/>
        <v>7.999999999999996E-2</v>
      </c>
      <c r="I51" s="47">
        <f t="shared" si="15"/>
        <v>9.9999999999999978E-2</v>
      </c>
      <c r="J51" s="47">
        <f t="shared" si="15"/>
        <v>0.35</v>
      </c>
      <c r="K51" s="47">
        <f t="shared" si="15"/>
        <v>5.0000000000000044E-2</v>
      </c>
      <c r="L51" s="47">
        <f t="shared" si="15"/>
        <v>0.27</v>
      </c>
      <c r="M51" s="47">
        <f t="shared" si="15"/>
        <v>0.43000000000000005</v>
      </c>
    </row>
    <row r="52" spans="1:13" x14ac:dyDescent="0.2">
      <c r="A52" s="50" t="s">
        <v>40</v>
      </c>
      <c r="B52" s="47">
        <f t="shared" ref="B52:M52" si="16">1-B35</f>
        <v>0.37</v>
      </c>
      <c r="C52" s="47">
        <f t="shared" si="16"/>
        <v>0.38</v>
      </c>
      <c r="D52" s="47">
        <f t="shared" si="16"/>
        <v>0.36</v>
      </c>
      <c r="E52" s="47">
        <f t="shared" si="16"/>
        <v>6.0000000000000053E-2</v>
      </c>
      <c r="F52" s="47">
        <f t="shared" si="16"/>
        <v>0.13</v>
      </c>
      <c r="G52" s="47">
        <f t="shared" si="16"/>
        <v>0.26</v>
      </c>
      <c r="H52" s="47">
        <f t="shared" si="16"/>
        <v>7.999999999999996E-2</v>
      </c>
      <c r="I52" s="47">
        <f t="shared" si="16"/>
        <v>0.49</v>
      </c>
      <c r="J52" s="47">
        <f t="shared" si="16"/>
        <v>2.0000000000000018E-2</v>
      </c>
      <c r="K52" s="47">
        <f t="shared" si="16"/>
        <v>0.41000000000000003</v>
      </c>
      <c r="L52" s="47">
        <f t="shared" si="16"/>
        <v>0.35</v>
      </c>
      <c r="M52" s="47">
        <f t="shared" si="16"/>
        <v>5.0000000000000044E-2</v>
      </c>
    </row>
    <row r="53" spans="1:13" x14ac:dyDescent="0.2">
      <c r="A53" s="50" t="s">
        <v>41</v>
      </c>
      <c r="B53" s="47">
        <f t="shared" ref="B53:M53" si="17">1-B36</f>
        <v>0.39</v>
      </c>
      <c r="C53" s="47">
        <f t="shared" si="17"/>
        <v>0.19999999999999996</v>
      </c>
      <c r="D53" s="47">
        <f t="shared" si="17"/>
        <v>0.10999999999999999</v>
      </c>
      <c r="E53" s="47">
        <f t="shared" si="17"/>
        <v>0.31999999999999995</v>
      </c>
      <c r="F53" s="47">
        <f t="shared" si="17"/>
        <v>0.19999999999999996</v>
      </c>
      <c r="G53" s="47">
        <f t="shared" si="17"/>
        <v>0.4</v>
      </c>
      <c r="H53" s="47">
        <f t="shared" si="17"/>
        <v>2.0000000000000018E-2</v>
      </c>
      <c r="I53" s="47">
        <f t="shared" si="17"/>
        <v>5.0000000000000044E-2</v>
      </c>
      <c r="J53" s="47">
        <f t="shared" si="17"/>
        <v>0.43999999999999995</v>
      </c>
      <c r="K53" s="47">
        <f t="shared" si="17"/>
        <v>0.32999999999999996</v>
      </c>
      <c r="L53" s="47">
        <f t="shared" si="17"/>
        <v>0.36</v>
      </c>
      <c r="M53" s="47">
        <f t="shared" si="17"/>
        <v>6.0000000000000053E-2</v>
      </c>
    </row>
    <row r="54" spans="1:13" x14ac:dyDescent="0.2">
      <c r="A54" s="50" t="s">
        <v>42</v>
      </c>
      <c r="B54" s="47">
        <f t="shared" ref="B54:M54" si="18">1-B37</f>
        <v>0.20999999999999996</v>
      </c>
      <c r="C54" s="47">
        <f t="shared" si="18"/>
        <v>0.36</v>
      </c>
      <c r="D54" s="47">
        <f t="shared" si="18"/>
        <v>0.10999999999999999</v>
      </c>
      <c r="E54" s="47">
        <f t="shared" si="18"/>
        <v>6.0000000000000053E-2</v>
      </c>
      <c r="F54" s="47">
        <f t="shared" si="18"/>
        <v>6.0000000000000053E-2</v>
      </c>
      <c r="G54" s="47">
        <f t="shared" si="18"/>
        <v>0.31000000000000005</v>
      </c>
      <c r="H54" s="47">
        <f t="shared" si="18"/>
        <v>7.999999999999996E-2</v>
      </c>
      <c r="I54" s="47">
        <f t="shared" si="18"/>
        <v>9.9999999999999978E-2</v>
      </c>
      <c r="J54" s="47">
        <f t="shared" si="18"/>
        <v>6.9999999999999951E-2</v>
      </c>
      <c r="K54" s="47">
        <f t="shared" si="18"/>
        <v>6.0000000000000053E-2</v>
      </c>
      <c r="L54" s="47">
        <f t="shared" si="18"/>
        <v>0.31999999999999995</v>
      </c>
      <c r="M54" s="47">
        <f t="shared" si="18"/>
        <v>0.17000000000000004</v>
      </c>
    </row>
    <row r="55" spans="1:13" x14ac:dyDescent="0.2">
      <c r="A55" s="50" t="s">
        <v>43</v>
      </c>
      <c r="B55" s="47">
        <f t="shared" ref="B55:M55" si="19">1-B38</f>
        <v>7.999999999999996E-2</v>
      </c>
      <c r="C55" s="47">
        <f t="shared" si="19"/>
        <v>6.9999999999999951E-2</v>
      </c>
      <c r="D55" s="47">
        <f t="shared" si="19"/>
        <v>0.17000000000000004</v>
      </c>
      <c r="E55" s="47">
        <f t="shared" si="19"/>
        <v>0.14000000000000001</v>
      </c>
      <c r="F55" s="47">
        <f t="shared" si="19"/>
        <v>0.13</v>
      </c>
      <c r="G55" s="47">
        <f t="shared" si="19"/>
        <v>0.30000000000000004</v>
      </c>
      <c r="H55" s="47">
        <f t="shared" si="19"/>
        <v>6.9999999999999951E-2</v>
      </c>
      <c r="I55" s="47">
        <f t="shared" si="19"/>
        <v>0.22999999999999998</v>
      </c>
      <c r="J55" s="47">
        <f t="shared" si="19"/>
        <v>8.9999999999999969E-2</v>
      </c>
      <c r="K55" s="47">
        <f t="shared" si="19"/>
        <v>0.47</v>
      </c>
      <c r="L55" s="47">
        <f t="shared" si="19"/>
        <v>5.0000000000000044E-2</v>
      </c>
      <c r="M55" s="47">
        <f t="shared" si="19"/>
        <v>0.28000000000000003</v>
      </c>
    </row>
    <row r="56" spans="1:13" x14ac:dyDescent="0.2">
      <c r="A56" s="50" t="s">
        <v>44</v>
      </c>
      <c r="B56" s="47">
        <f t="shared" ref="B56:M56" si="20">1-B39</f>
        <v>0.29000000000000004</v>
      </c>
      <c r="C56" s="47">
        <f t="shared" si="20"/>
        <v>0.31000000000000005</v>
      </c>
      <c r="D56" s="47">
        <f t="shared" si="20"/>
        <v>0.33999999999999997</v>
      </c>
      <c r="E56" s="47">
        <f t="shared" si="20"/>
        <v>0.43000000000000005</v>
      </c>
      <c r="F56" s="47">
        <f t="shared" si="20"/>
        <v>0.24</v>
      </c>
      <c r="G56" s="47">
        <f t="shared" si="20"/>
        <v>0.43999999999999995</v>
      </c>
      <c r="H56" s="47">
        <f t="shared" si="20"/>
        <v>0.20999999999999996</v>
      </c>
      <c r="I56" s="47">
        <f t="shared" si="20"/>
        <v>0.43000000000000005</v>
      </c>
      <c r="J56" s="47">
        <f t="shared" si="20"/>
        <v>0.41000000000000003</v>
      </c>
      <c r="K56" s="47">
        <f t="shared" si="20"/>
        <v>7.999999999999996E-2</v>
      </c>
      <c r="L56" s="47">
        <f t="shared" si="20"/>
        <v>1.0000000000000009E-2</v>
      </c>
      <c r="M56" s="47">
        <f t="shared" si="20"/>
        <v>7.999999999999996E-2</v>
      </c>
    </row>
    <row r="57" spans="1:13" x14ac:dyDescent="0.2">
      <c r="A57" s="50" t="s">
        <v>45</v>
      </c>
      <c r="B57" s="47">
        <f t="shared" ref="B57:M57" si="21">1-B40</f>
        <v>0.18999999999999995</v>
      </c>
      <c r="C57" s="47">
        <f t="shared" si="21"/>
        <v>0.38</v>
      </c>
      <c r="D57" s="47">
        <f t="shared" si="21"/>
        <v>0.18999999999999995</v>
      </c>
      <c r="E57" s="47">
        <f t="shared" si="21"/>
        <v>4.0000000000000036E-2</v>
      </c>
      <c r="F57" s="47">
        <f t="shared" si="21"/>
        <v>0.42000000000000004</v>
      </c>
      <c r="G57" s="47">
        <f t="shared" si="21"/>
        <v>7.999999999999996E-2</v>
      </c>
      <c r="H57" s="47">
        <f t="shared" si="21"/>
        <v>0.17000000000000004</v>
      </c>
      <c r="I57" s="47">
        <f t="shared" si="21"/>
        <v>0.30000000000000004</v>
      </c>
      <c r="J57" s="47">
        <f t="shared" si="21"/>
        <v>0.21999999999999997</v>
      </c>
      <c r="K57" s="47">
        <f t="shared" si="21"/>
        <v>0.28000000000000003</v>
      </c>
      <c r="L57" s="47">
        <f t="shared" si="21"/>
        <v>0.21999999999999997</v>
      </c>
      <c r="M57" s="47">
        <f t="shared" si="21"/>
        <v>0.5</v>
      </c>
    </row>
    <row r="58" spans="1:13" x14ac:dyDescent="0.2">
      <c r="A58" s="50" t="s">
        <v>46</v>
      </c>
      <c r="B58" s="47">
        <f t="shared" ref="B58:M58" si="22">1-B41</f>
        <v>0.33999999999999997</v>
      </c>
      <c r="C58" s="47">
        <f t="shared" si="22"/>
        <v>8.9999999999999969E-2</v>
      </c>
      <c r="D58" s="47">
        <f t="shared" si="22"/>
        <v>0.39</v>
      </c>
      <c r="E58" s="47">
        <f t="shared" si="22"/>
        <v>7.999999999999996E-2</v>
      </c>
      <c r="F58" s="47">
        <f t="shared" si="22"/>
        <v>0.36</v>
      </c>
      <c r="G58" s="47">
        <f t="shared" si="22"/>
        <v>0.10999999999999999</v>
      </c>
      <c r="H58" s="47">
        <f t="shared" si="22"/>
        <v>0.32999999999999996</v>
      </c>
      <c r="I58" s="47">
        <f t="shared" si="22"/>
        <v>8.9999999999999969E-2</v>
      </c>
      <c r="J58" s="47">
        <f t="shared" si="22"/>
        <v>0.41000000000000003</v>
      </c>
      <c r="K58" s="47">
        <f t="shared" si="22"/>
        <v>0.15000000000000002</v>
      </c>
      <c r="L58" s="47">
        <f t="shared" si="22"/>
        <v>0.26</v>
      </c>
      <c r="M58" s="47">
        <f t="shared" si="22"/>
        <v>7.999999999999996E-2</v>
      </c>
    </row>
    <row r="59" spans="1:13" x14ac:dyDescent="0.2">
      <c r="A59" s="50" t="s">
        <v>47</v>
      </c>
      <c r="B59" s="47">
        <f t="shared" ref="B59:M59" si="23">1-B42</f>
        <v>0.27</v>
      </c>
      <c r="C59" s="47">
        <f t="shared" si="23"/>
        <v>7.999999999999996E-2</v>
      </c>
      <c r="D59" s="47">
        <f t="shared" si="23"/>
        <v>0.49</v>
      </c>
      <c r="E59" s="47">
        <f t="shared" si="23"/>
        <v>6.9999999999999951E-2</v>
      </c>
      <c r="F59" s="47">
        <f t="shared" si="23"/>
        <v>5.0000000000000044E-2</v>
      </c>
      <c r="G59" s="47">
        <f t="shared" si="23"/>
        <v>0.36</v>
      </c>
      <c r="H59" s="47">
        <f t="shared" si="23"/>
        <v>0.21999999999999997</v>
      </c>
      <c r="I59" s="47">
        <f t="shared" si="23"/>
        <v>0.32999999999999996</v>
      </c>
      <c r="J59" s="47">
        <f t="shared" si="23"/>
        <v>0.27</v>
      </c>
      <c r="K59" s="47">
        <f t="shared" si="23"/>
        <v>0.28000000000000003</v>
      </c>
      <c r="L59" s="47">
        <f t="shared" si="23"/>
        <v>0.5</v>
      </c>
      <c r="M59" s="47">
        <f t="shared" si="23"/>
        <v>0.25</v>
      </c>
    </row>
    <row r="60" spans="1:13" x14ac:dyDescent="0.2">
      <c r="A60" s="50" t="s">
        <v>48</v>
      </c>
      <c r="B60" s="47">
        <f t="shared" ref="B60:M60" si="24">1-B43</f>
        <v>0.39</v>
      </c>
      <c r="C60" s="47">
        <f t="shared" si="24"/>
        <v>0.21999999999999997</v>
      </c>
      <c r="D60" s="47">
        <f t="shared" si="24"/>
        <v>0.27</v>
      </c>
      <c r="E60" s="47">
        <f t="shared" si="24"/>
        <v>8.9999999999999969E-2</v>
      </c>
      <c r="F60" s="47">
        <f t="shared" si="24"/>
        <v>0.26</v>
      </c>
      <c r="G60" s="47">
        <f t="shared" si="24"/>
        <v>8.9999999999999969E-2</v>
      </c>
      <c r="H60" s="47">
        <f t="shared" si="24"/>
        <v>0.22999999999999998</v>
      </c>
      <c r="I60" s="47">
        <f t="shared" si="24"/>
        <v>6.9999999999999951E-2</v>
      </c>
      <c r="J60" s="47">
        <f t="shared" si="24"/>
        <v>0.18999999999999995</v>
      </c>
      <c r="K60" s="47">
        <f t="shared" si="24"/>
        <v>0.4</v>
      </c>
      <c r="L60" s="47">
        <f t="shared" si="24"/>
        <v>0.5</v>
      </c>
      <c r="M60" s="47">
        <f t="shared" si="24"/>
        <v>0.13</v>
      </c>
    </row>
    <row r="61" spans="1:13" x14ac:dyDescent="0.2">
      <c r="A61" s="50" t="s">
        <v>49</v>
      </c>
      <c r="B61" s="47">
        <f t="shared" ref="B61:M61" si="25">1-B44</f>
        <v>0.39</v>
      </c>
      <c r="C61" s="47">
        <f t="shared" si="25"/>
        <v>0.36</v>
      </c>
      <c r="D61" s="47">
        <f t="shared" si="25"/>
        <v>0.28000000000000003</v>
      </c>
      <c r="E61" s="47">
        <f t="shared" si="25"/>
        <v>0.31999999999999995</v>
      </c>
      <c r="F61" s="47">
        <f t="shared" si="25"/>
        <v>0.12</v>
      </c>
      <c r="G61" s="47">
        <f t="shared" si="25"/>
        <v>7.999999999999996E-2</v>
      </c>
      <c r="H61" s="47">
        <f t="shared" si="25"/>
        <v>0.49</v>
      </c>
      <c r="I61" s="47">
        <f t="shared" si="25"/>
        <v>6.0000000000000053E-2</v>
      </c>
      <c r="J61" s="47">
        <f t="shared" si="25"/>
        <v>0.32999999999999996</v>
      </c>
      <c r="K61" s="47">
        <f t="shared" si="25"/>
        <v>0.21999999999999997</v>
      </c>
      <c r="L61" s="47">
        <f t="shared" si="25"/>
        <v>0.10999999999999999</v>
      </c>
      <c r="M61" s="47">
        <f t="shared" si="25"/>
        <v>0.26</v>
      </c>
    </row>
    <row r="62" spans="1:13" x14ac:dyDescent="0.2">
      <c r="A62" s="50" t="s">
        <v>50</v>
      </c>
      <c r="B62" s="47">
        <f t="shared" ref="B62:M62" si="26">1-B45</f>
        <v>0.18000000000000005</v>
      </c>
      <c r="C62" s="47">
        <f t="shared" si="26"/>
        <v>0.42000000000000004</v>
      </c>
      <c r="D62" s="47">
        <f t="shared" si="26"/>
        <v>0.38</v>
      </c>
      <c r="E62" s="47">
        <f t="shared" si="26"/>
        <v>0.13</v>
      </c>
      <c r="F62" s="47">
        <f t="shared" si="26"/>
        <v>0.14000000000000001</v>
      </c>
      <c r="G62" s="47">
        <f t="shared" si="26"/>
        <v>0.19999999999999996</v>
      </c>
      <c r="H62" s="47">
        <f t="shared" si="26"/>
        <v>0.32999999999999996</v>
      </c>
      <c r="I62" s="47">
        <f t="shared" si="26"/>
        <v>6.0000000000000053E-2</v>
      </c>
      <c r="J62" s="47">
        <f t="shared" si="26"/>
        <v>0.28000000000000003</v>
      </c>
      <c r="K62" s="47">
        <f t="shared" si="26"/>
        <v>0.39</v>
      </c>
      <c r="L62" s="47">
        <f t="shared" si="26"/>
        <v>0.12</v>
      </c>
      <c r="M62" s="47">
        <f t="shared" si="26"/>
        <v>0.16000000000000003</v>
      </c>
    </row>
    <row r="63" spans="1:13" ht="17" thickBot="1" x14ac:dyDescent="0.25">
      <c r="A63" s="51" t="s">
        <v>51</v>
      </c>
      <c r="B63" s="47">
        <f t="shared" ref="B63:M63" si="27">1-B46</f>
        <v>0.48</v>
      </c>
      <c r="C63" s="47">
        <f t="shared" si="27"/>
        <v>0.31999999999999995</v>
      </c>
      <c r="D63" s="47">
        <f t="shared" si="27"/>
        <v>0.12</v>
      </c>
      <c r="E63" s="47">
        <f t="shared" si="27"/>
        <v>0.38</v>
      </c>
      <c r="F63" s="47">
        <f t="shared" si="27"/>
        <v>4.0000000000000036E-2</v>
      </c>
      <c r="G63" s="47">
        <f t="shared" si="27"/>
        <v>0.12</v>
      </c>
      <c r="H63" s="47">
        <f t="shared" si="27"/>
        <v>6.0000000000000053E-2</v>
      </c>
      <c r="I63" s="47">
        <f t="shared" si="27"/>
        <v>0.18999999999999995</v>
      </c>
      <c r="J63" s="47">
        <f t="shared" si="27"/>
        <v>0.45999999999999996</v>
      </c>
      <c r="K63" s="47">
        <f t="shared" si="27"/>
        <v>0.18999999999999995</v>
      </c>
      <c r="L63" s="47">
        <f t="shared" si="27"/>
        <v>0.26</v>
      </c>
      <c r="M63" s="47">
        <f t="shared" si="27"/>
        <v>0.26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88680-F691-DC41-8BBE-4B0CDB6CF3D7}">
  <sheetPr codeName="Feuil4"/>
  <dimension ref="A2:E400"/>
  <sheetViews>
    <sheetView showGridLines="0" topLeftCell="A21" zoomScale="33" zoomScaleNormal="40" workbookViewId="0">
      <selection activeCell="N27" sqref="N27"/>
    </sheetView>
  </sheetViews>
  <sheetFormatPr baseColWidth="10" defaultRowHeight="16" x14ac:dyDescent="0.2"/>
  <cols>
    <col min="1" max="5" width="10.83203125" style="52"/>
    <col min="12" max="12" width="10.83203125" customWidth="1"/>
  </cols>
  <sheetData>
    <row r="2" spans="3:5" ht="17" thickBot="1" x14ac:dyDescent="0.25"/>
    <row r="3" spans="3:5" ht="17" thickBot="1" x14ac:dyDescent="0.25">
      <c r="D3" s="54" t="s">
        <v>22</v>
      </c>
      <c r="E3" s="55" t="s">
        <v>21</v>
      </c>
    </row>
    <row r="4" spans="3:5" x14ac:dyDescent="0.2">
      <c r="C4" s="59" t="s">
        <v>53</v>
      </c>
      <c r="D4" s="57">
        <v>-31</v>
      </c>
      <c r="E4" s="53">
        <v>47</v>
      </c>
    </row>
    <row r="5" spans="3:5" x14ac:dyDescent="0.2">
      <c r="C5" s="60" t="s">
        <v>58</v>
      </c>
      <c r="D5" s="57">
        <v>-20</v>
      </c>
      <c r="E5" s="53">
        <v>32</v>
      </c>
    </row>
    <row r="6" spans="3:5" x14ac:dyDescent="0.2">
      <c r="C6" s="60" t="s">
        <v>53</v>
      </c>
      <c r="D6" s="57">
        <v>-30.9</v>
      </c>
      <c r="E6" s="53">
        <v>47</v>
      </c>
    </row>
    <row r="7" spans="3:5" x14ac:dyDescent="0.2">
      <c r="C7" s="60" t="s">
        <v>56</v>
      </c>
      <c r="D7" s="57">
        <v>-31</v>
      </c>
      <c r="E7" s="53">
        <v>32</v>
      </c>
    </row>
    <row r="8" spans="3:5" x14ac:dyDescent="0.2">
      <c r="C8" s="60" t="s">
        <v>55</v>
      </c>
      <c r="D8" s="57">
        <v>-7</v>
      </c>
      <c r="E8" s="53">
        <v>47</v>
      </c>
    </row>
    <row r="9" spans="3:5" x14ac:dyDescent="0.2">
      <c r="C9" s="60" t="s">
        <v>54</v>
      </c>
      <c r="D9" s="57">
        <v>-20</v>
      </c>
      <c r="E9" s="53">
        <v>47</v>
      </c>
    </row>
    <row r="10" spans="3:5" x14ac:dyDescent="0.2">
      <c r="C10" s="60" t="s">
        <v>55</v>
      </c>
      <c r="D10" s="57">
        <v>-6.9</v>
      </c>
      <c r="E10" s="53">
        <v>47</v>
      </c>
    </row>
    <row r="11" spans="3:5" x14ac:dyDescent="0.2">
      <c r="C11" s="60" t="s">
        <v>53</v>
      </c>
      <c r="D11" s="57">
        <v>-20.05</v>
      </c>
      <c r="E11" s="53">
        <v>47</v>
      </c>
    </row>
    <row r="12" spans="3:5" x14ac:dyDescent="0.2">
      <c r="C12" s="60" t="s">
        <v>55</v>
      </c>
      <c r="D12" s="57">
        <v>-6.8000000000000007</v>
      </c>
      <c r="E12" s="53">
        <v>47</v>
      </c>
    </row>
    <row r="13" spans="3:5" x14ac:dyDescent="0.2">
      <c r="C13" s="60" t="s">
        <v>54</v>
      </c>
      <c r="D13" s="57">
        <v>-20</v>
      </c>
      <c r="E13" s="53">
        <v>47</v>
      </c>
    </row>
    <row r="14" spans="3:5" x14ac:dyDescent="0.2">
      <c r="C14" s="60" t="s">
        <v>58</v>
      </c>
      <c r="D14" s="57">
        <v>-19.95</v>
      </c>
      <c r="E14" s="53">
        <v>32</v>
      </c>
    </row>
    <row r="15" spans="3:5" x14ac:dyDescent="0.2">
      <c r="C15" s="60" t="s">
        <v>54</v>
      </c>
      <c r="D15" s="57">
        <v>-20</v>
      </c>
      <c r="E15" s="53">
        <v>47</v>
      </c>
    </row>
    <row r="16" spans="3:5" x14ac:dyDescent="0.2">
      <c r="C16" s="60" t="s">
        <v>55</v>
      </c>
      <c r="D16" s="57">
        <v>-6.7000000000000011</v>
      </c>
      <c r="E16" s="53">
        <v>47</v>
      </c>
    </row>
    <row r="17" spans="3:5" x14ac:dyDescent="0.2">
      <c r="C17" s="60" t="s">
        <v>57</v>
      </c>
      <c r="D17" s="57">
        <v>-7</v>
      </c>
      <c r="E17" s="53">
        <v>32</v>
      </c>
    </row>
    <row r="18" spans="3:5" x14ac:dyDescent="0.2">
      <c r="C18" s="60" t="s">
        <v>55</v>
      </c>
      <c r="D18" s="57">
        <v>-6.6000000000000014</v>
      </c>
      <c r="E18" s="53">
        <v>47</v>
      </c>
    </row>
    <row r="19" spans="3:5" x14ac:dyDescent="0.2">
      <c r="C19" s="60" t="s">
        <v>58</v>
      </c>
      <c r="D19" s="57">
        <v>-19.899999999999999</v>
      </c>
      <c r="E19" s="53">
        <v>32</v>
      </c>
    </row>
    <row r="20" spans="3:5" x14ac:dyDescent="0.2">
      <c r="C20" s="60" t="s">
        <v>58</v>
      </c>
      <c r="D20" s="57">
        <v>-19.849999999999998</v>
      </c>
      <c r="E20" s="53">
        <v>32</v>
      </c>
    </row>
    <row r="21" spans="3:5" x14ac:dyDescent="0.2">
      <c r="C21" s="60" t="s">
        <v>54</v>
      </c>
      <c r="D21" s="57">
        <v>-20</v>
      </c>
      <c r="E21" s="53">
        <v>47</v>
      </c>
    </row>
    <row r="22" spans="3:5" x14ac:dyDescent="0.2">
      <c r="C22" s="60" t="s">
        <v>54</v>
      </c>
      <c r="D22" s="57">
        <v>-20</v>
      </c>
      <c r="E22" s="53">
        <v>47</v>
      </c>
    </row>
    <row r="23" spans="3:5" x14ac:dyDescent="0.2">
      <c r="C23" s="60" t="s">
        <v>53</v>
      </c>
      <c r="D23" s="57">
        <v>-20.05</v>
      </c>
      <c r="E23" s="53">
        <v>47</v>
      </c>
    </row>
    <row r="24" spans="3:5" x14ac:dyDescent="0.2">
      <c r="C24" s="60" t="s">
        <v>57</v>
      </c>
      <c r="D24" s="57">
        <v>-6.95</v>
      </c>
      <c r="E24" s="53">
        <v>32</v>
      </c>
    </row>
    <row r="25" spans="3:5" x14ac:dyDescent="0.2">
      <c r="C25" s="60" t="s">
        <v>58</v>
      </c>
      <c r="D25" s="57">
        <v>-19.799999999999997</v>
      </c>
      <c r="E25" s="53">
        <v>32</v>
      </c>
    </row>
    <row r="26" spans="3:5" x14ac:dyDescent="0.2">
      <c r="C26" s="60" t="s">
        <v>58</v>
      </c>
      <c r="D26" s="57">
        <v>-19.749999999999996</v>
      </c>
      <c r="E26" s="53">
        <v>32</v>
      </c>
    </row>
    <row r="27" spans="3:5" x14ac:dyDescent="0.2">
      <c r="C27" s="60" t="s">
        <v>55</v>
      </c>
      <c r="D27" s="57">
        <v>-6.5000000000000018</v>
      </c>
      <c r="E27" s="53">
        <v>47</v>
      </c>
    </row>
    <row r="28" spans="3:5" x14ac:dyDescent="0.2">
      <c r="C28" s="60" t="s">
        <v>57</v>
      </c>
      <c r="D28" s="57">
        <v>-6.9</v>
      </c>
      <c r="E28" s="53">
        <v>32</v>
      </c>
    </row>
    <row r="29" spans="3:5" x14ac:dyDescent="0.2">
      <c r="C29" s="60" t="s">
        <v>55</v>
      </c>
      <c r="D29" s="57">
        <v>-6.4000000000000021</v>
      </c>
      <c r="E29" s="53">
        <v>47</v>
      </c>
    </row>
    <row r="30" spans="3:5" x14ac:dyDescent="0.2">
      <c r="C30" s="60" t="s">
        <v>58</v>
      </c>
      <c r="D30" s="57">
        <v>-19.699999999999996</v>
      </c>
      <c r="E30" s="53">
        <v>32</v>
      </c>
    </row>
    <row r="31" spans="3:5" x14ac:dyDescent="0.2">
      <c r="C31" s="60" t="s">
        <v>55</v>
      </c>
      <c r="D31" s="57">
        <v>-6.3000000000000025</v>
      </c>
      <c r="E31" s="53">
        <v>47</v>
      </c>
    </row>
    <row r="32" spans="3:5" x14ac:dyDescent="0.2">
      <c r="C32" s="60" t="s">
        <v>55</v>
      </c>
      <c r="D32" s="57">
        <v>-6.2000000000000028</v>
      </c>
      <c r="E32" s="53">
        <v>47</v>
      </c>
    </row>
    <row r="33" spans="3:5" x14ac:dyDescent="0.2">
      <c r="C33" s="60" t="s">
        <v>57</v>
      </c>
      <c r="D33" s="57">
        <v>-6.8500000000000005</v>
      </c>
      <c r="E33" s="53">
        <v>32</v>
      </c>
    </row>
    <row r="34" spans="3:5" x14ac:dyDescent="0.2">
      <c r="C34" s="60" t="s">
        <v>56</v>
      </c>
      <c r="D34" s="57">
        <v>-30.99</v>
      </c>
      <c r="E34" s="53">
        <v>32</v>
      </c>
    </row>
    <row r="35" spans="3:5" x14ac:dyDescent="0.2">
      <c r="C35" s="60" t="s">
        <v>54</v>
      </c>
      <c r="D35" s="57">
        <v>-20</v>
      </c>
      <c r="E35" s="53">
        <v>47</v>
      </c>
    </row>
    <row r="36" spans="3:5" x14ac:dyDescent="0.2">
      <c r="C36" s="60" t="s">
        <v>54</v>
      </c>
      <c r="D36" s="57">
        <v>-20</v>
      </c>
      <c r="E36" s="53">
        <v>47</v>
      </c>
    </row>
    <row r="37" spans="3:5" x14ac:dyDescent="0.2">
      <c r="C37" s="60" t="s">
        <v>55</v>
      </c>
      <c r="D37" s="57">
        <v>-6.1000000000000032</v>
      </c>
      <c r="E37" s="53">
        <v>47</v>
      </c>
    </row>
    <row r="38" spans="3:5" x14ac:dyDescent="0.2">
      <c r="C38" s="60" t="s">
        <v>53</v>
      </c>
      <c r="D38" s="57">
        <v>-20.05</v>
      </c>
      <c r="E38" s="53">
        <v>47</v>
      </c>
    </row>
    <row r="39" spans="3:5" x14ac:dyDescent="0.2">
      <c r="C39" s="60" t="s">
        <v>53</v>
      </c>
      <c r="D39" s="57">
        <v>-19.95</v>
      </c>
      <c r="E39" s="53">
        <v>47</v>
      </c>
    </row>
    <row r="40" spans="3:5" x14ac:dyDescent="0.2">
      <c r="C40" s="60" t="s">
        <v>58</v>
      </c>
      <c r="D40" s="57">
        <v>-19.649999999999995</v>
      </c>
      <c r="E40" s="53">
        <v>32</v>
      </c>
    </row>
    <row r="41" spans="3:5" x14ac:dyDescent="0.2">
      <c r="C41" s="60" t="s">
        <v>54</v>
      </c>
      <c r="D41" s="57">
        <v>-20</v>
      </c>
      <c r="E41" s="53">
        <v>47</v>
      </c>
    </row>
    <row r="42" spans="3:5" x14ac:dyDescent="0.2">
      <c r="C42" s="60" t="s">
        <v>54</v>
      </c>
      <c r="D42" s="57">
        <v>-20</v>
      </c>
      <c r="E42" s="53">
        <v>47</v>
      </c>
    </row>
    <row r="43" spans="3:5" x14ac:dyDescent="0.2">
      <c r="C43" s="60" t="s">
        <v>58</v>
      </c>
      <c r="D43" s="57">
        <v>-19.599999999999994</v>
      </c>
      <c r="E43" s="53">
        <v>32</v>
      </c>
    </row>
    <row r="44" spans="3:5" x14ac:dyDescent="0.2">
      <c r="C44" s="60" t="s">
        <v>53</v>
      </c>
      <c r="D44" s="57">
        <v>-20.05</v>
      </c>
      <c r="E44" s="53">
        <v>47</v>
      </c>
    </row>
    <row r="45" spans="3:5" x14ac:dyDescent="0.2">
      <c r="C45" s="60" t="s">
        <v>54</v>
      </c>
      <c r="D45" s="57">
        <v>-20</v>
      </c>
      <c r="E45" s="53">
        <v>47</v>
      </c>
    </row>
    <row r="46" spans="3:5" x14ac:dyDescent="0.2">
      <c r="C46" s="60" t="s">
        <v>56</v>
      </c>
      <c r="D46" s="57">
        <v>-30.979999999999997</v>
      </c>
      <c r="E46" s="53">
        <v>32</v>
      </c>
    </row>
    <row r="47" spans="3:5" x14ac:dyDescent="0.2">
      <c r="C47" s="60" t="s">
        <v>57</v>
      </c>
      <c r="D47" s="57">
        <v>-6.8000000000000007</v>
      </c>
      <c r="E47" s="53">
        <v>32</v>
      </c>
    </row>
    <row r="48" spans="3:5" x14ac:dyDescent="0.2">
      <c r="C48" s="60" t="s">
        <v>53</v>
      </c>
      <c r="D48" s="57">
        <v>-20.05</v>
      </c>
      <c r="E48" s="53">
        <v>47</v>
      </c>
    </row>
    <row r="49" spans="3:5" x14ac:dyDescent="0.2">
      <c r="C49" s="60" t="s">
        <v>55</v>
      </c>
      <c r="D49" s="57">
        <v>-6.0000000000000036</v>
      </c>
      <c r="E49" s="53">
        <v>47</v>
      </c>
    </row>
    <row r="50" spans="3:5" x14ac:dyDescent="0.2">
      <c r="C50" s="60" t="s">
        <v>57</v>
      </c>
      <c r="D50" s="57">
        <v>-6.7500000000000009</v>
      </c>
      <c r="E50" s="53">
        <v>32</v>
      </c>
    </row>
    <row r="51" spans="3:5" x14ac:dyDescent="0.2">
      <c r="C51" s="60" t="s">
        <v>55</v>
      </c>
      <c r="D51" s="57">
        <v>-5.9000000000000039</v>
      </c>
      <c r="E51" s="53">
        <v>47</v>
      </c>
    </row>
    <row r="52" spans="3:5" x14ac:dyDescent="0.2">
      <c r="C52" s="60" t="s">
        <v>57</v>
      </c>
      <c r="D52" s="57">
        <v>-6.7000000000000011</v>
      </c>
      <c r="E52" s="53">
        <v>32</v>
      </c>
    </row>
    <row r="53" spans="3:5" x14ac:dyDescent="0.2">
      <c r="C53" s="60" t="s">
        <v>53</v>
      </c>
      <c r="D53" s="57">
        <v>-19.95</v>
      </c>
      <c r="E53" s="53">
        <v>47</v>
      </c>
    </row>
    <row r="54" spans="3:5" x14ac:dyDescent="0.2">
      <c r="C54" s="60" t="s">
        <v>54</v>
      </c>
      <c r="D54" s="57">
        <v>-20</v>
      </c>
      <c r="E54" s="53">
        <v>47</v>
      </c>
    </row>
    <row r="55" spans="3:5" x14ac:dyDescent="0.2">
      <c r="C55" s="60" t="s">
        <v>54</v>
      </c>
      <c r="D55" s="57">
        <v>-20</v>
      </c>
      <c r="E55" s="53">
        <v>47</v>
      </c>
    </row>
    <row r="56" spans="3:5" x14ac:dyDescent="0.2">
      <c r="C56" s="60" t="s">
        <v>56</v>
      </c>
      <c r="D56" s="57">
        <v>-30.969999999999995</v>
      </c>
      <c r="E56" s="53">
        <v>32</v>
      </c>
    </row>
    <row r="57" spans="3:5" x14ac:dyDescent="0.2">
      <c r="C57" s="60" t="s">
        <v>56</v>
      </c>
      <c r="D57" s="57">
        <v>-30.959999999999994</v>
      </c>
      <c r="E57" s="53">
        <v>32</v>
      </c>
    </row>
    <row r="58" spans="3:5" x14ac:dyDescent="0.2">
      <c r="C58" s="60" t="s">
        <v>57</v>
      </c>
      <c r="D58" s="57">
        <v>-6.6500000000000012</v>
      </c>
      <c r="E58" s="53">
        <v>32</v>
      </c>
    </row>
    <row r="59" spans="3:5" x14ac:dyDescent="0.2">
      <c r="C59" s="60" t="s">
        <v>56</v>
      </c>
      <c r="D59" s="57">
        <v>-30.949999999999992</v>
      </c>
      <c r="E59" s="53">
        <v>32</v>
      </c>
    </row>
    <row r="60" spans="3:5" x14ac:dyDescent="0.2">
      <c r="C60" s="60" t="s">
        <v>58</v>
      </c>
      <c r="D60" s="57">
        <v>-19.549999999999994</v>
      </c>
      <c r="E60" s="53">
        <v>32</v>
      </c>
    </row>
    <row r="61" spans="3:5" x14ac:dyDescent="0.2">
      <c r="C61" s="60" t="s">
        <v>58</v>
      </c>
      <c r="D61" s="57">
        <v>-19.499999999999993</v>
      </c>
      <c r="E61" s="53">
        <v>32</v>
      </c>
    </row>
    <row r="62" spans="3:5" x14ac:dyDescent="0.2">
      <c r="C62" s="60" t="s">
        <v>56</v>
      </c>
      <c r="D62" s="57">
        <v>-30.939999999999991</v>
      </c>
      <c r="E62" s="53">
        <v>32</v>
      </c>
    </row>
    <row r="63" spans="3:5" x14ac:dyDescent="0.2">
      <c r="C63" s="60" t="s">
        <v>56</v>
      </c>
      <c r="D63" s="57">
        <v>-30.929999999999989</v>
      </c>
      <c r="E63" s="53">
        <v>32</v>
      </c>
    </row>
    <row r="64" spans="3:5" x14ac:dyDescent="0.2">
      <c r="C64" s="60" t="s">
        <v>56</v>
      </c>
      <c r="D64" s="57">
        <v>-30.919999999999987</v>
      </c>
      <c r="E64" s="53">
        <v>32</v>
      </c>
    </row>
    <row r="65" spans="3:5" x14ac:dyDescent="0.2">
      <c r="C65" s="60" t="s">
        <v>57</v>
      </c>
      <c r="D65" s="57">
        <v>-6.6000000000000014</v>
      </c>
      <c r="E65" s="53">
        <v>32</v>
      </c>
    </row>
    <row r="66" spans="3:5" x14ac:dyDescent="0.2">
      <c r="C66" s="60" t="s">
        <v>55</v>
      </c>
      <c r="D66" s="57">
        <v>-5.8000000000000043</v>
      </c>
      <c r="E66" s="53">
        <v>47</v>
      </c>
    </row>
    <row r="67" spans="3:5" x14ac:dyDescent="0.2">
      <c r="C67" s="60" t="s">
        <v>54</v>
      </c>
      <c r="D67" s="57">
        <v>-20</v>
      </c>
      <c r="E67" s="53">
        <v>47</v>
      </c>
    </row>
    <row r="68" spans="3:5" x14ac:dyDescent="0.2">
      <c r="C68" s="60" t="s">
        <v>57</v>
      </c>
      <c r="D68" s="57">
        <v>-6.5500000000000016</v>
      </c>
      <c r="E68" s="53">
        <v>32</v>
      </c>
    </row>
    <row r="69" spans="3:5" x14ac:dyDescent="0.2">
      <c r="C69" s="60" t="s">
        <v>57</v>
      </c>
      <c r="D69" s="57">
        <v>-6.5000000000000018</v>
      </c>
      <c r="E69" s="53">
        <v>32</v>
      </c>
    </row>
    <row r="70" spans="3:5" x14ac:dyDescent="0.2">
      <c r="C70" s="60" t="s">
        <v>57</v>
      </c>
      <c r="D70" s="57">
        <v>-6.450000000000002</v>
      </c>
      <c r="E70" s="53">
        <v>32</v>
      </c>
    </row>
    <row r="71" spans="3:5" x14ac:dyDescent="0.2">
      <c r="C71" s="60" t="s">
        <v>57</v>
      </c>
      <c r="D71" s="57">
        <v>-6.4000000000000021</v>
      </c>
      <c r="E71" s="53">
        <v>32</v>
      </c>
    </row>
    <row r="72" spans="3:5" x14ac:dyDescent="0.2">
      <c r="C72" s="60" t="s">
        <v>55</v>
      </c>
      <c r="D72" s="57">
        <v>-5.7000000000000046</v>
      </c>
      <c r="E72" s="53">
        <v>47</v>
      </c>
    </row>
    <row r="73" spans="3:5" x14ac:dyDescent="0.2">
      <c r="C73" s="60" t="s">
        <v>58</v>
      </c>
      <c r="D73" s="57">
        <v>-19.449999999999992</v>
      </c>
      <c r="E73" s="53">
        <v>32</v>
      </c>
    </row>
    <row r="74" spans="3:5" x14ac:dyDescent="0.2">
      <c r="C74" s="60" t="s">
        <v>57</v>
      </c>
      <c r="D74" s="57">
        <v>-6.3500000000000023</v>
      </c>
      <c r="E74" s="53">
        <v>32</v>
      </c>
    </row>
    <row r="75" spans="3:5" x14ac:dyDescent="0.2">
      <c r="C75" s="60" t="s">
        <v>56</v>
      </c>
      <c r="D75" s="57">
        <v>-30.909999999999986</v>
      </c>
      <c r="E75" s="53">
        <v>32</v>
      </c>
    </row>
    <row r="76" spans="3:5" x14ac:dyDescent="0.2">
      <c r="C76" s="60" t="s">
        <v>58</v>
      </c>
      <c r="D76" s="57">
        <v>-19.399999999999991</v>
      </c>
      <c r="E76" s="53">
        <v>32</v>
      </c>
    </row>
    <row r="77" spans="3:5" x14ac:dyDescent="0.2">
      <c r="C77" s="60" t="s">
        <v>58</v>
      </c>
      <c r="D77" s="57">
        <v>-19.349999999999991</v>
      </c>
      <c r="E77" s="53">
        <v>32</v>
      </c>
    </row>
    <row r="78" spans="3:5" x14ac:dyDescent="0.2">
      <c r="C78" s="60" t="s">
        <v>56</v>
      </c>
      <c r="D78" s="57">
        <v>-30.899999999999984</v>
      </c>
      <c r="E78" s="53">
        <v>32</v>
      </c>
    </row>
    <row r="79" spans="3:5" x14ac:dyDescent="0.2">
      <c r="C79" s="60" t="s">
        <v>58</v>
      </c>
      <c r="D79" s="57">
        <v>-19.29999999999999</v>
      </c>
      <c r="E79" s="53">
        <v>32</v>
      </c>
    </row>
    <row r="80" spans="3:5" x14ac:dyDescent="0.2">
      <c r="C80" s="60" t="s">
        <v>56</v>
      </c>
      <c r="D80" s="57">
        <v>-30.889999999999983</v>
      </c>
      <c r="E80" s="53">
        <v>32</v>
      </c>
    </row>
    <row r="81" spans="3:5" x14ac:dyDescent="0.2">
      <c r="C81" s="60" t="s">
        <v>53</v>
      </c>
      <c r="D81" s="57">
        <v>-20.05</v>
      </c>
      <c r="E81" s="53">
        <v>47</v>
      </c>
    </row>
    <row r="82" spans="3:5" x14ac:dyDescent="0.2">
      <c r="C82" s="60" t="s">
        <v>53</v>
      </c>
      <c r="D82" s="57">
        <v>-19.95</v>
      </c>
      <c r="E82" s="53">
        <v>47</v>
      </c>
    </row>
    <row r="83" spans="3:5" x14ac:dyDescent="0.2">
      <c r="C83" s="60" t="s">
        <v>54</v>
      </c>
      <c r="D83" s="57">
        <v>-20</v>
      </c>
      <c r="E83" s="53">
        <v>47</v>
      </c>
    </row>
    <row r="84" spans="3:5" x14ac:dyDescent="0.2">
      <c r="C84" s="60" t="s">
        <v>53</v>
      </c>
      <c r="D84" s="57">
        <v>-20.05</v>
      </c>
      <c r="E84" s="53">
        <v>47</v>
      </c>
    </row>
    <row r="85" spans="3:5" x14ac:dyDescent="0.2">
      <c r="C85" s="60" t="s">
        <v>57</v>
      </c>
      <c r="D85" s="57">
        <v>-6.3000000000000025</v>
      </c>
      <c r="E85" s="53">
        <v>32</v>
      </c>
    </row>
    <row r="86" spans="3:5" x14ac:dyDescent="0.2">
      <c r="C86" s="60" t="s">
        <v>57</v>
      </c>
      <c r="D86" s="57">
        <v>-6.2500000000000027</v>
      </c>
      <c r="E86" s="53">
        <v>32</v>
      </c>
    </row>
    <row r="87" spans="3:5" x14ac:dyDescent="0.2">
      <c r="C87" s="60" t="s">
        <v>58</v>
      </c>
      <c r="D87" s="57">
        <v>-19.249999999999989</v>
      </c>
      <c r="E87" s="53">
        <v>32</v>
      </c>
    </row>
    <row r="88" spans="3:5" x14ac:dyDescent="0.2">
      <c r="C88" s="60" t="s">
        <v>56</v>
      </c>
      <c r="D88" s="57">
        <v>-30.879999999999981</v>
      </c>
      <c r="E88" s="53">
        <v>32</v>
      </c>
    </row>
    <row r="89" spans="3:5" x14ac:dyDescent="0.2">
      <c r="C89" s="60" t="s">
        <v>57</v>
      </c>
      <c r="D89" s="57">
        <v>-6.2000000000000028</v>
      </c>
      <c r="E89" s="53">
        <v>32</v>
      </c>
    </row>
    <row r="90" spans="3:5" x14ac:dyDescent="0.2">
      <c r="C90" s="60" t="s">
        <v>57</v>
      </c>
      <c r="D90" s="57">
        <v>-6.150000000000003</v>
      </c>
      <c r="E90" s="53">
        <v>32</v>
      </c>
    </row>
    <row r="91" spans="3:5" x14ac:dyDescent="0.2">
      <c r="C91" s="60" t="s">
        <v>54</v>
      </c>
      <c r="D91" s="57">
        <v>-20</v>
      </c>
      <c r="E91" s="53">
        <v>47</v>
      </c>
    </row>
    <row r="92" spans="3:5" x14ac:dyDescent="0.2">
      <c r="C92" s="60" t="s">
        <v>53</v>
      </c>
      <c r="D92" s="57">
        <v>-20.05</v>
      </c>
      <c r="E92" s="53">
        <v>47</v>
      </c>
    </row>
    <row r="93" spans="3:5" x14ac:dyDescent="0.2">
      <c r="C93" s="60" t="s">
        <v>58</v>
      </c>
      <c r="D93" s="57">
        <v>-19.199999999999989</v>
      </c>
      <c r="E93" s="53">
        <v>32</v>
      </c>
    </row>
    <row r="94" spans="3:5" x14ac:dyDescent="0.2">
      <c r="C94" s="60" t="s">
        <v>55</v>
      </c>
      <c r="D94" s="57">
        <v>-5.600000000000005</v>
      </c>
      <c r="E94" s="53">
        <v>47</v>
      </c>
    </row>
    <row r="95" spans="3:5" x14ac:dyDescent="0.2">
      <c r="C95" s="60" t="s">
        <v>54</v>
      </c>
      <c r="D95" s="57">
        <v>-20</v>
      </c>
      <c r="E95" s="53">
        <v>47</v>
      </c>
    </row>
    <row r="96" spans="3:5" x14ac:dyDescent="0.2">
      <c r="C96" s="60" t="s">
        <v>56</v>
      </c>
      <c r="D96" s="57">
        <v>-30.86999999999998</v>
      </c>
      <c r="E96" s="53">
        <v>32</v>
      </c>
    </row>
    <row r="97" spans="3:5" x14ac:dyDescent="0.2">
      <c r="C97" s="60" t="s">
        <v>54</v>
      </c>
      <c r="D97" s="57">
        <v>-20</v>
      </c>
      <c r="E97" s="53">
        <v>47</v>
      </c>
    </row>
    <row r="98" spans="3:5" x14ac:dyDescent="0.2">
      <c r="C98" s="60" t="s">
        <v>55</v>
      </c>
      <c r="D98" s="57">
        <v>-5.5000000000000053</v>
      </c>
      <c r="E98" s="53">
        <v>47</v>
      </c>
    </row>
    <row r="99" spans="3:5" x14ac:dyDescent="0.2">
      <c r="C99" s="60" t="s">
        <v>53</v>
      </c>
      <c r="D99" s="57">
        <v>-20.05</v>
      </c>
      <c r="E99" s="53">
        <v>47</v>
      </c>
    </row>
    <row r="100" spans="3:5" x14ac:dyDescent="0.2">
      <c r="C100" s="60" t="s">
        <v>53</v>
      </c>
      <c r="D100" s="57">
        <v>-19.95</v>
      </c>
      <c r="E100" s="53">
        <v>47</v>
      </c>
    </row>
    <row r="101" spans="3:5" x14ac:dyDescent="0.2">
      <c r="C101" s="60" t="s">
        <v>58</v>
      </c>
      <c r="D101" s="57">
        <v>-19.149999999999988</v>
      </c>
      <c r="E101" s="53">
        <v>32</v>
      </c>
    </row>
    <row r="102" spans="3:5" x14ac:dyDescent="0.2">
      <c r="C102" s="60" t="s">
        <v>57</v>
      </c>
      <c r="D102" s="57">
        <v>-6.1000000000000032</v>
      </c>
      <c r="E102" s="53">
        <v>32</v>
      </c>
    </row>
    <row r="103" spans="3:5" x14ac:dyDescent="0.2">
      <c r="C103" s="60" t="s">
        <v>54</v>
      </c>
      <c r="D103" s="57">
        <v>-20</v>
      </c>
      <c r="E103" s="53">
        <v>47</v>
      </c>
    </row>
    <row r="104" spans="3:5" x14ac:dyDescent="0.2">
      <c r="C104" s="60" t="s">
        <v>57</v>
      </c>
      <c r="D104" s="57">
        <v>-6.0500000000000034</v>
      </c>
      <c r="E104" s="53">
        <v>32</v>
      </c>
    </row>
    <row r="105" spans="3:5" x14ac:dyDescent="0.2">
      <c r="C105" s="60" t="s">
        <v>56</v>
      </c>
      <c r="D105" s="57">
        <v>-30.859999999999978</v>
      </c>
      <c r="E105" s="53">
        <v>32</v>
      </c>
    </row>
    <row r="106" spans="3:5" x14ac:dyDescent="0.2">
      <c r="C106" s="60" t="s">
        <v>53</v>
      </c>
      <c r="D106" s="57">
        <v>-20.05</v>
      </c>
      <c r="E106" s="53">
        <v>47</v>
      </c>
    </row>
    <row r="107" spans="3:5" x14ac:dyDescent="0.2">
      <c r="C107" s="60" t="s">
        <v>54</v>
      </c>
      <c r="D107" s="57">
        <v>-20</v>
      </c>
      <c r="E107" s="53">
        <v>47</v>
      </c>
    </row>
    <row r="108" spans="3:5" x14ac:dyDescent="0.2">
      <c r="C108" s="60" t="s">
        <v>58</v>
      </c>
      <c r="D108" s="57">
        <v>-19.099999999999987</v>
      </c>
      <c r="E108" s="53">
        <v>32</v>
      </c>
    </row>
    <row r="109" spans="3:5" x14ac:dyDescent="0.2">
      <c r="C109" s="60" t="s">
        <v>53</v>
      </c>
      <c r="D109" s="57">
        <v>-20.05</v>
      </c>
      <c r="E109" s="53">
        <v>47</v>
      </c>
    </row>
    <row r="110" spans="3:5" x14ac:dyDescent="0.2">
      <c r="C110" s="60" t="s">
        <v>53</v>
      </c>
      <c r="D110" s="57">
        <v>-19.95</v>
      </c>
      <c r="E110" s="53">
        <v>47</v>
      </c>
    </row>
    <row r="111" spans="3:5" x14ac:dyDescent="0.2">
      <c r="C111" s="60" t="s">
        <v>57</v>
      </c>
      <c r="D111" s="57">
        <v>-6.0000000000000036</v>
      </c>
      <c r="E111" s="53">
        <v>32</v>
      </c>
    </row>
    <row r="112" spans="3:5" x14ac:dyDescent="0.2">
      <c r="C112" s="60" t="s">
        <v>57</v>
      </c>
      <c r="D112" s="57">
        <v>-5.9500000000000037</v>
      </c>
      <c r="E112" s="53">
        <v>32</v>
      </c>
    </row>
    <row r="113" spans="3:5" x14ac:dyDescent="0.2">
      <c r="C113" s="60" t="s">
        <v>58</v>
      </c>
      <c r="D113" s="57">
        <v>-19.049999999999986</v>
      </c>
      <c r="E113" s="53">
        <v>32</v>
      </c>
    </row>
    <row r="114" spans="3:5" x14ac:dyDescent="0.2">
      <c r="C114" s="60" t="s">
        <v>54</v>
      </c>
      <c r="D114" s="57">
        <v>-20</v>
      </c>
      <c r="E114" s="53">
        <v>47</v>
      </c>
    </row>
    <row r="115" spans="3:5" x14ac:dyDescent="0.2">
      <c r="C115" s="60" t="s">
        <v>57</v>
      </c>
      <c r="D115" s="57">
        <v>-5.9000000000000039</v>
      </c>
      <c r="E115" s="53">
        <v>32</v>
      </c>
    </row>
    <row r="116" spans="3:5" x14ac:dyDescent="0.2">
      <c r="C116" s="60" t="s">
        <v>55</v>
      </c>
      <c r="D116" s="57">
        <v>-5.4000000000000057</v>
      </c>
      <c r="E116" s="53">
        <v>47</v>
      </c>
    </row>
    <row r="117" spans="3:5" x14ac:dyDescent="0.2">
      <c r="C117" s="60" t="s">
        <v>54</v>
      </c>
      <c r="D117" s="57">
        <v>-20</v>
      </c>
      <c r="E117" s="53">
        <v>47</v>
      </c>
    </row>
    <row r="118" spans="3:5" x14ac:dyDescent="0.2">
      <c r="C118" s="60" t="s">
        <v>55</v>
      </c>
      <c r="D118" s="57">
        <v>-5.300000000000006</v>
      </c>
      <c r="E118" s="53">
        <v>47</v>
      </c>
    </row>
    <row r="119" spans="3:5" x14ac:dyDescent="0.2">
      <c r="C119" s="60" t="s">
        <v>58</v>
      </c>
      <c r="D119" s="57">
        <v>-18.999999999999986</v>
      </c>
      <c r="E119" s="53">
        <v>32</v>
      </c>
    </row>
    <row r="120" spans="3:5" x14ac:dyDescent="0.2">
      <c r="C120" s="60" t="s">
        <v>55</v>
      </c>
      <c r="D120" s="57">
        <v>-5.2000000000000064</v>
      </c>
      <c r="E120" s="53">
        <v>47</v>
      </c>
    </row>
    <row r="121" spans="3:5" x14ac:dyDescent="0.2">
      <c r="C121" s="60" t="s">
        <v>58</v>
      </c>
      <c r="D121" s="57">
        <v>-18.949999999999985</v>
      </c>
      <c r="E121" s="53">
        <v>32</v>
      </c>
    </row>
    <row r="122" spans="3:5" x14ac:dyDescent="0.2">
      <c r="C122" s="60" t="s">
        <v>54</v>
      </c>
      <c r="D122" s="57">
        <v>-20</v>
      </c>
      <c r="E122" s="53">
        <v>47</v>
      </c>
    </row>
    <row r="123" spans="3:5" x14ac:dyDescent="0.2">
      <c r="C123" s="60" t="s">
        <v>56</v>
      </c>
      <c r="D123" s="57">
        <v>-30.849999999999977</v>
      </c>
      <c r="E123" s="53">
        <v>32</v>
      </c>
    </row>
    <row r="124" spans="3:5" x14ac:dyDescent="0.2">
      <c r="C124" s="60" t="s">
        <v>54</v>
      </c>
      <c r="D124" s="57">
        <v>-20</v>
      </c>
      <c r="E124" s="53">
        <v>47</v>
      </c>
    </row>
    <row r="125" spans="3:5" x14ac:dyDescent="0.2">
      <c r="C125" s="60" t="s">
        <v>57</v>
      </c>
      <c r="D125" s="57">
        <v>-5.8500000000000041</v>
      </c>
      <c r="E125" s="53">
        <v>32</v>
      </c>
    </row>
    <row r="126" spans="3:5" x14ac:dyDescent="0.2">
      <c r="C126" s="60" t="s">
        <v>55</v>
      </c>
      <c r="D126" s="57">
        <v>-5.1000000000000068</v>
      </c>
      <c r="E126" s="53">
        <v>47</v>
      </c>
    </row>
    <row r="127" spans="3:5" x14ac:dyDescent="0.2">
      <c r="C127" s="60" t="s">
        <v>55</v>
      </c>
      <c r="D127" s="57">
        <v>-5.0000000000000071</v>
      </c>
      <c r="E127" s="53">
        <v>47</v>
      </c>
    </row>
    <row r="128" spans="3:5" x14ac:dyDescent="0.2">
      <c r="C128" s="60" t="s">
        <v>56</v>
      </c>
      <c r="D128" s="57">
        <v>-30.839999999999975</v>
      </c>
      <c r="E128" s="53">
        <v>32</v>
      </c>
    </row>
    <row r="129" spans="3:5" x14ac:dyDescent="0.2">
      <c r="C129" s="60" t="s">
        <v>55</v>
      </c>
      <c r="D129" s="57">
        <v>-4.9000000000000075</v>
      </c>
      <c r="E129" s="53">
        <v>47</v>
      </c>
    </row>
    <row r="130" spans="3:5" x14ac:dyDescent="0.2">
      <c r="C130" s="60" t="s">
        <v>58</v>
      </c>
      <c r="D130" s="57">
        <v>-18.899999999999984</v>
      </c>
      <c r="E130" s="53">
        <v>32</v>
      </c>
    </row>
    <row r="131" spans="3:5" x14ac:dyDescent="0.2">
      <c r="C131" s="60" t="s">
        <v>58</v>
      </c>
      <c r="D131" s="57">
        <v>-18.849999999999984</v>
      </c>
      <c r="E131" s="53">
        <v>32</v>
      </c>
    </row>
    <row r="132" spans="3:5" x14ac:dyDescent="0.2">
      <c r="C132" s="60" t="s">
        <v>54</v>
      </c>
      <c r="D132" s="57">
        <v>-20</v>
      </c>
      <c r="E132" s="53">
        <v>47</v>
      </c>
    </row>
    <row r="133" spans="3:5" x14ac:dyDescent="0.2">
      <c r="C133" s="60" t="s">
        <v>53</v>
      </c>
      <c r="D133" s="57">
        <v>-20.05</v>
      </c>
      <c r="E133" s="53">
        <v>47</v>
      </c>
    </row>
    <row r="134" spans="3:5" x14ac:dyDescent="0.2">
      <c r="C134" s="60" t="s">
        <v>53</v>
      </c>
      <c r="D134" s="57">
        <v>-19.95</v>
      </c>
      <c r="E134" s="53">
        <v>47</v>
      </c>
    </row>
    <row r="135" spans="3:5" x14ac:dyDescent="0.2">
      <c r="C135" s="60" t="s">
        <v>54</v>
      </c>
      <c r="D135" s="57">
        <v>-20</v>
      </c>
      <c r="E135" s="53">
        <v>47</v>
      </c>
    </row>
    <row r="136" spans="3:5" x14ac:dyDescent="0.2">
      <c r="C136" s="60" t="s">
        <v>53</v>
      </c>
      <c r="D136" s="57">
        <v>-20.05</v>
      </c>
      <c r="E136" s="53">
        <v>47</v>
      </c>
    </row>
    <row r="137" spans="3:5" x14ac:dyDescent="0.2">
      <c r="C137" s="60" t="s">
        <v>57</v>
      </c>
      <c r="D137" s="57">
        <v>-5.8000000000000043</v>
      </c>
      <c r="E137" s="53">
        <v>32</v>
      </c>
    </row>
    <row r="138" spans="3:5" x14ac:dyDescent="0.2">
      <c r="C138" s="60" t="s">
        <v>58</v>
      </c>
      <c r="D138" s="57">
        <v>-18.799999999999983</v>
      </c>
      <c r="E138" s="53">
        <v>32</v>
      </c>
    </row>
    <row r="139" spans="3:5" x14ac:dyDescent="0.2">
      <c r="C139" s="60" t="s">
        <v>53</v>
      </c>
      <c r="D139" s="57">
        <v>-19.95</v>
      </c>
      <c r="E139" s="53">
        <v>47</v>
      </c>
    </row>
    <row r="140" spans="3:5" x14ac:dyDescent="0.2">
      <c r="C140" s="60" t="s">
        <v>53</v>
      </c>
      <c r="D140" s="57">
        <v>-19.849999999999998</v>
      </c>
      <c r="E140" s="53">
        <v>47</v>
      </c>
    </row>
    <row r="141" spans="3:5" x14ac:dyDescent="0.2">
      <c r="C141" s="60" t="s">
        <v>53</v>
      </c>
      <c r="D141" s="57">
        <v>-19.749999999999996</v>
      </c>
      <c r="E141" s="53">
        <v>47</v>
      </c>
    </row>
    <row r="142" spans="3:5" x14ac:dyDescent="0.2">
      <c r="C142" s="60" t="s">
        <v>55</v>
      </c>
      <c r="D142" s="57">
        <v>-4.8000000000000078</v>
      </c>
      <c r="E142" s="53">
        <v>47</v>
      </c>
    </row>
    <row r="143" spans="3:5" x14ac:dyDescent="0.2">
      <c r="C143" s="60" t="s">
        <v>55</v>
      </c>
      <c r="D143" s="57">
        <v>-4.7000000000000082</v>
      </c>
      <c r="E143" s="53">
        <v>47</v>
      </c>
    </row>
    <row r="144" spans="3:5" x14ac:dyDescent="0.2">
      <c r="C144" s="60" t="s">
        <v>55</v>
      </c>
      <c r="D144" s="57">
        <v>-4.6000000000000085</v>
      </c>
      <c r="E144" s="53">
        <v>47</v>
      </c>
    </row>
    <row r="145" spans="3:5" x14ac:dyDescent="0.2">
      <c r="C145" s="60" t="s">
        <v>58</v>
      </c>
      <c r="D145" s="57">
        <v>-18.749999999999982</v>
      </c>
      <c r="E145" s="53">
        <v>32</v>
      </c>
    </row>
    <row r="146" spans="3:5" x14ac:dyDescent="0.2">
      <c r="C146" s="60" t="s">
        <v>54</v>
      </c>
      <c r="D146" s="57">
        <v>-20</v>
      </c>
      <c r="E146" s="53">
        <v>47</v>
      </c>
    </row>
    <row r="147" spans="3:5" x14ac:dyDescent="0.2">
      <c r="C147" s="60" t="s">
        <v>56</v>
      </c>
      <c r="D147" s="57">
        <v>-30.829999999999973</v>
      </c>
      <c r="E147" s="53">
        <v>32</v>
      </c>
    </row>
    <row r="148" spans="3:5" x14ac:dyDescent="0.2">
      <c r="C148" s="60" t="s">
        <v>54</v>
      </c>
      <c r="D148" s="57">
        <v>-20</v>
      </c>
      <c r="E148" s="53">
        <v>47</v>
      </c>
    </row>
    <row r="149" spans="3:5" x14ac:dyDescent="0.2">
      <c r="C149" s="60" t="s">
        <v>54</v>
      </c>
      <c r="D149" s="57">
        <v>-20</v>
      </c>
      <c r="E149" s="53">
        <v>47</v>
      </c>
    </row>
    <row r="150" spans="3:5" x14ac:dyDescent="0.2">
      <c r="C150" s="60" t="s">
        <v>58</v>
      </c>
      <c r="D150" s="57">
        <v>-18.699999999999982</v>
      </c>
      <c r="E150" s="53">
        <v>32</v>
      </c>
    </row>
    <row r="151" spans="3:5" x14ac:dyDescent="0.2">
      <c r="C151" s="60" t="s">
        <v>57</v>
      </c>
      <c r="D151" s="57">
        <v>-5.7500000000000044</v>
      </c>
      <c r="E151" s="53">
        <v>32</v>
      </c>
    </row>
    <row r="152" spans="3:5" x14ac:dyDescent="0.2">
      <c r="C152" s="60" t="s">
        <v>58</v>
      </c>
      <c r="D152" s="57">
        <v>-18.649999999999981</v>
      </c>
      <c r="E152" s="53">
        <v>32</v>
      </c>
    </row>
    <row r="153" spans="3:5" x14ac:dyDescent="0.2">
      <c r="C153" s="60" t="s">
        <v>57</v>
      </c>
      <c r="D153" s="57">
        <v>-5.7000000000000046</v>
      </c>
      <c r="E153" s="53">
        <v>32</v>
      </c>
    </row>
    <row r="154" spans="3:5" x14ac:dyDescent="0.2">
      <c r="C154" s="60" t="s">
        <v>54</v>
      </c>
      <c r="D154" s="57">
        <v>-20</v>
      </c>
      <c r="E154" s="53">
        <v>47</v>
      </c>
    </row>
    <row r="155" spans="3:5" x14ac:dyDescent="0.2">
      <c r="C155" s="60" t="s">
        <v>56</v>
      </c>
      <c r="D155" s="57">
        <v>-30.819999999999972</v>
      </c>
      <c r="E155" s="53">
        <v>32</v>
      </c>
    </row>
    <row r="156" spans="3:5" x14ac:dyDescent="0.2">
      <c r="C156" s="60" t="s">
        <v>58</v>
      </c>
      <c r="D156" s="57">
        <v>-18.59999999999998</v>
      </c>
      <c r="E156" s="53">
        <v>32</v>
      </c>
    </row>
    <row r="157" spans="3:5" x14ac:dyDescent="0.2">
      <c r="C157" s="60" t="s">
        <v>58</v>
      </c>
      <c r="D157" s="57">
        <v>-18.549999999999979</v>
      </c>
      <c r="E157" s="53">
        <v>32</v>
      </c>
    </row>
    <row r="158" spans="3:5" x14ac:dyDescent="0.2">
      <c r="C158" s="60" t="s">
        <v>57</v>
      </c>
      <c r="D158" s="57">
        <v>-5.6500000000000048</v>
      </c>
      <c r="E158" s="53">
        <v>32</v>
      </c>
    </row>
    <row r="159" spans="3:5" x14ac:dyDescent="0.2">
      <c r="C159" s="60" t="s">
        <v>56</v>
      </c>
      <c r="D159" s="57">
        <v>-30.80999999999997</v>
      </c>
      <c r="E159" s="53">
        <v>32</v>
      </c>
    </row>
    <row r="160" spans="3:5" x14ac:dyDescent="0.2">
      <c r="C160" s="60" t="s">
        <v>55</v>
      </c>
      <c r="D160" s="57">
        <v>-4.5000000000000089</v>
      </c>
      <c r="E160" s="53">
        <v>47</v>
      </c>
    </row>
    <row r="161" spans="3:5" x14ac:dyDescent="0.2">
      <c r="C161" s="60" t="s">
        <v>55</v>
      </c>
      <c r="D161" s="57">
        <v>-4.4000000000000092</v>
      </c>
      <c r="E161" s="53">
        <v>47</v>
      </c>
    </row>
    <row r="162" spans="3:5" x14ac:dyDescent="0.2">
      <c r="C162" s="60" t="s">
        <v>57</v>
      </c>
      <c r="D162" s="57">
        <v>-5.600000000000005</v>
      </c>
      <c r="E162" s="53">
        <v>32</v>
      </c>
    </row>
    <row r="163" spans="3:5" x14ac:dyDescent="0.2">
      <c r="C163" s="60" t="s">
        <v>56</v>
      </c>
      <c r="D163" s="57">
        <v>-30.799999999999969</v>
      </c>
      <c r="E163" s="53">
        <v>32</v>
      </c>
    </row>
    <row r="164" spans="3:5" x14ac:dyDescent="0.2">
      <c r="C164" s="60" t="s">
        <v>53</v>
      </c>
      <c r="D164" s="57">
        <v>-20.05</v>
      </c>
      <c r="E164" s="53">
        <v>47</v>
      </c>
    </row>
    <row r="165" spans="3:5" x14ac:dyDescent="0.2">
      <c r="C165" s="60" t="s">
        <v>54</v>
      </c>
      <c r="D165" s="57">
        <v>-20</v>
      </c>
      <c r="E165" s="53">
        <v>47</v>
      </c>
    </row>
    <row r="166" spans="3:5" x14ac:dyDescent="0.2">
      <c r="C166" s="60" t="s">
        <v>58</v>
      </c>
      <c r="D166" s="57">
        <v>-18.499999999999979</v>
      </c>
      <c r="E166" s="53">
        <v>32</v>
      </c>
    </row>
    <row r="167" spans="3:5" x14ac:dyDescent="0.2">
      <c r="C167" s="60" t="s">
        <v>57</v>
      </c>
      <c r="D167" s="57">
        <v>-5.5500000000000052</v>
      </c>
      <c r="E167" s="53">
        <v>32</v>
      </c>
    </row>
    <row r="168" spans="3:5" x14ac:dyDescent="0.2">
      <c r="C168" s="60" t="s">
        <v>54</v>
      </c>
      <c r="D168" s="57">
        <v>-20</v>
      </c>
      <c r="E168" s="53">
        <v>47</v>
      </c>
    </row>
    <row r="169" spans="3:5" x14ac:dyDescent="0.2">
      <c r="C169" s="60" t="s">
        <v>56</v>
      </c>
      <c r="D169" s="57">
        <v>-30.789999999999967</v>
      </c>
      <c r="E169" s="53">
        <v>32</v>
      </c>
    </row>
    <row r="170" spans="3:5" x14ac:dyDescent="0.2">
      <c r="C170" s="60" t="s">
        <v>56</v>
      </c>
      <c r="D170" s="57">
        <v>-30.779999999999966</v>
      </c>
      <c r="E170" s="53">
        <v>32</v>
      </c>
    </row>
    <row r="171" spans="3:5" x14ac:dyDescent="0.2">
      <c r="C171" s="60" t="s">
        <v>53</v>
      </c>
      <c r="D171" s="57">
        <v>-20.05</v>
      </c>
      <c r="E171" s="53">
        <v>47</v>
      </c>
    </row>
    <row r="172" spans="3:5" x14ac:dyDescent="0.2">
      <c r="C172" s="60" t="s">
        <v>56</v>
      </c>
      <c r="D172" s="57">
        <v>-30.769999999999964</v>
      </c>
      <c r="E172" s="53">
        <v>32</v>
      </c>
    </row>
    <row r="173" spans="3:5" x14ac:dyDescent="0.2">
      <c r="C173" s="60" t="s">
        <v>57</v>
      </c>
      <c r="D173" s="57">
        <v>-5.5000000000000053</v>
      </c>
      <c r="E173" s="53">
        <v>32</v>
      </c>
    </row>
    <row r="174" spans="3:5" x14ac:dyDescent="0.2">
      <c r="C174" s="60" t="s">
        <v>55</v>
      </c>
      <c r="D174" s="57">
        <v>-4.3000000000000096</v>
      </c>
      <c r="E174" s="53">
        <v>47</v>
      </c>
    </row>
    <row r="175" spans="3:5" x14ac:dyDescent="0.2">
      <c r="C175" s="60" t="s">
        <v>55</v>
      </c>
      <c r="D175" s="57">
        <v>-4.2000000000000099</v>
      </c>
      <c r="E175" s="53">
        <v>47</v>
      </c>
    </row>
    <row r="176" spans="3:5" x14ac:dyDescent="0.2">
      <c r="C176" s="60" t="s">
        <v>58</v>
      </c>
      <c r="D176" s="57">
        <v>-18.449999999999978</v>
      </c>
      <c r="E176" s="53">
        <v>32</v>
      </c>
    </row>
    <row r="177" spans="3:5" x14ac:dyDescent="0.2">
      <c r="C177" s="60" t="s">
        <v>57</v>
      </c>
      <c r="D177" s="57">
        <v>-5.4500000000000055</v>
      </c>
      <c r="E177" s="53">
        <v>32</v>
      </c>
    </row>
    <row r="178" spans="3:5" x14ac:dyDescent="0.2">
      <c r="C178" s="60" t="s">
        <v>57</v>
      </c>
      <c r="D178" s="57">
        <v>-5.4000000000000057</v>
      </c>
      <c r="E178" s="53">
        <v>32</v>
      </c>
    </row>
    <row r="179" spans="3:5" x14ac:dyDescent="0.2">
      <c r="C179" s="60" t="s">
        <v>58</v>
      </c>
      <c r="D179" s="57">
        <v>-18.399999999999977</v>
      </c>
      <c r="E179" s="53">
        <v>32</v>
      </c>
    </row>
    <row r="180" spans="3:5" x14ac:dyDescent="0.2">
      <c r="C180" s="60" t="s">
        <v>57</v>
      </c>
      <c r="D180" s="57">
        <v>-5.3500000000000059</v>
      </c>
      <c r="E180" s="53">
        <v>32</v>
      </c>
    </row>
    <row r="181" spans="3:5" x14ac:dyDescent="0.2">
      <c r="C181" s="60" t="s">
        <v>56</v>
      </c>
      <c r="D181" s="57">
        <v>-30.759999999999962</v>
      </c>
      <c r="E181" s="53">
        <v>32</v>
      </c>
    </row>
    <row r="182" spans="3:5" x14ac:dyDescent="0.2">
      <c r="C182" s="60" t="s">
        <v>53</v>
      </c>
      <c r="D182" s="57">
        <v>-19.95</v>
      </c>
      <c r="E182" s="53">
        <v>47</v>
      </c>
    </row>
    <row r="183" spans="3:5" x14ac:dyDescent="0.2">
      <c r="C183" s="60" t="s">
        <v>57</v>
      </c>
      <c r="D183" s="57">
        <v>-5.300000000000006</v>
      </c>
      <c r="E183" s="53">
        <v>32</v>
      </c>
    </row>
    <row r="184" spans="3:5" x14ac:dyDescent="0.2">
      <c r="C184" s="60" t="s">
        <v>57</v>
      </c>
      <c r="D184" s="57">
        <v>-5.2500000000000062</v>
      </c>
      <c r="E184" s="53">
        <v>32</v>
      </c>
    </row>
    <row r="185" spans="3:5" x14ac:dyDescent="0.2">
      <c r="C185" s="60" t="s">
        <v>56</v>
      </c>
      <c r="D185" s="57">
        <v>-30.749999999999961</v>
      </c>
      <c r="E185" s="53">
        <v>32</v>
      </c>
    </row>
    <row r="186" spans="3:5" x14ac:dyDescent="0.2">
      <c r="C186" s="60" t="s">
        <v>55</v>
      </c>
      <c r="D186" s="57">
        <v>-4.1000000000000103</v>
      </c>
      <c r="E186" s="53">
        <v>47</v>
      </c>
    </row>
    <row r="187" spans="3:5" x14ac:dyDescent="0.2">
      <c r="C187" s="60" t="s">
        <v>56</v>
      </c>
      <c r="D187" s="57">
        <v>-30.739999999999959</v>
      </c>
      <c r="E187" s="53">
        <v>32</v>
      </c>
    </row>
    <row r="188" spans="3:5" x14ac:dyDescent="0.2">
      <c r="C188" s="60" t="s">
        <v>56</v>
      </c>
      <c r="D188" s="57">
        <v>-30.729999999999958</v>
      </c>
      <c r="E188" s="53">
        <v>32</v>
      </c>
    </row>
    <row r="189" spans="3:5" x14ac:dyDescent="0.2">
      <c r="C189" s="60" t="s">
        <v>56</v>
      </c>
      <c r="D189" s="57">
        <v>-30.719999999999956</v>
      </c>
      <c r="E189" s="53">
        <v>32</v>
      </c>
    </row>
    <row r="190" spans="3:5" x14ac:dyDescent="0.2">
      <c r="C190" s="60" t="s">
        <v>56</v>
      </c>
      <c r="D190" s="57">
        <v>-30.709999999999955</v>
      </c>
      <c r="E190" s="53">
        <v>32</v>
      </c>
    </row>
    <row r="191" spans="3:5" x14ac:dyDescent="0.2">
      <c r="C191" s="60" t="s">
        <v>54</v>
      </c>
      <c r="D191" s="57">
        <v>-20</v>
      </c>
      <c r="E191" s="53">
        <v>47</v>
      </c>
    </row>
    <row r="192" spans="3:5" x14ac:dyDescent="0.2">
      <c r="C192" s="60" t="s">
        <v>55</v>
      </c>
      <c r="D192" s="57">
        <v>-4.0000000000000107</v>
      </c>
      <c r="E192" s="53">
        <v>47</v>
      </c>
    </row>
    <row r="193" spans="3:5" x14ac:dyDescent="0.2">
      <c r="C193" s="60" t="s">
        <v>54</v>
      </c>
      <c r="D193" s="57">
        <v>-20</v>
      </c>
      <c r="E193" s="53">
        <v>47</v>
      </c>
    </row>
    <row r="194" spans="3:5" x14ac:dyDescent="0.2">
      <c r="C194" s="60" t="s">
        <v>58</v>
      </c>
      <c r="D194" s="57">
        <v>-18.349999999999977</v>
      </c>
      <c r="E194" s="53">
        <v>32</v>
      </c>
    </row>
    <row r="195" spans="3:5" x14ac:dyDescent="0.2">
      <c r="C195" s="60" t="s">
        <v>55</v>
      </c>
      <c r="D195" s="57">
        <v>-3.9000000000000106</v>
      </c>
      <c r="E195" s="53">
        <v>47</v>
      </c>
    </row>
    <row r="196" spans="3:5" x14ac:dyDescent="0.2">
      <c r="C196" s="60" t="s">
        <v>53</v>
      </c>
      <c r="D196" s="57">
        <v>-20.05</v>
      </c>
      <c r="E196" s="53">
        <v>47</v>
      </c>
    </row>
    <row r="197" spans="3:5" x14ac:dyDescent="0.2">
      <c r="C197" s="60" t="s">
        <v>55</v>
      </c>
      <c r="D197" s="57">
        <v>-3.8000000000000105</v>
      </c>
      <c r="E197" s="53">
        <v>47</v>
      </c>
    </row>
    <row r="198" spans="3:5" x14ac:dyDescent="0.2">
      <c r="C198" s="60" t="s">
        <v>58</v>
      </c>
      <c r="D198" s="57">
        <v>-18.299999999999976</v>
      </c>
      <c r="E198" s="53">
        <v>32</v>
      </c>
    </row>
    <row r="199" spans="3:5" x14ac:dyDescent="0.2">
      <c r="C199" s="60" t="s">
        <v>53</v>
      </c>
      <c r="D199" s="57">
        <v>-19.95</v>
      </c>
      <c r="E199" s="53">
        <v>47</v>
      </c>
    </row>
    <row r="200" spans="3:5" x14ac:dyDescent="0.2">
      <c r="C200" s="60" t="s">
        <v>53</v>
      </c>
      <c r="D200" s="57">
        <v>-19.849999999999998</v>
      </c>
      <c r="E200" s="53">
        <v>47</v>
      </c>
    </row>
    <row r="201" spans="3:5" x14ac:dyDescent="0.2">
      <c r="C201" s="60" t="s">
        <v>57</v>
      </c>
      <c r="D201" s="57">
        <v>-5.2000000000000064</v>
      </c>
      <c r="E201" s="53">
        <v>32</v>
      </c>
    </row>
    <row r="202" spans="3:5" x14ac:dyDescent="0.2">
      <c r="C202" s="60" t="s">
        <v>57</v>
      </c>
      <c r="D202" s="57">
        <v>-5.1500000000000066</v>
      </c>
      <c r="E202" s="53">
        <v>32</v>
      </c>
    </row>
    <row r="203" spans="3:5" x14ac:dyDescent="0.2">
      <c r="C203" s="60" t="s">
        <v>53</v>
      </c>
      <c r="D203" s="57">
        <v>-19.749999999999996</v>
      </c>
      <c r="E203" s="53">
        <v>47</v>
      </c>
    </row>
    <row r="204" spans="3:5" x14ac:dyDescent="0.2">
      <c r="C204" s="60" t="s">
        <v>53</v>
      </c>
      <c r="D204" s="57">
        <v>-19.649999999999995</v>
      </c>
      <c r="E204" s="53">
        <v>47</v>
      </c>
    </row>
    <row r="205" spans="3:5" x14ac:dyDescent="0.2">
      <c r="C205" s="60" t="s">
        <v>57</v>
      </c>
      <c r="D205" s="57">
        <v>-5.1000000000000068</v>
      </c>
      <c r="E205" s="53">
        <v>32</v>
      </c>
    </row>
    <row r="206" spans="3:5" x14ac:dyDescent="0.2">
      <c r="C206" s="60" t="s">
        <v>58</v>
      </c>
      <c r="D206" s="57">
        <v>-18.249999999999975</v>
      </c>
      <c r="E206" s="53">
        <v>32</v>
      </c>
    </row>
    <row r="207" spans="3:5" x14ac:dyDescent="0.2">
      <c r="C207" s="60" t="s">
        <v>54</v>
      </c>
      <c r="D207" s="57">
        <v>-20</v>
      </c>
      <c r="E207" s="53">
        <v>47</v>
      </c>
    </row>
    <row r="208" spans="3:5" x14ac:dyDescent="0.2">
      <c r="C208" s="60" t="s">
        <v>53</v>
      </c>
      <c r="D208" s="57">
        <v>-20.05</v>
      </c>
      <c r="E208" s="53">
        <v>47</v>
      </c>
    </row>
    <row r="209" spans="3:5" x14ac:dyDescent="0.2">
      <c r="C209" s="60" t="s">
        <v>56</v>
      </c>
      <c r="D209" s="57">
        <v>-30.699999999999953</v>
      </c>
      <c r="E209" s="53">
        <v>32</v>
      </c>
    </row>
    <row r="210" spans="3:5" x14ac:dyDescent="0.2">
      <c r="C210" s="60" t="s">
        <v>57</v>
      </c>
      <c r="D210" s="57">
        <v>-5.0500000000000069</v>
      </c>
      <c r="E210" s="53">
        <v>32</v>
      </c>
    </row>
    <row r="211" spans="3:5" x14ac:dyDescent="0.2">
      <c r="C211" s="60" t="s">
        <v>57</v>
      </c>
      <c r="D211" s="57">
        <v>-5.0000000000000071</v>
      </c>
      <c r="E211" s="53">
        <v>32</v>
      </c>
    </row>
    <row r="212" spans="3:5" x14ac:dyDescent="0.2">
      <c r="C212" s="60" t="s">
        <v>56</v>
      </c>
      <c r="D212" s="57">
        <v>-30.689999999999952</v>
      </c>
      <c r="E212" s="53">
        <v>32</v>
      </c>
    </row>
    <row r="213" spans="3:5" x14ac:dyDescent="0.2">
      <c r="C213" s="60" t="s">
        <v>57</v>
      </c>
      <c r="D213" s="57">
        <v>-4.9500000000000073</v>
      </c>
      <c r="E213" s="53">
        <v>32</v>
      </c>
    </row>
    <row r="214" spans="3:5" x14ac:dyDescent="0.2">
      <c r="C214" s="60" t="s">
        <v>55</v>
      </c>
      <c r="D214" s="57">
        <v>-3.7000000000000104</v>
      </c>
      <c r="E214" s="53">
        <v>47</v>
      </c>
    </row>
    <row r="215" spans="3:5" x14ac:dyDescent="0.2">
      <c r="C215" s="60" t="s">
        <v>58</v>
      </c>
      <c r="D215" s="57">
        <v>-18.199999999999974</v>
      </c>
      <c r="E215" s="53">
        <v>32</v>
      </c>
    </row>
    <row r="216" spans="3:5" x14ac:dyDescent="0.2">
      <c r="C216" s="60" t="s">
        <v>56</v>
      </c>
      <c r="D216" s="57">
        <v>-30.67999999999995</v>
      </c>
      <c r="E216" s="53">
        <v>32</v>
      </c>
    </row>
    <row r="217" spans="3:5" x14ac:dyDescent="0.2">
      <c r="C217" s="60" t="s">
        <v>56</v>
      </c>
      <c r="D217" s="57">
        <v>-30.669999999999948</v>
      </c>
      <c r="E217" s="53">
        <v>32</v>
      </c>
    </row>
    <row r="218" spans="3:5" x14ac:dyDescent="0.2">
      <c r="C218" s="60" t="s">
        <v>54</v>
      </c>
      <c r="D218" s="57">
        <v>-20</v>
      </c>
      <c r="E218" s="53">
        <v>47</v>
      </c>
    </row>
    <row r="219" spans="3:5" x14ac:dyDescent="0.2">
      <c r="C219" s="60" t="s">
        <v>55</v>
      </c>
      <c r="D219" s="57">
        <v>-3.6000000000000103</v>
      </c>
      <c r="E219" s="53">
        <v>47</v>
      </c>
    </row>
    <row r="220" spans="3:5" x14ac:dyDescent="0.2">
      <c r="C220" s="60" t="s">
        <v>57</v>
      </c>
      <c r="D220" s="57">
        <v>-4.9000000000000075</v>
      </c>
      <c r="E220" s="53">
        <v>32</v>
      </c>
    </row>
    <row r="221" spans="3:5" x14ac:dyDescent="0.2">
      <c r="C221" s="60" t="s">
        <v>54</v>
      </c>
      <c r="D221" s="57">
        <v>-20</v>
      </c>
      <c r="E221" s="53">
        <v>47</v>
      </c>
    </row>
    <row r="222" spans="3:5" x14ac:dyDescent="0.2">
      <c r="C222" s="60" t="s">
        <v>55</v>
      </c>
      <c r="D222" s="57">
        <v>-3.5000000000000102</v>
      </c>
      <c r="E222" s="53">
        <v>47</v>
      </c>
    </row>
    <row r="223" spans="3:5" x14ac:dyDescent="0.2">
      <c r="C223" s="60" t="s">
        <v>56</v>
      </c>
      <c r="D223" s="57">
        <v>-30.659999999999947</v>
      </c>
      <c r="E223" s="53">
        <v>32</v>
      </c>
    </row>
    <row r="224" spans="3:5" x14ac:dyDescent="0.2">
      <c r="C224" s="60" t="s">
        <v>58</v>
      </c>
      <c r="D224" s="57">
        <v>-18.149999999999974</v>
      </c>
      <c r="E224" s="53">
        <v>32</v>
      </c>
    </row>
    <row r="225" spans="3:5" x14ac:dyDescent="0.2">
      <c r="C225" s="60" t="s">
        <v>58</v>
      </c>
      <c r="D225" s="57">
        <v>-18.099999999999973</v>
      </c>
      <c r="E225" s="53">
        <v>32</v>
      </c>
    </row>
    <row r="226" spans="3:5" x14ac:dyDescent="0.2">
      <c r="C226" s="60" t="s">
        <v>54</v>
      </c>
      <c r="D226" s="57">
        <v>-20</v>
      </c>
      <c r="E226" s="53">
        <v>47</v>
      </c>
    </row>
    <row r="227" spans="3:5" x14ac:dyDescent="0.2">
      <c r="C227" s="60" t="s">
        <v>58</v>
      </c>
      <c r="D227" s="57">
        <v>-18.049999999999972</v>
      </c>
      <c r="E227" s="53">
        <v>32</v>
      </c>
    </row>
    <row r="228" spans="3:5" x14ac:dyDescent="0.2">
      <c r="C228" s="60" t="s">
        <v>56</v>
      </c>
      <c r="D228" s="57">
        <v>-30.649999999999945</v>
      </c>
      <c r="E228" s="53">
        <v>32</v>
      </c>
    </row>
    <row r="229" spans="3:5" x14ac:dyDescent="0.2">
      <c r="C229" s="60" t="s">
        <v>55</v>
      </c>
      <c r="D229" s="57">
        <v>-3.4000000000000101</v>
      </c>
      <c r="E229" s="53">
        <v>47</v>
      </c>
    </row>
    <row r="230" spans="3:5" x14ac:dyDescent="0.2">
      <c r="C230" s="60" t="s">
        <v>53</v>
      </c>
      <c r="D230" s="57">
        <v>-20.05</v>
      </c>
      <c r="E230" s="53">
        <v>47</v>
      </c>
    </row>
    <row r="231" spans="3:5" x14ac:dyDescent="0.2">
      <c r="C231" s="60" t="s">
        <v>58</v>
      </c>
      <c r="D231" s="57">
        <v>-17.999999999999972</v>
      </c>
      <c r="E231" s="53">
        <v>32</v>
      </c>
    </row>
    <row r="232" spans="3:5" x14ac:dyDescent="0.2">
      <c r="C232" s="60" t="s">
        <v>58</v>
      </c>
      <c r="D232" s="57">
        <v>-17.949999999999971</v>
      </c>
      <c r="E232" s="53">
        <v>32</v>
      </c>
    </row>
    <row r="233" spans="3:5" x14ac:dyDescent="0.2">
      <c r="C233" s="60" t="s">
        <v>57</v>
      </c>
      <c r="D233" s="57">
        <v>-4.8500000000000076</v>
      </c>
      <c r="E233" s="53">
        <v>32</v>
      </c>
    </row>
    <row r="234" spans="3:5" x14ac:dyDescent="0.2">
      <c r="C234" s="60" t="s">
        <v>53</v>
      </c>
      <c r="D234" s="57">
        <v>-19.95</v>
      </c>
      <c r="E234" s="53">
        <v>47</v>
      </c>
    </row>
    <row r="235" spans="3:5" x14ac:dyDescent="0.2">
      <c r="C235" s="60" t="s">
        <v>54</v>
      </c>
      <c r="D235" s="57">
        <v>-20</v>
      </c>
      <c r="E235" s="53">
        <v>47</v>
      </c>
    </row>
    <row r="236" spans="3:5" x14ac:dyDescent="0.2">
      <c r="C236" s="60" t="s">
        <v>57</v>
      </c>
      <c r="D236" s="57">
        <v>-4.8000000000000078</v>
      </c>
      <c r="E236" s="53">
        <v>32</v>
      </c>
    </row>
    <row r="237" spans="3:5" x14ac:dyDescent="0.2">
      <c r="C237" s="60" t="s">
        <v>54</v>
      </c>
      <c r="D237" s="57">
        <v>-20</v>
      </c>
      <c r="E237" s="53">
        <v>47</v>
      </c>
    </row>
    <row r="238" spans="3:5" x14ac:dyDescent="0.2">
      <c r="C238" s="60" t="s">
        <v>56</v>
      </c>
      <c r="D238" s="57">
        <v>-30.639999999999944</v>
      </c>
      <c r="E238" s="53">
        <v>32</v>
      </c>
    </row>
    <row r="239" spans="3:5" x14ac:dyDescent="0.2">
      <c r="C239" s="60" t="s">
        <v>58</v>
      </c>
      <c r="D239" s="57">
        <v>-17.89999999999997</v>
      </c>
      <c r="E239" s="53">
        <v>32</v>
      </c>
    </row>
    <row r="240" spans="3:5" x14ac:dyDescent="0.2">
      <c r="C240" s="60" t="s">
        <v>57</v>
      </c>
      <c r="D240" s="57">
        <v>-4.750000000000008</v>
      </c>
      <c r="E240" s="53">
        <v>32</v>
      </c>
    </row>
    <row r="241" spans="3:5" x14ac:dyDescent="0.2">
      <c r="C241" s="60" t="s">
        <v>57</v>
      </c>
      <c r="D241" s="57">
        <v>-4.7000000000000082</v>
      </c>
      <c r="E241" s="53">
        <v>32</v>
      </c>
    </row>
    <row r="242" spans="3:5" x14ac:dyDescent="0.2">
      <c r="C242" s="60" t="s">
        <v>58</v>
      </c>
      <c r="D242" s="57">
        <v>-17.849999999999969</v>
      </c>
      <c r="E242" s="53">
        <v>32</v>
      </c>
    </row>
    <row r="243" spans="3:5" x14ac:dyDescent="0.2">
      <c r="C243" s="60" t="s">
        <v>53</v>
      </c>
      <c r="D243" s="57">
        <v>-20.05</v>
      </c>
      <c r="E243" s="53">
        <v>47</v>
      </c>
    </row>
    <row r="244" spans="3:5" x14ac:dyDescent="0.2">
      <c r="C244" s="60" t="s">
        <v>56</v>
      </c>
      <c r="D244" s="57">
        <v>-30.629999999999942</v>
      </c>
      <c r="E244" s="53">
        <v>32</v>
      </c>
    </row>
    <row r="245" spans="3:5" x14ac:dyDescent="0.2">
      <c r="C245" s="60" t="s">
        <v>56</v>
      </c>
      <c r="D245" s="57">
        <v>-30.619999999999941</v>
      </c>
      <c r="E245" s="53">
        <v>32</v>
      </c>
    </row>
    <row r="246" spans="3:5" x14ac:dyDescent="0.2">
      <c r="C246" s="60" t="s">
        <v>54</v>
      </c>
      <c r="D246" s="57">
        <v>-20</v>
      </c>
      <c r="E246" s="53">
        <v>47</v>
      </c>
    </row>
    <row r="247" spans="3:5" x14ac:dyDescent="0.2">
      <c r="C247" s="60" t="s">
        <v>58</v>
      </c>
      <c r="D247" s="57">
        <v>-17.799999999999969</v>
      </c>
      <c r="E247" s="53">
        <v>32</v>
      </c>
    </row>
    <row r="248" spans="3:5" x14ac:dyDescent="0.2">
      <c r="C248" s="60" t="s">
        <v>58</v>
      </c>
      <c r="D248" s="57">
        <v>-17.749999999999968</v>
      </c>
      <c r="E248" s="53">
        <v>32</v>
      </c>
    </row>
    <row r="249" spans="3:5" x14ac:dyDescent="0.2">
      <c r="C249" s="60" t="s">
        <v>57</v>
      </c>
      <c r="D249" s="57">
        <v>-4.6500000000000083</v>
      </c>
      <c r="E249" s="53">
        <v>32</v>
      </c>
    </row>
    <row r="250" spans="3:5" x14ac:dyDescent="0.2">
      <c r="C250" s="60" t="s">
        <v>54</v>
      </c>
      <c r="D250" s="57">
        <v>-20</v>
      </c>
      <c r="E250" s="53">
        <v>47</v>
      </c>
    </row>
    <row r="251" spans="3:5" x14ac:dyDescent="0.2">
      <c r="C251" s="60" t="s">
        <v>54</v>
      </c>
      <c r="D251" s="57">
        <v>-20</v>
      </c>
      <c r="E251" s="53">
        <v>47</v>
      </c>
    </row>
    <row r="252" spans="3:5" x14ac:dyDescent="0.2">
      <c r="C252" s="60" t="s">
        <v>58</v>
      </c>
      <c r="D252" s="57">
        <v>-17.699999999999967</v>
      </c>
      <c r="E252" s="53">
        <v>32</v>
      </c>
    </row>
    <row r="253" spans="3:5" x14ac:dyDescent="0.2">
      <c r="C253" s="60" t="s">
        <v>53</v>
      </c>
      <c r="D253" s="57">
        <v>-20.05</v>
      </c>
      <c r="E253" s="53">
        <v>47</v>
      </c>
    </row>
    <row r="254" spans="3:5" x14ac:dyDescent="0.2">
      <c r="C254" s="60" t="s">
        <v>56</v>
      </c>
      <c r="D254" s="57">
        <v>-30.609999999999939</v>
      </c>
      <c r="E254" s="53">
        <v>32</v>
      </c>
    </row>
    <row r="255" spans="3:5" x14ac:dyDescent="0.2">
      <c r="C255" s="60" t="s">
        <v>57</v>
      </c>
      <c r="D255" s="57">
        <v>-4.6000000000000085</v>
      </c>
      <c r="E255" s="53">
        <v>32</v>
      </c>
    </row>
    <row r="256" spans="3:5" x14ac:dyDescent="0.2">
      <c r="C256" s="60" t="s">
        <v>55</v>
      </c>
      <c r="D256" s="57">
        <v>-3.30000000000001</v>
      </c>
      <c r="E256" s="53">
        <v>47</v>
      </c>
    </row>
    <row r="257" spans="3:5" x14ac:dyDescent="0.2">
      <c r="C257" s="60" t="s">
        <v>58</v>
      </c>
      <c r="D257" s="57">
        <v>-17.649999999999967</v>
      </c>
      <c r="E257" s="53">
        <v>32</v>
      </c>
    </row>
    <row r="258" spans="3:5" x14ac:dyDescent="0.2">
      <c r="C258" s="60" t="s">
        <v>58</v>
      </c>
      <c r="D258" s="57">
        <v>-17.599999999999966</v>
      </c>
      <c r="E258" s="53">
        <v>32</v>
      </c>
    </row>
    <row r="259" spans="3:5" x14ac:dyDescent="0.2">
      <c r="C259" s="60" t="s">
        <v>56</v>
      </c>
      <c r="D259" s="57">
        <v>-30.599999999999937</v>
      </c>
      <c r="E259" s="53">
        <v>32</v>
      </c>
    </row>
    <row r="260" spans="3:5" x14ac:dyDescent="0.2">
      <c r="C260" s="60" t="s">
        <v>54</v>
      </c>
      <c r="D260" s="57">
        <v>-20</v>
      </c>
      <c r="E260" s="53">
        <v>47</v>
      </c>
    </row>
    <row r="261" spans="3:5" x14ac:dyDescent="0.2">
      <c r="C261" s="60" t="s">
        <v>55</v>
      </c>
      <c r="D261" s="57">
        <v>-3.2000000000000099</v>
      </c>
      <c r="E261" s="53">
        <v>47</v>
      </c>
    </row>
    <row r="262" spans="3:5" x14ac:dyDescent="0.2">
      <c r="C262" s="60" t="s">
        <v>53</v>
      </c>
      <c r="D262" s="57">
        <v>-20.05</v>
      </c>
      <c r="E262" s="53">
        <v>47</v>
      </c>
    </row>
    <row r="263" spans="3:5" x14ac:dyDescent="0.2">
      <c r="C263" s="60" t="s">
        <v>58</v>
      </c>
      <c r="D263" s="57">
        <v>-17.549999999999965</v>
      </c>
      <c r="E263" s="53">
        <v>32</v>
      </c>
    </row>
    <row r="264" spans="3:5" x14ac:dyDescent="0.2">
      <c r="C264" s="60" t="s">
        <v>57</v>
      </c>
      <c r="D264" s="57">
        <v>-4.5500000000000087</v>
      </c>
      <c r="E264" s="53">
        <v>32</v>
      </c>
    </row>
    <row r="265" spans="3:5" x14ac:dyDescent="0.2">
      <c r="C265" s="60" t="s">
        <v>53</v>
      </c>
      <c r="D265" s="57">
        <v>-19.95</v>
      </c>
      <c r="E265" s="53">
        <v>47</v>
      </c>
    </row>
    <row r="266" spans="3:5" x14ac:dyDescent="0.2">
      <c r="C266" s="60" t="s">
        <v>55</v>
      </c>
      <c r="D266" s="57">
        <v>-3.1000000000000099</v>
      </c>
      <c r="E266" s="53">
        <v>47</v>
      </c>
    </row>
    <row r="267" spans="3:5" x14ac:dyDescent="0.2">
      <c r="C267" s="60" t="s">
        <v>53</v>
      </c>
      <c r="D267" s="57">
        <v>-19.849999999999998</v>
      </c>
      <c r="E267" s="53">
        <v>47</v>
      </c>
    </row>
    <row r="268" spans="3:5" x14ac:dyDescent="0.2">
      <c r="C268" s="60" t="s">
        <v>53</v>
      </c>
      <c r="D268" s="57">
        <v>-19.749999999999996</v>
      </c>
      <c r="E268" s="53">
        <v>47</v>
      </c>
    </row>
    <row r="269" spans="3:5" x14ac:dyDescent="0.2">
      <c r="C269" s="60" t="s">
        <v>57</v>
      </c>
      <c r="D269" s="57">
        <v>-4.5000000000000089</v>
      </c>
      <c r="E269" s="53">
        <v>32</v>
      </c>
    </row>
    <row r="270" spans="3:5" x14ac:dyDescent="0.2">
      <c r="C270" s="60" t="s">
        <v>58</v>
      </c>
      <c r="D270" s="57">
        <v>-17.499999999999964</v>
      </c>
      <c r="E270" s="53">
        <v>32</v>
      </c>
    </row>
    <row r="271" spans="3:5" x14ac:dyDescent="0.2">
      <c r="C271" s="60" t="s">
        <v>57</v>
      </c>
      <c r="D271" s="57">
        <v>-4.4500000000000091</v>
      </c>
      <c r="E271" s="53">
        <v>32</v>
      </c>
    </row>
    <row r="272" spans="3:5" x14ac:dyDescent="0.2">
      <c r="C272" s="60" t="s">
        <v>55</v>
      </c>
      <c r="D272" s="57">
        <v>-3.0000000000000098</v>
      </c>
      <c r="E272" s="53">
        <v>47</v>
      </c>
    </row>
    <row r="273" spans="3:5" x14ac:dyDescent="0.2">
      <c r="C273" s="60" t="s">
        <v>54</v>
      </c>
      <c r="D273" s="57">
        <v>-20</v>
      </c>
      <c r="E273" s="53">
        <v>47</v>
      </c>
    </row>
    <row r="274" spans="3:5" x14ac:dyDescent="0.2">
      <c r="C274" s="60" t="s">
        <v>57</v>
      </c>
      <c r="D274" s="57">
        <v>-4.4000000000000092</v>
      </c>
      <c r="E274" s="53">
        <v>32</v>
      </c>
    </row>
    <row r="275" spans="3:5" x14ac:dyDescent="0.2">
      <c r="C275" s="60" t="s">
        <v>57</v>
      </c>
      <c r="D275" s="57">
        <v>-4.3500000000000094</v>
      </c>
      <c r="E275" s="53">
        <v>32</v>
      </c>
    </row>
    <row r="276" spans="3:5" x14ac:dyDescent="0.2">
      <c r="C276" s="60" t="s">
        <v>55</v>
      </c>
      <c r="D276" s="57">
        <v>-2.9000000000000097</v>
      </c>
      <c r="E276" s="53">
        <v>47</v>
      </c>
    </row>
    <row r="277" spans="3:5" x14ac:dyDescent="0.2">
      <c r="C277" s="60" t="s">
        <v>55</v>
      </c>
      <c r="D277" s="57">
        <v>-2.8000000000000096</v>
      </c>
      <c r="E277" s="53">
        <v>47</v>
      </c>
    </row>
    <row r="278" spans="3:5" x14ac:dyDescent="0.2">
      <c r="C278" s="60" t="s">
        <v>56</v>
      </c>
      <c r="D278" s="57">
        <v>-30.589999999999936</v>
      </c>
      <c r="E278" s="53">
        <v>32</v>
      </c>
    </row>
    <row r="279" spans="3:5" x14ac:dyDescent="0.2">
      <c r="C279" s="60" t="s">
        <v>55</v>
      </c>
      <c r="D279" s="57">
        <v>-2.7000000000000095</v>
      </c>
      <c r="E279" s="53">
        <v>47</v>
      </c>
    </row>
    <row r="280" spans="3:5" x14ac:dyDescent="0.2">
      <c r="C280" s="60" t="s">
        <v>55</v>
      </c>
      <c r="D280" s="57">
        <v>-2.6000000000000094</v>
      </c>
      <c r="E280" s="53">
        <v>47</v>
      </c>
    </row>
    <row r="281" spans="3:5" x14ac:dyDescent="0.2">
      <c r="C281" s="60" t="s">
        <v>58</v>
      </c>
      <c r="D281" s="57">
        <v>-17.449999999999964</v>
      </c>
      <c r="E281" s="53">
        <v>32</v>
      </c>
    </row>
    <row r="282" spans="3:5" x14ac:dyDescent="0.2">
      <c r="C282" s="60" t="s">
        <v>54</v>
      </c>
      <c r="D282" s="57">
        <v>-20</v>
      </c>
      <c r="E282" s="53">
        <v>47</v>
      </c>
    </row>
    <row r="283" spans="3:5" x14ac:dyDescent="0.2">
      <c r="C283" s="60" t="s">
        <v>58</v>
      </c>
      <c r="D283" s="57">
        <v>-17.399999999999963</v>
      </c>
      <c r="E283" s="53">
        <v>32</v>
      </c>
    </row>
    <row r="284" spans="3:5" x14ac:dyDescent="0.2">
      <c r="C284" s="60" t="s">
        <v>55</v>
      </c>
      <c r="D284" s="57">
        <v>-2.5000000000000093</v>
      </c>
      <c r="E284" s="53">
        <v>47</v>
      </c>
    </row>
    <row r="285" spans="3:5" x14ac:dyDescent="0.2">
      <c r="C285" s="60" t="s">
        <v>56</v>
      </c>
      <c r="D285" s="57">
        <v>-30.579999999999934</v>
      </c>
      <c r="E285" s="53">
        <v>32</v>
      </c>
    </row>
    <row r="286" spans="3:5" x14ac:dyDescent="0.2">
      <c r="C286" s="60" t="s">
        <v>53</v>
      </c>
      <c r="D286" s="57">
        <v>-20.05</v>
      </c>
      <c r="E286" s="53">
        <v>47</v>
      </c>
    </row>
    <row r="287" spans="3:5" x14ac:dyDescent="0.2">
      <c r="C287" s="60" t="s">
        <v>56</v>
      </c>
      <c r="D287" s="57">
        <v>-30.569999999999933</v>
      </c>
      <c r="E287" s="53">
        <v>32</v>
      </c>
    </row>
    <row r="288" spans="3:5" x14ac:dyDescent="0.2">
      <c r="C288" s="60" t="s">
        <v>56</v>
      </c>
      <c r="D288" s="57">
        <v>-30.559999999999931</v>
      </c>
      <c r="E288" s="53">
        <v>32</v>
      </c>
    </row>
    <row r="289" spans="3:5" x14ac:dyDescent="0.2">
      <c r="C289" s="60" t="s">
        <v>54</v>
      </c>
      <c r="D289" s="57">
        <v>-20</v>
      </c>
      <c r="E289" s="53">
        <v>47</v>
      </c>
    </row>
    <row r="290" spans="3:5" x14ac:dyDescent="0.2">
      <c r="C290" s="60" t="s">
        <v>57</v>
      </c>
      <c r="D290" s="57">
        <v>-4.3000000000000096</v>
      </c>
      <c r="E290" s="53">
        <v>32</v>
      </c>
    </row>
    <row r="291" spans="3:5" x14ac:dyDescent="0.2">
      <c r="C291" s="60" t="s">
        <v>53</v>
      </c>
      <c r="D291" s="57">
        <v>-20.05</v>
      </c>
      <c r="E291" s="53">
        <v>47</v>
      </c>
    </row>
    <row r="292" spans="3:5" x14ac:dyDescent="0.2">
      <c r="C292" s="60" t="s">
        <v>58</v>
      </c>
      <c r="D292" s="57">
        <v>-17.349999999999962</v>
      </c>
      <c r="E292" s="53">
        <v>32</v>
      </c>
    </row>
    <row r="293" spans="3:5" x14ac:dyDescent="0.2">
      <c r="C293" s="60" t="s">
        <v>55</v>
      </c>
      <c r="D293" s="57">
        <v>-2.4000000000000092</v>
      </c>
      <c r="E293" s="53">
        <v>47</v>
      </c>
    </row>
    <row r="294" spans="3:5" x14ac:dyDescent="0.2">
      <c r="C294" s="60" t="s">
        <v>53</v>
      </c>
      <c r="D294" s="57">
        <v>-19.95</v>
      </c>
      <c r="E294" s="53">
        <v>47</v>
      </c>
    </row>
    <row r="295" spans="3:5" x14ac:dyDescent="0.2">
      <c r="C295" s="60" t="s">
        <v>58</v>
      </c>
      <c r="D295" s="57">
        <v>-17.299999999999962</v>
      </c>
      <c r="E295" s="53">
        <v>32</v>
      </c>
    </row>
    <row r="296" spans="3:5" x14ac:dyDescent="0.2">
      <c r="C296" s="60" t="s">
        <v>54</v>
      </c>
      <c r="D296" s="57">
        <v>-20</v>
      </c>
      <c r="E296" s="53">
        <v>47</v>
      </c>
    </row>
    <row r="297" spans="3:5" x14ac:dyDescent="0.2">
      <c r="C297" s="60" t="s">
        <v>55</v>
      </c>
      <c r="D297" s="57">
        <v>-2.3000000000000091</v>
      </c>
      <c r="E297" s="53">
        <v>47</v>
      </c>
    </row>
    <row r="298" spans="3:5" x14ac:dyDescent="0.2">
      <c r="C298" s="60" t="s">
        <v>57</v>
      </c>
      <c r="D298" s="57">
        <v>-4.2500000000000098</v>
      </c>
      <c r="E298" s="53">
        <v>32</v>
      </c>
    </row>
    <row r="299" spans="3:5" x14ac:dyDescent="0.2">
      <c r="C299" s="60" t="s">
        <v>54</v>
      </c>
      <c r="D299" s="57">
        <v>-20</v>
      </c>
      <c r="E299" s="53">
        <v>47</v>
      </c>
    </row>
    <row r="300" spans="3:5" x14ac:dyDescent="0.2">
      <c r="C300" s="60" t="s">
        <v>54</v>
      </c>
      <c r="D300" s="57">
        <v>-20</v>
      </c>
      <c r="E300" s="53">
        <v>47</v>
      </c>
    </row>
    <row r="301" spans="3:5" x14ac:dyDescent="0.2">
      <c r="C301" s="60" t="s">
        <v>56</v>
      </c>
      <c r="D301" s="57">
        <v>-30.54999999999993</v>
      </c>
      <c r="E301" s="53">
        <v>32</v>
      </c>
    </row>
    <row r="302" spans="3:5" x14ac:dyDescent="0.2">
      <c r="C302" s="60" t="s">
        <v>53</v>
      </c>
      <c r="D302" s="57">
        <v>-20.05</v>
      </c>
      <c r="E302" s="53">
        <v>47</v>
      </c>
    </row>
    <row r="303" spans="3:5" x14ac:dyDescent="0.2">
      <c r="C303" s="60" t="s">
        <v>53</v>
      </c>
      <c r="D303" s="57">
        <v>-19.95</v>
      </c>
      <c r="E303" s="53">
        <v>47</v>
      </c>
    </row>
    <row r="304" spans="3:5" x14ac:dyDescent="0.2">
      <c r="C304" s="60" t="s">
        <v>57</v>
      </c>
      <c r="D304" s="57">
        <v>-4.2000000000000099</v>
      </c>
      <c r="E304" s="53">
        <v>32</v>
      </c>
    </row>
    <row r="305" spans="3:5" x14ac:dyDescent="0.2">
      <c r="C305" s="60" t="s">
        <v>56</v>
      </c>
      <c r="D305" s="57">
        <v>-30.539999999999928</v>
      </c>
      <c r="E305" s="53">
        <v>32</v>
      </c>
    </row>
    <row r="306" spans="3:5" x14ac:dyDescent="0.2">
      <c r="C306" s="60" t="s">
        <v>54</v>
      </c>
      <c r="D306" s="57">
        <v>-20</v>
      </c>
      <c r="E306" s="53">
        <v>47</v>
      </c>
    </row>
    <row r="307" spans="3:5" x14ac:dyDescent="0.2">
      <c r="C307" s="60" t="s">
        <v>55</v>
      </c>
      <c r="D307" s="57">
        <v>-2.2000000000000091</v>
      </c>
      <c r="E307" s="53">
        <v>47</v>
      </c>
    </row>
    <row r="308" spans="3:5" x14ac:dyDescent="0.2">
      <c r="C308" s="60" t="s">
        <v>55</v>
      </c>
      <c r="D308" s="57">
        <v>-2.100000000000009</v>
      </c>
      <c r="E308" s="53">
        <v>47</v>
      </c>
    </row>
    <row r="309" spans="3:5" x14ac:dyDescent="0.2">
      <c r="C309" s="60" t="s">
        <v>56</v>
      </c>
      <c r="D309" s="57">
        <v>-30.529999999999927</v>
      </c>
      <c r="E309" s="53">
        <v>32</v>
      </c>
    </row>
    <row r="310" spans="3:5" x14ac:dyDescent="0.2">
      <c r="C310" s="60" t="s">
        <v>56</v>
      </c>
      <c r="D310" s="57">
        <v>-30.519999999999925</v>
      </c>
      <c r="E310" s="53">
        <v>32</v>
      </c>
    </row>
    <row r="311" spans="3:5" x14ac:dyDescent="0.2">
      <c r="C311" s="60" t="s">
        <v>53</v>
      </c>
      <c r="D311" s="57">
        <v>-20.05</v>
      </c>
      <c r="E311" s="53">
        <v>47</v>
      </c>
    </row>
    <row r="312" spans="3:5" x14ac:dyDescent="0.2">
      <c r="C312" s="60" t="s">
        <v>54</v>
      </c>
      <c r="D312" s="57">
        <v>-20</v>
      </c>
      <c r="E312" s="53">
        <v>47</v>
      </c>
    </row>
    <row r="313" spans="3:5" x14ac:dyDescent="0.2">
      <c r="C313" s="60" t="s">
        <v>55</v>
      </c>
      <c r="D313" s="57">
        <v>-2.0000000000000089</v>
      </c>
      <c r="E313" s="53">
        <v>47</v>
      </c>
    </row>
    <row r="314" spans="3:5" x14ac:dyDescent="0.2">
      <c r="C314" s="60" t="s">
        <v>56</v>
      </c>
      <c r="D314" s="57">
        <v>-30.509999999999923</v>
      </c>
      <c r="E314" s="53">
        <v>32</v>
      </c>
    </row>
    <row r="315" spans="3:5" x14ac:dyDescent="0.2">
      <c r="C315" s="60" t="s">
        <v>54</v>
      </c>
      <c r="D315" s="57">
        <v>-20</v>
      </c>
      <c r="E315" s="53">
        <v>47</v>
      </c>
    </row>
    <row r="316" spans="3:5" x14ac:dyDescent="0.2">
      <c r="C316" s="60" t="s">
        <v>58</v>
      </c>
      <c r="D316" s="57">
        <v>-17.249999999999961</v>
      </c>
      <c r="E316" s="53">
        <v>32</v>
      </c>
    </row>
    <row r="317" spans="3:5" x14ac:dyDescent="0.2">
      <c r="C317" s="60" t="s">
        <v>53</v>
      </c>
      <c r="D317" s="57">
        <v>-20.05</v>
      </c>
      <c r="E317" s="53">
        <v>47</v>
      </c>
    </row>
    <row r="318" spans="3:5" x14ac:dyDescent="0.2">
      <c r="C318" s="60" t="s">
        <v>54</v>
      </c>
      <c r="D318" s="57">
        <v>-20</v>
      </c>
      <c r="E318" s="53">
        <v>47</v>
      </c>
    </row>
    <row r="319" spans="3:5" x14ac:dyDescent="0.2">
      <c r="C319" s="60" t="s">
        <v>53</v>
      </c>
      <c r="D319" s="57">
        <v>-20.05</v>
      </c>
      <c r="E319" s="53">
        <v>47</v>
      </c>
    </row>
    <row r="320" spans="3:5" x14ac:dyDescent="0.2">
      <c r="C320" s="60" t="s">
        <v>57</v>
      </c>
      <c r="D320" s="57">
        <v>-4.1500000000000101</v>
      </c>
      <c r="E320" s="53">
        <v>32</v>
      </c>
    </row>
    <row r="321" spans="3:5" x14ac:dyDescent="0.2">
      <c r="C321" s="60" t="s">
        <v>54</v>
      </c>
      <c r="D321" s="57">
        <v>-20</v>
      </c>
      <c r="E321" s="53">
        <v>47</v>
      </c>
    </row>
    <row r="322" spans="3:5" x14ac:dyDescent="0.2">
      <c r="C322" s="60" t="s">
        <v>53</v>
      </c>
      <c r="D322" s="57">
        <v>-20.05</v>
      </c>
      <c r="E322" s="53">
        <v>47</v>
      </c>
    </row>
    <row r="323" spans="3:5" x14ac:dyDescent="0.2">
      <c r="C323" s="60" t="s">
        <v>57</v>
      </c>
      <c r="D323" s="57">
        <v>-4.1000000000000103</v>
      </c>
      <c r="E323" s="53">
        <v>32</v>
      </c>
    </row>
    <row r="324" spans="3:5" x14ac:dyDescent="0.2">
      <c r="C324" s="60" t="s">
        <v>57</v>
      </c>
      <c r="D324" s="57">
        <v>-4.0500000000000105</v>
      </c>
      <c r="E324" s="53">
        <v>32</v>
      </c>
    </row>
    <row r="325" spans="3:5" x14ac:dyDescent="0.2">
      <c r="C325" s="60" t="s">
        <v>57</v>
      </c>
      <c r="D325" s="57">
        <v>-4.0000000000000107</v>
      </c>
      <c r="E325" s="53">
        <v>32</v>
      </c>
    </row>
    <row r="326" spans="3:5" x14ac:dyDescent="0.2">
      <c r="C326" s="60" t="s">
        <v>54</v>
      </c>
      <c r="D326" s="57">
        <v>-20</v>
      </c>
      <c r="E326" s="53">
        <v>47</v>
      </c>
    </row>
    <row r="327" spans="3:5" x14ac:dyDescent="0.2">
      <c r="C327" s="60" t="s">
        <v>57</v>
      </c>
      <c r="D327" s="57">
        <v>-3.9500000000000108</v>
      </c>
      <c r="E327" s="53">
        <v>32</v>
      </c>
    </row>
    <row r="328" spans="3:5" x14ac:dyDescent="0.2">
      <c r="C328" s="60" t="s">
        <v>57</v>
      </c>
      <c r="D328" s="57">
        <v>-3.900000000000011</v>
      </c>
      <c r="E328" s="53">
        <v>32</v>
      </c>
    </row>
    <row r="329" spans="3:5" x14ac:dyDescent="0.2">
      <c r="C329" s="60" t="s">
        <v>57</v>
      </c>
      <c r="D329" s="57">
        <v>-3.8500000000000112</v>
      </c>
      <c r="E329" s="53">
        <v>32</v>
      </c>
    </row>
    <row r="330" spans="3:5" x14ac:dyDescent="0.2">
      <c r="C330" s="60" t="s">
        <v>53</v>
      </c>
      <c r="D330" s="57">
        <v>-20.05</v>
      </c>
      <c r="E330" s="53">
        <v>47</v>
      </c>
    </row>
    <row r="331" spans="3:5" x14ac:dyDescent="0.2">
      <c r="C331" s="60" t="s">
        <v>56</v>
      </c>
      <c r="D331" s="57">
        <v>-30.499999999999922</v>
      </c>
      <c r="E331" s="53">
        <v>32</v>
      </c>
    </row>
    <row r="332" spans="3:5" x14ac:dyDescent="0.2">
      <c r="C332" s="60" t="s">
        <v>53</v>
      </c>
      <c r="D332" s="57">
        <v>-19.95</v>
      </c>
      <c r="E332" s="53">
        <v>47</v>
      </c>
    </row>
    <row r="333" spans="3:5" x14ac:dyDescent="0.2">
      <c r="C333" s="60" t="s">
        <v>58</v>
      </c>
      <c r="D333" s="57">
        <v>-17.19999999999996</v>
      </c>
      <c r="E333" s="53">
        <v>32</v>
      </c>
    </row>
    <row r="334" spans="3:5" x14ac:dyDescent="0.2">
      <c r="C334" s="60" t="s">
        <v>57</v>
      </c>
      <c r="D334" s="57">
        <v>-3.8000000000000114</v>
      </c>
      <c r="E334" s="53">
        <v>32</v>
      </c>
    </row>
    <row r="335" spans="3:5" x14ac:dyDescent="0.2">
      <c r="C335" s="60" t="s">
        <v>55</v>
      </c>
      <c r="D335" s="57">
        <v>-1.9000000000000088</v>
      </c>
      <c r="E335" s="53">
        <v>47</v>
      </c>
    </row>
    <row r="336" spans="3:5" x14ac:dyDescent="0.2">
      <c r="C336" s="60" t="s">
        <v>56</v>
      </c>
      <c r="D336" s="57">
        <v>-30.48999999999992</v>
      </c>
      <c r="E336" s="53">
        <v>32</v>
      </c>
    </row>
    <row r="337" spans="3:5" x14ac:dyDescent="0.2">
      <c r="C337" s="60" t="s">
        <v>55</v>
      </c>
      <c r="D337" s="57">
        <v>-1.8000000000000087</v>
      </c>
      <c r="E337" s="53">
        <v>47</v>
      </c>
    </row>
    <row r="338" spans="3:5" x14ac:dyDescent="0.2">
      <c r="C338" s="60" t="s">
        <v>57</v>
      </c>
      <c r="D338" s="57">
        <v>-3.7500000000000115</v>
      </c>
      <c r="E338" s="53">
        <v>32</v>
      </c>
    </row>
    <row r="339" spans="3:5" x14ac:dyDescent="0.2">
      <c r="C339" s="60" t="s">
        <v>56</v>
      </c>
      <c r="D339" s="57">
        <v>-30.479999999999919</v>
      </c>
      <c r="E339" s="53">
        <v>32</v>
      </c>
    </row>
    <row r="340" spans="3:5" x14ac:dyDescent="0.2">
      <c r="C340" s="60" t="s">
        <v>57</v>
      </c>
      <c r="D340" s="57">
        <v>-3.7000000000000117</v>
      </c>
      <c r="E340" s="53">
        <v>32</v>
      </c>
    </row>
    <row r="341" spans="3:5" x14ac:dyDescent="0.2">
      <c r="C341" s="60" t="s">
        <v>55</v>
      </c>
      <c r="D341" s="57">
        <v>-1.7000000000000086</v>
      </c>
      <c r="E341" s="53">
        <v>47</v>
      </c>
    </row>
    <row r="342" spans="3:5" x14ac:dyDescent="0.2">
      <c r="C342" s="60" t="s">
        <v>55</v>
      </c>
      <c r="D342" s="57">
        <v>-1.6000000000000085</v>
      </c>
      <c r="E342" s="53">
        <v>47</v>
      </c>
    </row>
    <row r="343" spans="3:5" x14ac:dyDescent="0.2">
      <c r="C343" s="60" t="s">
        <v>55</v>
      </c>
      <c r="D343" s="57">
        <v>-1.5000000000000084</v>
      </c>
      <c r="E343" s="53">
        <v>47</v>
      </c>
    </row>
    <row r="344" spans="3:5" x14ac:dyDescent="0.2">
      <c r="C344" s="60" t="s">
        <v>57</v>
      </c>
      <c r="D344" s="57">
        <v>-3.6500000000000119</v>
      </c>
      <c r="E344" s="53">
        <v>32</v>
      </c>
    </row>
    <row r="345" spans="3:5" x14ac:dyDescent="0.2">
      <c r="C345" s="60" t="s">
        <v>55</v>
      </c>
      <c r="D345" s="57">
        <v>-1.4000000000000083</v>
      </c>
      <c r="E345" s="53">
        <v>47</v>
      </c>
    </row>
    <row r="346" spans="3:5" x14ac:dyDescent="0.2">
      <c r="C346" s="60" t="s">
        <v>58</v>
      </c>
      <c r="D346" s="57">
        <v>-17.149999999999959</v>
      </c>
      <c r="E346" s="53">
        <v>32</v>
      </c>
    </row>
    <row r="347" spans="3:5" x14ac:dyDescent="0.2">
      <c r="C347" s="60" t="s">
        <v>58</v>
      </c>
      <c r="D347" s="57">
        <v>-17.099999999999959</v>
      </c>
      <c r="E347" s="53">
        <v>32</v>
      </c>
    </row>
    <row r="348" spans="3:5" x14ac:dyDescent="0.2">
      <c r="C348" s="60" t="s">
        <v>58</v>
      </c>
      <c r="D348" s="57">
        <v>-17.049999999999958</v>
      </c>
      <c r="E348" s="53">
        <v>32</v>
      </c>
    </row>
    <row r="349" spans="3:5" x14ac:dyDescent="0.2">
      <c r="C349" s="60" t="s">
        <v>53</v>
      </c>
      <c r="D349" s="57">
        <v>-19.849999999999998</v>
      </c>
      <c r="E349" s="53">
        <v>47</v>
      </c>
    </row>
    <row r="350" spans="3:5" x14ac:dyDescent="0.2">
      <c r="C350" s="60" t="s">
        <v>54</v>
      </c>
      <c r="D350" s="57">
        <v>-20</v>
      </c>
      <c r="E350" s="53">
        <v>47</v>
      </c>
    </row>
    <row r="351" spans="3:5" x14ac:dyDescent="0.2">
      <c r="C351" s="60" t="s">
        <v>54</v>
      </c>
      <c r="D351" s="57">
        <v>-20</v>
      </c>
      <c r="E351" s="53">
        <v>47</v>
      </c>
    </row>
    <row r="352" spans="3:5" x14ac:dyDescent="0.2">
      <c r="C352" s="60" t="s">
        <v>56</v>
      </c>
      <c r="D352" s="57">
        <v>-30.469999999999917</v>
      </c>
      <c r="E352" s="53">
        <v>32</v>
      </c>
    </row>
    <row r="353" spans="3:5" x14ac:dyDescent="0.2">
      <c r="C353" s="60" t="s">
        <v>57</v>
      </c>
      <c r="D353" s="57">
        <v>-3.6000000000000121</v>
      </c>
      <c r="E353" s="53">
        <v>32</v>
      </c>
    </row>
    <row r="354" spans="3:5" x14ac:dyDescent="0.2">
      <c r="C354" s="60" t="s">
        <v>53</v>
      </c>
      <c r="D354" s="57">
        <v>-20.05</v>
      </c>
      <c r="E354" s="53">
        <v>47</v>
      </c>
    </row>
    <row r="355" spans="3:5" x14ac:dyDescent="0.2">
      <c r="C355" s="60" t="s">
        <v>53</v>
      </c>
      <c r="D355" s="57">
        <v>-19.95</v>
      </c>
      <c r="E355" s="53">
        <v>47</v>
      </c>
    </row>
    <row r="356" spans="3:5" x14ac:dyDescent="0.2">
      <c r="C356" s="60" t="s">
        <v>58</v>
      </c>
      <c r="D356" s="57">
        <v>-16.999999999999957</v>
      </c>
      <c r="E356" s="53">
        <v>32</v>
      </c>
    </row>
    <row r="357" spans="3:5" x14ac:dyDescent="0.2">
      <c r="C357" s="60" t="s">
        <v>55</v>
      </c>
      <c r="D357" s="57">
        <v>-1.3000000000000083</v>
      </c>
      <c r="E357" s="53">
        <v>47</v>
      </c>
    </row>
    <row r="358" spans="3:5" x14ac:dyDescent="0.2">
      <c r="C358" s="60" t="s">
        <v>54</v>
      </c>
      <c r="D358" s="57">
        <v>-20</v>
      </c>
      <c r="E358" s="53">
        <v>47</v>
      </c>
    </row>
    <row r="359" spans="3:5" x14ac:dyDescent="0.2">
      <c r="C359" s="60" t="s">
        <v>58</v>
      </c>
      <c r="D359" s="57">
        <v>-16.949999999999957</v>
      </c>
      <c r="E359" s="53">
        <v>32</v>
      </c>
    </row>
    <row r="360" spans="3:5" x14ac:dyDescent="0.2">
      <c r="C360" s="60" t="s">
        <v>56</v>
      </c>
      <c r="D360" s="57">
        <v>-30.459999999999916</v>
      </c>
      <c r="E360" s="53">
        <v>32</v>
      </c>
    </row>
    <row r="361" spans="3:5" x14ac:dyDescent="0.2">
      <c r="C361" s="60" t="s">
        <v>57</v>
      </c>
      <c r="D361" s="57">
        <v>-3.5500000000000123</v>
      </c>
      <c r="E361" s="53">
        <v>32</v>
      </c>
    </row>
    <row r="362" spans="3:5" x14ac:dyDescent="0.2">
      <c r="C362" s="60" t="s">
        <v>55</v>
      </c>
      <c r="D362" s="57">
        <v>-1.2000000000000082</v>
      </c>
      <c r="E362" s="53">
        <v>47</v>
      </c>
    </row>
    <row r="363" spans="3:5" x14ac:dyDescent="0.2">
      <c r="C363" s="60" t="s">
        <v>57</v>
      </c>
      <c r="D363" s="57">
        <v>-3.5000000000000124</v>
      </c>
      <c r="E363" s="53">
        <v>32</v>
      </c>
    </row>
    <row r="364" spans="3:5" x14ac:dyDescent="0.2">
      <c r="C364" s="60" t="s">
        <v>55</v>
      </c>
      <c r="D364" s="57">
        <v>-1.1000000000000081</v>
      </c>
      <c r="E364" s="53">
        <v>47</v>
      </c>
    </row>
    <row r="365" spans="3:5" x14ac:dyDescent="0.2">
      <c r="C365" s="60" t="s">
        <v>56</v>
      </c>
      <c r="D365" s="57">
        <v>-30.449999999999914</v>
      </c>
      <c r="E365" s="53">
        <v>32</v>
      </c>
    </row>
    <row r="366" spans="3:5" x14ac:dyDescent="0.2">
      <c r="C366" s="60" t="s">
        <v>55</v>
      </c>
      <c r="D366" s="57">
        <v>-1.000000000000008</v>
      </c>
      <c r="E366" s="53">
        <v>47</v>
      </c>
    </row>
    <row r="367" spans="3:5" x14ac:dyDescent="0.2">
      <c r="C367" s="60" t="s">
        <v>55</v>
      </c>
      <c r="D367" s="57">
        <v>-0.90000000000000802</v>
      </c>
      <c r="E367" s="53">
        <v>47</v>
      </c>
    </row>
    <row r="368" spans="3:5" x14ac:dyDescent="0.2">
      <c r="C368" s="60" t="s">
        <v>53</v>
      </c>
      <c r="D368" s="57">
        <v>-20.05</v>
      </c>
      <c r="E368" s="53">
        <v>47</v>
      </c>
    </row>
    <row r="369" spans="3:5" x14ac:dyDescent="0.2">
      <c r="C369" s="60" t="s">
        <v>57</v>
      </c>
      <c r="D369" s="57">
        <v>-3.4500000000000126</v>
      </c>
      <c r="E369" s="53">
        <v>32</v>
      </c>
    </row>
    <row r="370" spans="3:5" x14ac:dyDescent="0.2">
      <c r="C370" s="60" t="s">
        <v>55</v>
      </c>
      <c r="D370" s="57">
        <v>-0.80000000000000804</v>
      </c>
      <c r="E370" s="53">
        <v>47</v>
      </c>
    </row>
    <row r="371" spans="3:5" x14ac:dyDescent="0.2">
      <c r="C371" s="60" t="s">
        <v>53</v>
      </c>
      <c r="D371" s="57">
        <v>-19.95</v>
      </c>
      <c r="E371" s="53">
        <v>47</v>
      </c>
    </row>
    <row r="372" spans="3:5" x14ac:dyDescent="0.2">
      <c r="C372" s="60" t="s">
        <v>54</v>
      </c>
      <c r="D372" s="57">
        <v>-20</v>
      </c>
      <c r="E372" s="53">
        <v>47</v>
      </c>
    </row>
    <row r="373" spans="3:5" x14ac:dyDescent="0.2">
      <c r="C373" s="60" t="s">
        <v>54</v>
      </c>
      <c r="D373" s="57">
        <v>-20</v>
      </c>
      <c r="E373" s="53">
        <v>47</v>
      </c>
    </row>
    <row r="374" spans="3:5" x14ac:dyDescent="0.2">
      <c r="C374" s="60" t="s">
        <v>57</v>
      </c>
      <c r="D374" s="57">
        <v>-3.4000000000000128</v>
      </c>
      <c r="E374" s="53">
        <v>32</v>
      </c>
    </row>
    <row r="375" spans="3:5" x14ac:dyDescent="0.2">
      <c r="C375" s="60" t="s">
        <v>53</v>
      </c>
      <c r="D375" s="57">
        <v>-20.05</v>
      </c>
      <c r="E375" s="53">
        <v>47</v>
      </c>
    </row>
    <row r="376" spans="3:5" x14ac:dyDescent="0.2">
      <c r="C376" s="60" t="s">
        <v>55</v>
      </c>
      <c r="D376" s="57">
        <v>-0.70000000000000806</v>
      </c>
      <c r="E376" s="53">
        <v>47</v>
      </c>
    </row>
    <row r="377" spans="3:5" x14ac:dyDescent="0.2">
      <c r="C377" s="60" t="s">
        <v>57</v>
      </c>
      <c r="D377" s="57">
        <v>-3.350000000000013</v>
      </c>
      <c r="E377" s="53">
        <v>32</v>
      </c>
    </row>
    <row r="378" spans="3:5" x14ac:dyDescent="0.2">
      <c r="C378" s="60" t="s">
        <v>55</v>
      </c>
      <c r="D378" s="57">
        <v>-0.60000000000000808</v>
      </c>
      <c r="E378" s="53">
        <v>47</v>
      </c>
    </row>
    <row r="379" spans="3:5" x14ac:dyDescent="0.2">
      <c r="C379" s="60" t="s">
        <v>56</v>
      </c>
      <c r="D379" s="57">
        <v>-30.439999999999912</v>
      </c>
      <c r="E379" s="53">
        <v>32</v>
      </c>
    </row>
    <row r="380" spans="3:5" x14ac:dyDescent="0.2">
      <c r="C380" s="60" t="s">
        <v>58</v>
      </c>
      <c r="D380" s="57">
        <v>-16.899999999999956</v>
      </c>
      <c r="E380" s="53">
        <v>32</v>
      </c>
    </row>
    <row r="381" spans="3:5" x14ac:dyDescent="0.2">
      <c r="C381" s="60" t="s">
        <v>58</v>
      </c>
      <c r="D381" s="57">
        <v>-16.849999999999955</v>
      </c>
      <c r="E381" s="53">
        <v>32</v>
      </c>
    </row>
    <row r="382" spans="3:5" x14ac:dyDescent="0.2">
      <c r="C382" s="60" t="s">
        <v>55</v>
      </c>
      <c r="D382" s="57">
        <v>-0.5000000000000081</v>
      </c>
      <c r="E382" s="53">
        <v>47</v>
      </c>
    </row>
    <row r="383" spans="3:5" x14ac:dyDescent="0.2">
      <c r="C383" s="60" t="s">
        <v>56</v>
      </c>
      <c r="D383" s="57">
        <v>-30.429999999999911</v>
      </c>
      <c r="E383" s="53">
        <v>32</v>
      </c>
    </row>
    <row r="384" spans="3:5" x14ac:dyDescent="0.2">
      <c r="C384" s="60" t="s">
        <v>55</v>
      </c>
      <c r="D384" s="57">
        <v>-0.40000000000000813</v>
      </c>
      <c r="E384" s="53">
        <v>47</v>
      </c>
    </row>
    <row r="385" spans="3:5" x14ac:dyDescent="0.2">
      <c r="C385" s="60" t="s">
        <v>55</v>
      </c>
      <c r="D385" s="57">
        <v>-0.30000000000000815</v>
      </c>
      <c r="E385" s="53">
        <v>47</v>
      </c>
    </row>
    <row r="386" spans="3:5" x14ac:dyDescent="0.2">
      <c r="C386" s="60" t="s">
        <v>53</v>
      </c>
      <c r="D386" s="57">
        <v>-19.95</v>
      </c>
      <c r="E386" s="53">
        <v>47</v>
      </c>
    </row>
    <row r="387" spans="3:5" x14ac:dyDescent="0.2">
      <c r="C387" s="60" t="s">
        <v>56</v>
      </c>
      <c r="D387" s="57">
        <v>-30.419999999999909</v>
      </c>
      <c r="E387" s="53">
        <v>32</v>
      </c>
    </row>
    <row r="388" spans="3:5" x14ac:dyDescent="0.2">
      <c r="C388" s="60" t="s">
        <v>56</v>
      </c>
      <c r="D388" s="57">
        <v>-30.409999999999908</v>
      </c>
      <c r="E388" s="53">
        <v>32</v>
      </c>
    </row>
    <row r="389" spans="3:5" x14ac:dyDescent="0.2">
      <c r="C389" s="60" t="s">
        <v>53</v>
      </c>
      <c r="D389" s="57">
        <v>-19.849999999999998</v>
      </c>
      <c r="E389" s="53">
        <v>47</v>
      </c>
    </row>
    <row r="390" spans="3:5" x14ac:dyDescent="0.2">
      <c r="C390" s="60" t="s">
        <v>58</v>
      </c>
      <c r="D390" s="57">
        <v>-16.799999999999955</v>
      </c>
      <c r="E390" s="53">
        <v>32</v>
      </c>
    </row>
    <row r="391" spans="3:5" x14ac:dyDescent="0.2">
      <c r="C391" s="60" t="s">
        <v>56</v>
      </c>
      <c r="D391" s="57">
        <v>-30.399999999999906</v>
      </c>
      <c r="E391" s="53">
        <v>32</v>
      </c>
    </row>
    <row r="392" spans="3:5" x14ac:dyDescent="0.2">
      <c r="C392" s="60" t="s">
        <v>54</v>
      </c>
      <c r="D392" s="57">
        <v>-20</v>
      </c>
      <c r="E392" s="53">
        <v>47</v>
      </c>
    </row>
    <row r="393" spans="3:5" x14ac:dyDescent="0.2">
      <c r="C393" s="60" t="s">
        <v>53</v>
      </c>
      <c r="D393" s="57">
        <v>-20.05</v>
      </c>
      <c r="E393" s="53">
        <v>47</v>
      </c>
    </row>
    <row r="394" spans="3:5" x14ac:dyDescent="0.2">
      <c r="C394" s="60" t="s">
        <v>55</v>
      </c>
      <c r="D394" s="57">
        <v>-0.20000000000000814</v>
      </c>
      <c r="E394" s="53">
        <v>47</v>
      </c>
    </row>
    <row r="395" spans="3:5" x14ac:dyDescent="0.2">
      <c r="C395" s="60" t="s">
        <v>54</v>
      </c>
      <c r="D395" s="57">
        <v>-20</v>
      </c>
      <c r="E395" s="53">
        <v>47</v>
      </c>
    </row>
    <row r="396" spans="3:5" x14ac:dyDescent="0.2">
      <c r="C396" s="60" t="s">
        <v>57</v>
      </c>
      <c r="D396" s="57">
        <v>-3.3000000000000131</v>
      </c>
      <c r="E396" s="53">
        <v>32</v>
      </c>
    </row>
    <row r="397" spans="3:5" x14ac:dyDescent="0.2">
      <c r="C397" s="60" t="s">
        <v>53</v>
      </c>
      <c r="D397" s="57">
        <v>-20.05</v>
      </c>
      <c r="E397" s="53">
        <v>47</v>
      </c>
    </row>
    <row r="398" spans="3:5" x14ac:dyDescent="0.2">
      <c r="C398" s="60" t="s">
        <v>57</v>
      </c>
      <c r="D398" s="57">
        <v>-3.2500000000000133</v>
      </c>
      <c r="E398" s="53">
        <v>32</v>
      </c>
    </row>
    <row r="399" spans="3:5" x14ac:dyDescent="0.2">
      <c r="C399" s="60" t="s">
        <v>57</v>
      </c>
      <c r="D399" s="57">
        <v>-3.2000000000000135</v>
      </c>
      <c r="E399" s="53">
        <v>32</v>
      </c>
    </row>
    <row r="400" spans="3:5" ht="17" thickBot="1" x14ac:dyDescent="0.25">
      <c r="C400" s="61" t="s">
        <v>56</v>
      </c>
      <c r="D400" s="58">
        <v>-30.389999999999905</v>
      </c>
      <c r="E400" s="56">
        <v>32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5608F-1207-D94C-9D37-7829BB5D7C10}">
  <sheetPr codeName="Feuil6"/>
  <dimension ref="A1:E27"/>
  <sheetViews>
    <sheetView showGridLines="0" zoomScale="108" workbookViewId="0">
      <selection activeCell="E8" sqref="E8"/>
    </sheetView>
  </sheetViews>
  <sheetFormatPr baseColWidth="10" defaultRowHeight="16" x14ac:dyDescent="0.2"/>
  <sheetData>
    <row r="1" spans="1:5" x14ac:dyDescent="0.2">
      <c r="B1" s="29" t="s">
        <v>22</v>
      </c>
      <c r="C1" s="30" t="s">
        <v>21</v>
      </c>
      <c r="D1" s="29" t="s">
        <v>65</v>
      </c>
      <c r="E1" s="30" t="s">
        <v>66</v>
      </c>
    </row>
    <row r="2" spans="1:5" x14ac:dyDescent="0.2">
      <c r="A2" t="s">
        <v>59</v>
      </c>
      <c r="B2" s="52">
        <v>-31</v>
      </c>
      <c r="C2" s="52">
        <v>47</v>
      </c>
      <c r="D2" s="29">
        <v>0.1</v>
      </c>
      <c r="E2" s="29">
        <v>0</v>
      </c>
    </row>
    <row r="3" spans="1:5" x14ac:dyDescent="0.2">
      <c r="A3" t="s">
        <v>60</v>
      </c>
      <c r="B3" s="52">
        <v>-20</v>
      </c>
      <c r="C3" s="52">
        <v>47</v>
      </c>
      <c r="D3" s="29">
        <v>-0.05</v>
      </c>
      <c r="E3" s="29">
        <v>0</v>
      </c>
    </row>
    <row r="4" spans="1:5" x14ac:dyDescent="0.2">
      <c r="A4" t="s">
        <v>61</v>
      </c>
      <c r="B4" s="52">
        <v>-7</v>
      </c>
      <c r="C4" s="52">
        <v>47</v>
      </c>
      <c r="D4" s="29">
        <v>0.1</v>
      </c>
      <c r="E4" s="29">
        <v>0</v>
      </c>
    </row>
    <row r="5" spans="1:5" x14ac:dyDescent="0.2">
      <c r="A5" t="s">
        <v>62</v>
      </c>
      <c r="B5" s="52">
        <v>-31</v>
      </c>
      <c r="C5" s="52">
        <v>32</v>
      </c>
      <c r="D5" s="29">
        <v>0.01</v>
      </c>
      <c r="E5" s="29">
        <v>0</v>
      </c>
    </row>
    <row r="6" spans="1:5" x14ac:dyDescent="0.2">
      <c r="A6" t="s">
        <v>63</v>
      </c>
      <c r="B6" s="52">
        <v>-20</v>
      </c>
      <c r="C6" s="52">
        <v>32</v>
      </c>
      <c r="D6" s="29">
        <v>0.05</v>
      </c>
      <c r="E6" s="30">
        <v>0</v>
      </c>
    </row>
    <row r="7" spans="1:5" x14ac:dyDescent="0.2">
      <c r="A7" t="s">
        <v>64</v>
      </c>
      <c r="B7" s="52">
        <v>-7</v>
      </c>
      <c r="C7" s="52">
        <v>32</v>
      </c>
      <c r="D7" s="29">
        <v>0.05</v>
      </c>
      <c r="E7" s="29">
        <v>0</v>
      </c>
    </row>
    <row r="8" spans="1:5" x14ac:dyDescent="0.2">
      <c r="B8" s="29"/>
      <c r="C8" s="29"/>
      <c r="D8" s="29"/>
      <c r="E8" s="29"/>
    </row>
    <row r="9" spans="1:5" x14ac:dyDescent="0.2">
      <c r="B9" s="29"/>
      <c r="C9" s="29"/>
      <c r="D9" s="29"/>
      <c r="E9" s="29"/>
    </row>
    <row r="10" spans="1:5" x14ac:dyDescent="0.2">
      <c r="B10" s="29"/>
      <c r="C10" s="29"/>
      <c r="D10" s="29"/>
      <c r="E10" s="29"/>
    </row>
    <row r="11" spans="1:5" x14ac:dyDescent="0.2">
      <c r="B11" s="29"/>
      <c r="C11" s="30"/>
      <c r="D11" s="29"/>
      <c r="E11" s="30"/>
    </row>
    <row r="12" spans="1:5" x14ac:dyDescent="0.2">
      <c r="B12" s="29"/>
      <c r="C12" s="29"/>
      <c r="D12" s="29"/>
      <c r="E12" s="29"/>
    </row>
    <row r="13" spans="1:5" x14ac:dyDescent="0.2">
      <c r="B13" s="29"/>
      <c r="C13" s="29"/>
      <c r="D13" s="29"/>
      <c r="E13" s="29"/>
    </row>
    <row r="14" spans="1:5" x14ac:dyDescent="0.2">
      <c r="B14" s="29"/>
      <c r="C14" s="29"/>
      <c r="D14" s="29"/>
      <c r="E14" s="29"/>
    </row>
    <row r="15" spans="1:5" x14ac:dyDescent="0.2">
      <c r="B15" s="29"/>
      <c r="C15" s="29"/>
      <c r="D15" s="29"/>
      <c r="E15" s="29"/>
    </row>
    <row r="16" spans="1:5" x14ac:dyDescent="0.2">
      <c r="B16" s="29"/>
      <c r="C16" s="29"/>
      <c r="D16" s="29"/>
      <c r="E16" s="29"/>
    </row>
    <row r="17" spans="2:5" x14ac:dyDescent="0.2">
      <c r="B17" s="29"/>
      <c r="C17" s="30"/>
      <c r="D17" s="29"/>
      <c r="E17" s="29"/>
    </row>
    <row r="18" spans="2:5" x14ac:dyDescent="0.2">
      <c r="B18" s="29"/>
      <c r="C18" s="30"/>
      <c r="D18" s="29"/>
      <c r="E18" s="29"/>
    </row>
    <row r="19" spans="2:5" x14ac:dyDescent="0.2">
      <c r="B19" s="29"/>
      <c r="C19" s="30"/>
      <c r="D19" s="29"/>
      <c r="E19" s="29"/>
    </row>
    <row r="20" spans="2:5" x14ac:dyDescent="0.2">
      <c r="B20" s="29"/>
      <c r="C20" s="30"/>
      <c r="D20" s="29"/>
      <c r="E20" s="29"/>
    </row>
    <row r="21" spans="2:5" x14ac:dyDescent="0.2">
      <c r="B21" s="29"/>
      <c r="C21" s="30"/>
      <c r="D21" s="29"/>
      <c r="E21" s="29"/>
    </row>
    <row r="22" spans="2:5" x14ac:dyDescent="0.2">
      <c r="B22" s="29"/>
      <c r="C22" s="30"/>
      <c r="D22" s="29"/>
      <c r="E22" s="29"/>
    </row>
    <row r="23" spans="2:5" x14ac:dyDescent="0.2">
      <c r="B23" s="29"/>
      <c r="C23" s="30"/>
      <c r="D23" s="29"/>
      <c r="E23" s="29"/>
    </row>
    <row r="24" spans="2:5" x14ac:dyDescent="0.2">
      <c r="B24" s="29"/>
      <c r="C24" s="30"/>
      <c r="D24" s="29"/>
      <c r="E24" s="29"/>
    </row>
    <row r="25" spans="2:5" x14ac:dyDescent="0.2">
      <c r="B25" s="29"/>
      <c r="C25" s="30"/>
      <c r="D25" s="29"/>
      <c r="E25" s="29"/>
    </row>
    <row r="26" spans="2:5" x14ac:dyDescent="0.2">
      <c r="B26" s="29"/>
      <c r="C26" s="29"/>
      <c r="D26" s="29"/>
      <c r="E26" s="29"/>
    </row>
    <row r="27" spans="2:5" x14ac:dyDescent="0.2">
      <c r="B27" s="29"/>
      <c r="C27" s="29"/>
      <c r="D27" s="29"/>
      <c r="E27" s="29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5167-44F3-AC42-8F97-61AC622DE4B0}">
  <sheetPr codeName="Feuil5"/>
  <dimension ref="A1"/>
  <sheetViews>
    <sheetView tabSelected="1" topLeftCell="A11"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Graph</vt:lpstr>
      <vt:lpstr>KPI</vt:lpstr>
      <vt:lpstr>Donnees</vt:lpstr>
      <vt:lpstr>Flux</vt:lpstr>
      <vt:lpstr>Coordonnees</vt:lpstr>
      <vt:lpstr>Planification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Perras</dc:creator>
  <cp:lastModifiedBy>Jeremy Perras</cp:lastModifiedBy>
  <dcterms:created xsi:type="dcterms:W3CDTF">2022-06-21T15:35:50Z</dcterms:created>
  <dcterms:modified xsi:type="dcterms:W3CDTF">2022-07-30T14:37:32Z</dcterms:modified>
</cp:coreProperties>
</file>