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ter/Downloads/"/>
    </mc:Choice>
  </mc:AlternateContent>
  <xr:revisionPtr revIDLastSave="0" documentId="8_{9F7383E3-A2BE-8044-BB16-A00D24AFDD82}" xr6:coauthVersionLast="47" xr6:coauthVersionMax="47" xr10:uidLastSave="{00000000-0000-0000-0000-000000000000}"/>
  <bookViews>
    <workbookView xWindow="240" yWindow="500" windowWidth="25040" windowHeight="15780" activeTab="3" xr2:uid="{00000000-000D-0000-FFFF-FFFF00000000}"/>
  </bookViews>
  <sheets>
    <sheet name="Expenses" sheetId="1" r:id="rId1"/>
    <sheet name="Roster" sheetId="2" r:id="rId2"/>
    <sheet name="Credit Card Debt" sheetId="3" r:id="rId3"/>
    <sheet name="Payments" sheetId="8" r:id="rId4"/>
  </sheets>
  <definedNames>
    <definedName name="_xlchart.v1.0" hidden="1">'Credit Card Debt'!$A$4:$A$8</definedName>
    <definedName name="_xlchart.v1.1" hidden="1">'Credit Card Debt'!$G$4:$G$8</definedName>
    <definedName name="_xlchart.v1.10" hidden="1">'Credit Card Debt'!$G$4:$G$8</definedName>
    <definedName name="_xlchart.v1.11" hidden="1">'Credit Card Debt'!$A$4:$A$8</definedName>
    <definedName name="_xlchart.v1.12" hidden="1">'Credit Card Debt'!$G$4:$G$8</definedName>
    <definedName name="_xlchart.v1.2" hidden="1">'Credit Card Debt'!$A$4:$A$8</definedName>
    <definedName name="_xlchart.v1.3" hidden="1">'Credit Card Debt'!$B$3</definedName>
    <definedName name="_xlchart.v1.4" hidden="1">'Credit Card Debt'!$B$4:$B$8</definedName>
    <definedName name="_xlchart.v1.5" hidden="1">'Credit Card Debt'!$G$3</definedName>
    <definedName name="_xlchart.v1.6" hidden="1">'Credit Card Debt'!$G$4:$G$8</definedName>
    <definedName name="_xlchart.v1.7" hidden="1">'Credit Card Debt'!$A$4:$A$8</definedName>
    <definedName name="_xlchart.v1.8" hidden="1">'Credit Card Debt'!$G$4:$G$8</definedName>
    <definedName name="_xlchart.v1.9" hidden="1">'Credit Card Debt'!$A$4:$A$8</definedName>
  </definedNames>
  <calcPr calcId="191028"/>
  <pivotCaches>
    <pivotCache cacheId="2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G5" i="3" s="1"/>
  <c r="F6" i="3"/>
  <c r="G6" i="3" s="1"/>
  <c r="F7" i="3"/>
  <c r="G7" i="3" s="1"/>
  <c r="F8" i="3"/>
  <c r="G8" i="3" s="1"/>
  <c r="E5" i="3"/>
  <c r="E6" i="3"/>
  <c r="E7" i="3"/>
  <c r="E8" i="3"/>
  <c r="E4" i="3"/>
  <c r="F4" i="3" s="1"/>
  <c r="G4" i="3" s="1"/>
  <c r="D17" i="2"/>
  <c r="D18" i="2"/>
  <c r="D19" i="2"/>
  <c r="D20" i="2"/>
  <c r="C20" i="2"/>
  <c r="C19" i="2"/>
  <c r="C18" i="2"/>
  <c r="C17" i="2"/>
  <c r="D16" i="2"/>
  <c r="C16" i="2"/>
  <c r="B21" i="2"/>
</calcChain>
</file>

<file path=xl/sharedStrings.xml><?xml version="1.0" encoding="utf-8"?>
<sst xmlns="http://schemas.openxmlformats.org/spreadsheetml/2006/main" count="1314" uniqueCount="172">
  <si>
    <t>Expenses</t>
  </si>
  <si>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</si>
  <si>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</si>
  <si>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</si>
  <si>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</si>
  <si>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</si>
  <si>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</si>
  <si>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</si>
  <si>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</si>
  <si>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</si>
  <si>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</si>
  <si>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</si>
  <si>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</si>
  <si>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</si>
  <si>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</si>
  <si>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</si>
  <si>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</si>
  <si>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</si>
  <si>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</si>
  <si>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</si>
  <si>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</si>
  <si>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</si>
  <si>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</si>
  <si>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</si>
  <si>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</si>
  <si>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</si>
  <si>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</si>
  <si>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</si>
  <si>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</si>
  <si>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</si>
  <si>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</si>
  <si>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</si>
  <si>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</si>
  <si>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</si>
  <si>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</si>
  <si>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</si>
  <si>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</si>
  <si>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</si>
  <si>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</si>
  <si>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</si>
  <si>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</si>
  <si>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</si>
  <si>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</si>
  <si>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</si>
  <si>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</si>
  <si>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</si>
  <si>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</si>
  <si>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</si>
  <si>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</si>
  <si>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</si>
  <si>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</si>
  <si>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</si>
  <si>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</si>
  <si>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</si>
  <si>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</si>
  <si>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</si>
  <si>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</si>
  <si>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</si>
  <si>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</si>
  <si>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</si>
  <si>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</si>
  <si>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</si>
  <si>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</si>
  <si>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</si>
  <si>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</si>
  <si>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</si>
  <si>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</si>
  <si>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</si>
  <si>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</si>
  <si>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</si>
  <si>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</si>
  <si>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</si>
  <si>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</si>
  <si>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</si>
  <si>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</si>
  <si>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</si>
  <si>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</si>
  <si>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</si>
  <si>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</si>
  <si>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</si>
  <si>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</si>
  <si>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</si>
  <si>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</si>
  <si>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</si>
  <si>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</si>
  <si>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</si>
  <si>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</si>
  <si>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</si>
  <si>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</si>
  <si>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</si>
  <si>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</si>
  <si>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</si>
  <si>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</si>
  <si>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</si>
  <si>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</si>
  <si>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</si>
  <si>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</si>
  <si>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</si>
  <si>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</si>
  <si>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</si>
  <si>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</si>
  <si>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</si>
  <si>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</si>
  <si>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</si>
  <si>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</si>
  <si>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</si>
  <si>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</si>
  <si>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</si>
  <si>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</si>
  <si>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</si>
  <si>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</si>
  <si>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</si>
  <si>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</si>
  <si>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</si>
  <si>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</si>
  <si>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</si>
  <si>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</si>
  <si>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</si>
  <si>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</si>
  <si>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</si>
  <si>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</si>
  <si>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</si>
  <si>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</si>
  <si>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</si>
  <si>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</si>
  <si>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</si>
  <si>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</si>
  <si>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</si>
  <si>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</si>
  <si>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Student Name</t>
  </si>
  <si>
    <t>Age</t>
  </si>
  <si>
    <t>Grade</t>
  </si>
  <si>
    <t>Class</t>
  </si>
  <si>
    <t>Sarah Ashworth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</si>
  <si>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</si>
  <si>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</si>
  <si>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</si>
  <si>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</si>
  <si>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</si>
  <si>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</si>
  <si>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</si>
  <si>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</si>
  <si>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</si>
  <si>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</si>
  <si>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Social Studies</t>
  </si>
  <si>
    <t>Semester Grades</t>
  </si>
  <si>
    <t>MIN</t>
  </si>
  <si>
    <t>MAX</t>
  </si>
  <si>
    <t>AVG</t>
  </si>
  <si>
    <t>MODE</t>
  </si>
  <si>
    <t>MEDIAN</t>
  </si>
  <si>
    <t>COUNT</t>
  </si>
  <si>
    <t>In cells C14-C20 and cells D14-D20: Calculate the MIN, MAX, AVG, MODE and MEDIAN for the: "Age" and "Grade" columns</t>
  </si>
  <si>
    <t>These instructions don't seem to make sense since it would overwrite data already in those cells:</t>
  </si>
  <si>
    <t>Credit Card Debt</t>
  </si>
  <si>
    <t>Credit Card</t>
  </si>
  <si>
    <t>Balance</t>
  </si>
  <si>
    <t>Interest</t>
  </si>
  <si>
    <t>Months</t>
  </si>
  <si>
    <t>Interest Paid</t>
  </si>
  <si>
    <t>Total Loan Amount</t>
  </si>
  <si>
    <t>Montly Payment</t>
  </si>
  <si>
    <t>Discover</t>
  </si>
  <si>
    <t>Capital One</t>
  </si>
  <si>
    <t>Citi Card</t>
  </si>
  <si>
    <t>Target</t>
  </si>
  <si>
    <t>Wal-Mart</t>
  </si>
  <si>
    <t>Tax Code</t>
  </si>
  <si>
    <t>Row Labels</t>
  </si>
  <si>
    <t>Grand Total</t>
  </si>
  <si>
    <t>Column Labels</t>
  </si>
  <si>
    <t>Sum of Tax Inclusive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</si>
</sst>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&quot;$&quot;#,##0.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horizontal="left"/>
    </xf>
    <xf numFmtId="43" fontId="4" fillId="0" borderId="0" xfId="1" applyFont="1"/>
    <xf numFmtId="14" fontId="4" fillId="0" borderId="0" xfId="0" applyNumberFormat="1" applyFont="1" applyAlignment="1">
      <alignment horizontal="center"/>
    </xf>
    <xf numFmtId="0" fontId="7" fillId="3" borderId="1" xfId="3" applyBorder="1" applyAlignment="1">
      <alignment horizontal="center"/>
    </xf>
    <xf numFmtId="0" fontId="1" fillId="5" borderId="1" xfId="5" applyBorder="1" applyAlignment="1">
      <alignment horizontal="center"/>
    </xf>
    <xf numFmtId="0" fontId="0" fillId="0" borderId="0" xfId="0" applyBorder="1"/>
    <xf numFmtId="0" fontId="1" fillId="4" borderId="0" xfId="4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1" fillId="4" borderId="0" xfId="4" applyBorder="1"/>
    <xf numFmtId="0" fontId="8" fillId="0" borderId="0" xfId="0" applyFont="1" applyAlignment="1"/>
    <xf numFmtId="0" fontId="9" fillId="0" borderId="0" xfId="0" applyFont="1"/>
    <xf numFmtId="0" fontId="1" fillId="4" borderId="0" xfId="4" applyBorder="1" applyAlignment="1">
      <alignment horizontal="center"/>
    </xf>
    <xf numFmtId="0" fontId="0" fillId="0" borderId="0" xfId="0" applyAlignment="1"/>
    <xf numFmtId="0" fontId="7" fillId="3" borderId="1" xfId="3" applyBorder="1" applyAlignment="1">
      <alignment horizontal="center" wrapText="1"/>
    </xf>
    <xf numFmtId="44" fontId="1" fillId="5" borderId="1" xfId="2" applyFont="1" applyFill="1" applyBorder="1" applyAlignment="1">
      <alignment horizontal="center"/>
    </xf>
    <xf numFmtId="44" fontId="1" fillId="5" borderId="1" xfId="5" applyNumberFormat="1" applyBorder="1" applyAlignment="1">
      <alignment horizontal="center"/>
    </xf>
    <xf numFmtId="0" fontId="0" fillId="0" borderId="0" xfId="0" applyAlignment="1">
      <alignment horizontal="left"/>
    </xf>
    <xf numFmtId="0" fontId="3" fillId="6" borderId="5" xfId="0" applyFont="1" applyFill="1" applyBorder="1" applyAlignment="1">
      <alignment horizontal="left"/>
    </xf>
    <xf numFmtId="0" fontId="4" fillId="6" borderId="6" xfId="0" applyFont="1" applyFill="1" applyBorder="1"/>
    <xf numFmtId="0" fontId="4" fillId="6" borderId="6" xfId="1" applyNumberFormat="1" applyFont="1" applyFill="1" applyBorder="1"/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4" fontId="6" fillId="6" borderId="8" xfId="0" applyNumberFormat="1" applyFont="1" applyFill="1" applyBorder="1" applyAlignment="1">
      <alignment horizontal="left"/>
    </xf>
    <xf numFmtId="0" fontId="6" fillId="6" borderId="2" xfId="0" applyFont="1" applyFill="1" applyBorder="1"/>
    <xf numFmtId="43" fontId="6" fillId="6" borderId="2" xfId="1" applyNumberFormat="1" applyFont="1" applyFill="1" applyBorder="1"/>
    <xf numFmtId="0" fontId="6" fillId="6" borderId="2" xfId="0" applyFont="1" applyFill="1" applyBorder="1" applyAlignment="1">
      <alignment horizontal="center"/>
    </xf>
    <xf numFmtId="14" fontId="6" fillId="6" borderId="9" xfId="0" applyNumberFormat="1" applyFont="1" applyFill="1" applyBorder="1" applyAlignment="1">
      <alignment horizontal="center"/>
    </xf>
    <xf numFmtId="14" fontId="6" fillId="0" borderId="5" xfId="0" applyNumberFormat="1" applyFont="1" applyBorder="1" applyAlignment="1">
      <alignment horizontal="left"/>
    </xf>
    <xf numFmtId="0" fontId="6" fillId="0" borderId="6" xfId="0" applyFont="1" applyBorder="1"/>
    <xf numFmtId="43" fontId="6" fillId="0" borderId="6" xfId="1" applyNumberFormat="1" applyFont="1" applyBorder="1"/>
    <xf numFmtId="0" fontId="6" fillId="0" borderId="6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14" fontId="6" fillId="6" borderId="5" xfId="0" applyNumberFormat="1" applyFont="1" applyFill="1" applyBorder="1" applyAlignment="1">
      <alignment horizontal="left"/>
    </xf>
    <xf numFmtId="0" fontId="6" fillId="6" borderId="6" xfId="0" applyFont="1" applyFill="1" applyBorder="1"/>
    <xf numFmtId="43" fontId="6" fillId="6" borderId="6" xfId="1" applyNumberFormat="1" applyFont="1" applyFill="1" applyBorder="1"/>
    <xf numFmtId="0" fontId="6" fillId="6" borderId="6" xfId="0" applyFont="1" applyFill="1" applyBorder="1" applyAlignment="1">
      <alignment horizontal="center"/>
    </xf>
    <xf numFmtId="14" fontId="6" fillId="6" borderId="7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wrapText="1"/>
    </xf>
    <xf numFmtId="0" fontId="5" fillId="2" borderId="3" xfId="1" applyNumberFormat="1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14" fontId="0" fillId="0" borderId="0" xfId="0" applyNumberFormat="1" applyAlignment="1">
      <alignment horizontal="left"/>
    </xf>
    <xf numFmtId="173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pivotButton="1" applyAlignment="1">
      <alignment horizontal="center" wrapText="1"/>
    </xf>
  </cellXfs>
  <cellStyles count="6">
    <cellStyle name="20% - Accent3" xfId="4" builtinId="38"/>
    <cellStyle name="20% - Accent5" xfId="5" builtinId="46"/>
    <cellStyle name="Accent1" xfId="3" builtinId="29"/>
    <cellStyle name="Comma" xfId="1" builtinId="3"/>
    <cellStyle name="Currency" xfId="2" builtinId="4"/>
    <cellStyle name="Normal" xfId="0" builtinId="0"/>
  </cellStyles>
  <dxfs count="138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center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5" formatCode="_(* #,##0.00_);_(* \(#,##0.00\);_(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m/d/yy"/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Credit Card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4-1C47-9553-B5CFB16804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3006288"/>
        <c:axId val="543008016"/>
      </c:barChart>
      <c:catAx>
        <c:axId val="54300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08016"/>
        <c:crosses val="autoZero"/>
        <c:auto val="1"/>
        <c:lblAlgn val="ctr"/>
        <c:lblOffset val="100"/>
        <c:noMultiLvlLbl val="0"/>
      </c:catAx>
      <c:valAx>
        <c:axId val="543008016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4300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Credit Card Payments with Total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_("$"* #,##0.00_);_("$"* \(#,##0.00\);_("$"* "-"??_);_(@_)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C-0947-A71A-D0F283DA6C9F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Montly Payment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_("$"* #,##0.00_);_("$"* \(#,##0.00\);_("$"* "-"??_);_(@_)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0C-0947-A71A-D0F283DA6C9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axId val="543006288"/>
        <c:axId val="543008016"/>
      </c:barChart>
      <c:catAx>
        <c:axId val="54300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008016"/>
        <c:crosses val="autoZero"/>
        <c:auto val="1"/>
        <c:lblAlgn val="ctr"/>
        <c:lblOffset val="100"/>
        <c:noMultiLvlLbl val="0"/>
      </c:catAx>
      <c:valAx>
        <c:axId val="543008016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4300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[JeremyCarter_Week2Homework.xlsx]Payments!Payments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Payments!$B$5:$B$21</c:f>
              <c:numCache>
                <c:formatCode>"$"#,##0.00</c:formatCode>
                <c:ptCount val="16"/>
                <c:pt idx="0">
                  <c:v>1000</c:v>
                </c:pt>
                <c:pt idx="1">
                  <c:v>340</c:v>
                </c:pt>
                <c:pt idx="2">
                  <c:v>80</c:v>
                </c:pt>
                <c:pt idx="3">
                  <c:v>1392</c:v>
                </c:pt>
                <c:pt idx="4">
                  <c:v>20000</c:v>
                </c:pt>
                <c:pt idx="6">
                  <c:v>6720</c:v>
                </c:pt>
                <c:pt idx="7">
                  <c:v>738.25</c:v>
                </c:pt>
                <c:pt idx="8">
                  <c:v>1000</c:v>
                </c:pt>
                <c:pt idx="9">
                  <c:v>340</c:v>
                </c:pt>
                <c:pt idx="10">
                  <c:v>80</c:v>
                </c:pt>
                <c:pt idx="11">
                  <c:v>20000</c:v>
                </c:pt>
                <c:pt idx="12">
                  <c:v>2200</c:v>
                </c:pt>
                <c:pt idx="13">
                  <c:v>6720</c:v>
                </c:pt>
                <c:pt idx="14">
                  <c:v>514</c:v>
                </c:pt>
                <c:pt idx="15">
                  <c:v>3770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F-3C43-A120-84D34A856A09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Payments!$C$5:$C$21</c:f>
              <c:numCache>
                <c:formatCode>"$"#,##0.00</c:formatCode>
                <c:ptCount val="16"/>
                <c:pt idx="2">
                  <c:v>35</c:v>
                </c:pt>
                <c:pt idx="4">
                  <c:v>-20000</c:v>
                </c:pt>
                <c:pt idx="6">
                  <c:v>20000</c:v>
                </c:pt>
                <c:pt idx="10">
                  <c:v>35</c:v>
                </c:pt>
                <c:pt idx="11">
                  <c:v>-20000</c:v>
                </c:pt>
                <c:pt idx="13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F-3C43-A120-84D34A856A09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Payments!$A$5:$A$21</c:f>
              <c:strCache>
                <c:ptCount val="16"/>
                <c:pt idx="0">
                  <c:v>1/2/12</c:v>
                </c:pt>
                <c:pt idx="1">
                  <c:v>1/5/12</c:v>
                </c:pt>
                <c:pt idx="2">
                  <c:v>1/15/12</c:v>
                </c:pt>
                <c:pt idx="3">
                  <c:v>1/16/12</c:v>
                </c:pt>
                <c:pt idx="4">
                  <c:v>1/20/12</c:v>
                </c:pt>
                <c:pt idx="5">
                  <c:v>1/21/12</c:v>
                </c:pt>
                <c:pt idx="6">
                  <c:v>1/26/12</c:v>
                </c:pt>
                <c:pt idx="7">
                  <c:v>1/31/12</c:v>
                </c:pt>
                <c:pt idx="8">
                  <c:v>2/2/12</c:v>
                </c:pt>
                <c:pt idx="9">
                  <c:v>2/5/12</c:v>
                </c:pt>
                <c:pt idx="10">
                  <c:v>2/15/12</c:v>
                </c:pt>
                <c:pt idx="11">
                  <c:v>2/20/12</c:v>
                </c:pt>
                <c:pt idx="12">
                  <c:v>2/25/12</c:v>
                </c:pt>
                <c:pt idx="13">
                  <c:v>2/26/12</c:v>
                </c:pt>
                <c:pt idx="14">
                  <c:v>2/27/12</c:v>
                </c:pt>
                <c:pt idx="15">
                  <c:v>2/29/12</c:v>
                </c:pt>
              </c:strCache>
            </c:strRef>
          </c:cat>
          <c:val>
            <c:numRef>
              <c:f>Payments!$D$5:$D$21</c:f>
              <c:numCache>
                <c:formatCode>"$"#,##0.00</c:formatCode>
                <c:ptCount val="16"/>
                <c:pt idx="3">
                  <c:v>105</c:v>
                </c:pt>
                <c:pt idx="5">
                  <c:v>61</c:v>
                </c:pt>
                <c:pt idx="7">
                  <c:v>-170</c:v>
                </c:pt>
                <c:pt idx="12">
                  <c:v>75</c:v>
                </c:pt>
                <c:pt idx="15">
                  <c:v>-70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2F-3C43-A120-84D34A856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065039"/>
        <c:axId val="810436127"/>
      </c:barChart>
      <c:catAx>
        <c:axId val="810065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436127"/>
        <c:crosses val="autoZero"/>
        <c:auto val="1"/>
        <c:lblAlgn val="ctr"/>
        <c:lblOffset val="100"/>
        <c:noMultiLvlLbl val="0"/>
      </c:catAx>
      <c:valAx>
        <c:axId val="81043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06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12700</xdr:rowOff>
    </xdr:from>
    <xdr:to>
      <xdr:col>3</xdr:col>
      <xdr:colOff>977900</xdr:colOff>
      <xdr:row>25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1CC13F-FEF8-E69A-F061-CA81CD792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1104900</xdr:colOff>
      <xdr:row>9</xdr:row>
      <xdr:rowOff>12700</xdr:rowOff>
    </xdr:from>
    <xdr:to>
      <xdr:col>8</xdr:col>
      <xdr:colOff>279400</xdr:colOff>
      <xdr:row>25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4320D4-34FD-2940-868C-A59039D59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22</xdr:row>
      <xdr:rowOff>0</xdr:rowOff>
    </xdr:from>
    <xdr:to>
      <xdr:col>5</xdr:col>
      <xdr:colOff>12700</xdr:colOff>
      <xdr:row>38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B1473-BAAC-69E8-7911-E40B825AA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Carter" refreshedDate="45141.634249768518" createdVersion="8" refreshedVersion="8" minRefreshableVersion="3" recordCount="208" xr:uid="{6F9BB602-8541-9E42-9858-9450D029DD9E}">
  <cacheSource type="worksheet">
    <worksheetSource name="Expenses"/>
  </cacheSource>
  <cacheFields count="11">
    <cacheField name="Document Date" numFmtId="14">
      <sharedItems containsSemiMixedTypes="0" containsNonDate="0" containsDate="1" containsString="0" minDate="2011-02-14T00:00:00" maxDate="2012-03-01T00:00:00" count="108">
        <d v="2011-02-14T00:00:00"/>
        <d v="2011-03-01T00:00:00"/>
        <d v="2011-03-02T00:00:00"/>
        <d v="2011-03-05T00:00:00"/>
        <d v="2011-03-15T00:00:00"/>
        <d v="2011-03-18T00:00:00"/>
        <d v="2011-03-20T00:00:00"/>
        <d v="2011-03-26T00:00:00"/>
        <d v="2011-03-31T00:00:00"/>
        <d v="2011-04-01T00:00:00"/>
        <d v="2011-04-05T00:00:00"/>
        <d v="2011-04-12T00:00:00"/>
        <d v="2011-04-15T00:00:00"/>
        <d v="2011-04-20T00:00:00"/>
        <d v="2011-04-25T00:00:00"/>
        <d v="2011-04-26T00:00:00"/>
        <d v="2011-04-29T00:00:00"/>
        <d v="2011-04-30T00:00:00"/>
        <d v="2011-05-01T00:00:00"/>
        <d v="2011-05-05T00:00:00"/>
        <d v="2011-05-07T00:00:00"/>
        <d v="2011-05-15T00:00:00"/>
        <d v="2011-05-20T00:00:00"/>
        <d v="2011-05-26T00:00:00"/>
        <d v="2011-05-29T00:00:00"/>
        <d v="2011-05-31T00:00:00"/>
        <d v="2011-06-01T00:00:00"/>
        <d v="2011-06-05T00:00:00"/>
        <d v="2011-06-15T00:00:00"/>
        <d v="2011-06-20T00:00:00"/>
        <d v="2011-06-22T00:00:00"/>
        <d v="2011-06-25T00:00:00"/>
        <d v="2011-06-26T00:00:00"/>
        <d v="2011-06-30T00:00:00"/>
        <d v="2011-07-01T00:00:00"/>
        <d v="2011-07-02T00:00:00"/>
        <d v="2011-07-05T00:00:00"/>
        <d v="2011-07-15T00:00:00"/>
        <d v="2011-07-16T00:00:00"/>
        <d v="2011-07-17T00:00:00"/>
        <d v="2011-07-20T00:00:00"/>
        <d v="2011-07-25T00:00:00"/>
        <d v="2011-07-26T00:00:00"/>
        <d v="2011-07-31T00:00:00"/>
        <d v="2011-08-01T00:00:00"/>
        <d v="2011-08-05T00:00:00"/>
        <d v="2011-08-09T00:00:00"/>
        <d v="2011-08-13T00:00:00"/>
        <d v="2011-08-15T00:00:00"/>
        <d v="2011-08-20T00:00:00"/>
        <d v="2011-08-21T00:00:00"/>
        <d v="2011-08-25T00:00:00"/>
        <d v="2011-08-26T00:00:00"/>
        <d v="2011-08-27T00:00:00"/>
        <d v="2011-08-31T00:00:00"/>
        <d v="2011-09-01T00:00:00"/>
        <d v="2011-09-05T00:00:00"/>
        <d v="2011-09-13T00:00:00"/>
        <d v="2011-09-15T00:00:00"/>
        <d v="2011-09-18T00:00:00"/>
        <d v="2011-09-20T00:00:00"/>
        <d v="2011-09-21T00:00:00"/>
        <d v="2011-09-24T00:00:00"/>
        <d v="2011-09-26T00:00:00"/>
        <d v="2011-09-30T00:00:00"/>
        <d v="2011-10-01T00:00:00"/>
        <d v="2011-10-04T00:00:00"/>
        <d v="2011-10-05T00:00:00"/>
        <d v="2011-10-15T00:00:00"/>
        <d v="2011-10-20T00:00:00"/>
        <d v="2011-10-22T00:00:00"/>
        <d v="2011-10-25T00:00:00"/>
        <d v="2011-10-26T00:00:00"/>
        <d v="2011-10-28T00:00:00"/>
        <d v="2011-10-31T00:00:00"/>
        <d v="2011-11-01T00:00:00"/>
        <d v="2011-11-05T00:00:00"/>
        <d v="2011-11-15T00:00:00"/>
        <d v="2011-11-19T00:00:00"/>
        <d v="2011-11-20T00:00:00"/>
        <d v="2011-11-26T00:00:00"/>
        <d v="2011-11-30T00:00:00"/>
        <d v="2011-12-01T00:00:00"/>
        <d v="2011-12-05T00:00:00"/>
        <d v="2011-12-06T00:00:00"/>
        <d v="2011-12-15T00:00:00"/>
        <d v="2011-12-17T00:00:00"/>
        <d v="2011-12-20T00:00:00"/>
        <d v="2011-12-22T00:00:00"/>
        <d v="2011-12-25T00:00:00"/>
        <d v="2011-12-26T00:00:00"/>
        <d v="2011-12-31T00:00:00"/>
        <d v="2012-01-01T00:00:00"/>
        <d v="2012-01-05T00:00:00"/>
        <d v="2012-01-15T00:00:00"/>
        <d v="2012-01-16T00:00:00"/>
        <d v="2012-01-20T00:00:00"/>
        <d v="2012-01-26T00:00:00"/>
        <d v="2012-01-28T00:00:00"/>
        <d v="2012-01-31T00:00:00"/>
        <d v="2012-02-01T00:00:00"/>
        <d v="2012-02-05T00:00:00"/>
        <d v="2012-02-11T00:00:00"/>
        <d v="2012-02-15T00:00:00"/>
        <d v="2012-02-20T00:00:00"/>
        <d v="2012-02-25T00:00:00"/>
        <d v="2012-02-26T00:00:00"/>
        <d v="2012-02-29T00:00:00"/>
      </sharedItems>
      <fieldGroup par="10" base="0">
        <rangePr groupBy="months" startDate="2011-02-14T00:00:00" endDate="2012-03-01T00:00:00"/>
        <groupItems count="14">
          <s v="&lt;2/14/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12"/>
        </groupItems>
      </fieldGroup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43">
      <sharedItems containsSemiMixedTypes="0" containsString="0" containsNumber="1" minValue="-20000" maxValue="20000" count="69">
        <n v="5100"/>
        <n v="179"/>
        <n v="478"/>
        <n v="340"/>
        <n v="50"/>
        <n v="35"/>
        <n v="1000"/>
        <n v="90"/>
        <n v="200"/>
        <n v="-15000"/>
        <n v="15000"/>
        <n v="13000"/>
        <n v="220"/>
        <n v="100"/>
        <n v="6400"/>
        <n v="-100"/>
        <n v="87"/>
        <n v="80"/>
        <n v="-20000"/>
        <n v="20000"/>
        <n v="1300"/>
        <n v="3000"/>
        <n v="41"/>
        <n v="563"/>
        <n v="982"/>
        <n v="65"/>
        <n v="110"/>
        <n v="8700"/>
        <n v="1782"/>
        <n v="761"/>
        <n v="29"/>
        <n v="937"/>
        <n v="2000"/>
        <n v="-50"/>
        <n v="78"/>
        <n v="747"/>
        <n v="1278"/>
        <n v="3750"/>
        <n v="6600"/>
        <n v="234"/>
        <n v="2600"/>
        <n v="277.48"/>
        <n v="5620"/>
        <n v="12500"/>
        <n v="4242"/>
        <n v="62"/>
        <n v="1887"/>
        <n v="289"/>
        <n v="3300"/>
        <n v="218"/>
        <n v="-200"/>
        <n v="102"/>
        <n v="170"/>
        <n v="-170"/>
        <n v="96"/>
        <n v="120"/>
        <n v="310"/>
        <n v="962"/>
        <n v="61"/>
        <n v="8400"/>
        <n v="105"/>
        <n v="389.25"/>
        <n v="514"/>
        <n v="2200"/>
        <n v="75"/>
        <n v="10000"/>
        <n v="70"/>
        <n v="-70"/>
        <n v="3700"/>
      </sharedItems>
    </cacheField>
    <cacheField name="Tax Code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</cacheField>
    <cacheField name="Quarters2" numFmtId="0" databaseField="0">
      <fieldGroup base="0">
        <rangePr groupBy="quarters" startDate="2011-02-14T00:00:00" endDate="2012-03-01T00:00:00"/>
        <groupItems count="6">
          <s v="&lt;2/14/11"/>
          <s v="Qtr1"/>
          <s v="Qtr2"/>
          <s v="Qtr3"/>
          <s v="Qtr4"/>
          <s v="&gt;3/1/12"/>
        </groupItems>
      </fieldGroup>
    </cacheField>
    <cacheField name="Years2" numFmtId="0" databaseField="0">
      <fieldGroup base="0">
        <rangePr groupBy="years" startDate="2011-02-14T00:00:00" endDate="2012-03-01T00:00:00"/>
        <groupItems count="4">
          <s v="&lt;2/14/11"/>
          <s v="2011"/>
          <s v="2012"/>
          <s v="&gt;3/1/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s v="XY Solutions"/>
    <s v="S77782"/>
    <s v="Opening Balance"/>
    <x v="0"/>
    <s v="A"/>
    <x v="0"/>
    <s v="BS-500"/>
    <x v="0"/>
  </r>
  <r>
    <x v="1"/>
    <s v="IS Communications"/>
    <s v="Invoice EXP22"/>
    <s v="Internet Service Provider"/>
    <x v="1"/>
    <s v="A"/>
    <x v="0"/>
    <s v="IS-380"/>
    <x v="1"/>
  </r>
  <r>
    <x v="2"/>
    <s v="Newscorp"/>
    <s v="I381119"/>
    <s v="Subscriptions"/>
    <x v="2"/>
    <s v="A"/>
    <x v="0"/>
    <s v="IS-375"/>
    <x v="2"/>
  </r>
  <r>
    <x v="3"/>
    <s v="EAG Brokers"/>
    <s v="Debit Order"/>
    <s v="Insurance"/>
    <x v="3"/>
    <s v="A"/>
    <x v="0"/>
    <s v="IS-340"/>
    <x v="3"/>
  </r>
  <r>
    <x v="4"/>
    <s v="Capital Bank"/>
    <s v="Bank Statement"/>
    <s v="Service Fees"/>
    <x v="4"/>
    <s v="A"/>
    <x v="0"/>
    <s v="IS-315"/>
    <x v="4"/>
  </r>
  <r>
    <x v="4"/>
    <s v="Capital Bank"/>
    <s v="Bank Statement"/>
    <s v="Service Fees"/>
    <x v="5"/>
    <s v="A"/>
    <x v="1"/>
    <s v="IS-315"/>
    <x v="4"/>
  </r>
  <r>
    <x v="4"/>
    <s v="IAS Accountants"/>
    <s v="Invoice"/>
    <s v="Bookkeeping"/>
    <x v="6"/>
    <s v="A"/>
    <x v="0"/>
    <s v="IS-305"/>
    <x v="5"/>
  </r>
  <r>
    <x v="4"/>
    <s v="Interflora"/>
    <s v="Cash"/>
    <s v="Flowers"/>
    <x v="7"/>
    <s v="A"/>
    <x v="2"/>
    <s v="IS-345"/>
    <x v="4"/>
  </r>
  <r>
    <x v="5"/>
    <s v="QQ International"/>
    <s v="TR6998"/>
    <s v="Parking"/>
    <x v="8"/>
    <s v="A"/>
    <x v="0"/>
    <s v="IS-390"/>
    <x v="6"/>
  </r>
  <r>
    <x v="6"/>
    <s v="Example (Pty) Ltd"/>
    <s v="Transfer"/>
    <s v="Inter Account Transfer"/>
    <x v="9"/>
    <s v="E"/>
    <x v="1"/>
    <s v="BS-399"/>
    <x v="7"/>
  </r>
  <r>
    <x v="6"/>
    <s v="Example (Pty) Ltd"/>
    <s v="Transfer"/>
    <s v="Inter Account Transfer"/>
    <x v="10"/>
    <s v="E"/>
    <x v="0"/>
    <s v="BS-399"/>
    <x v="7"/>
  </r>
  <r>
    <x v="7"/>
    <s v="Example (Pty) Ltd"/>
    <s v="Payroll"/>
    <s v="Salaries"/>
    <x v="11"/>
    <s v="E"/>
    <x v="1"/>
    <s v="IS-365"/>
    <x v="8"/>
  </r>
  <r>
    <x v="7"/>
    <s v="HP Finance"/>
    <s v="Debit Order"/>
    <s v="Capital repayment"/>
    <x v="12"/>
    <s v="E"/>
    <x v="0"/>
    <s v="BS-700"/>
    <x v="8"/>
  </r>
  <r>
    <x v="7"/>
    <s v="HP Finance"/>
    <s v="Debit Order"/>
    <s v="Interest paid"/>
    <x v="13"/>
    <s v="E"/>
    <x v="0"/>
    <s v="IS-500"/>
    <x v="8"/>
  </r>
  <r>
    <x v="7"/>
    <s v="PR Properties"/>
    <s v="Debit Order"/>
    <s v="Rent"/>
    <x v="14"/>
    <s v="A"/>
    <x v="0"/>
    <s v="IS-350"/>
    <x v="8"/>
  </r>
  <r>
    <x v="8"/>
    <s v="Example (Pty) Ltd"/>
    <s v="Bank Statement"/>
    <s v="Petty Cash Reimbursement"/>
    <x v="13"/>
    <s v="E"/>
    <x v="0"/>
    <s v="BS-399"/>
    <x v="1"/>
  </r>
  <r>
    <x v="8"/>
    <s v="Example (Pty) Ltd"/>
    <s v="Bank Statement"/>
    <s v="Petty Cash Reimbursement"/>
    <x v="15"/>
    <s v="E"/>
    <x v="2"/>
    <s v="BS-399"/>
    <x v="1"/>
  </r>
  <r>
    <x v="9"/>
    <s v="IS Communications"/>
    <s v="Invoice EXP23"/>
    <s v="Internet Service Provider"/>
    <x v="1"/>
    <s v="A"/>
    <x v="0"/>
    <s v="IS-380"/>
    <x v="9"/>
  </r>
  <r>
    <x v="10"/>
    <s v="EAG Brokers"/>
    <s v="Debit Order"/>
    <s v="Insurance"/>
    <x v="3"/>
    <s v="A"/>
    <x v="0"/>
    <s v="IS-340"/>
    <x v="10"/>
  </r>
  <r>
    <x v="11"/>
    <s v="Interflora"/>
    <s v="Cash"/>
    <s v="Flowers"/>
    <x v="16"/>
    <s v="A"/>
    <x v="2"/>
    <s v="IS-345"/>
    <x v="11"/>
  </r>
  <r>
    <x v="12"/>
    <s v="Capital Bank"/>
    <s v="Bank Statement"/>
    <s v="Service Fees"/>
    <x v="17"/>
    <s v="A"/>
    <x v="0"/>
    <s v="IS-315"/>
    <x v="12"/>
  </r>
  <r>
    <x v="12"/>
    <s v="Capital Bank"/>
    <s v="Bank Statement"/>
    <s v="Service Fees"/>
    <x v="5"/>
    <s v="A"/>
    <x v="1"/>
    <s v="IS-315"/>
    <x v="12"/>
  </r>
  <r>
    <x v="12"/>
    <s v="IAS Accountants"/>
    <s v="Invoice"/>
    <s v="Bookkeeping"/>
    <x v="6"/>
    <s v="A"/>
    <x v="0"/>
    <s v="IS-305"/>
    <x v="13"/>
  </r>
  <r>
    <x v="13"/>
    <s v="Example (Pty) Ltd"/>
    <s v="Transfer"/>
    <s v="Inter Account Transfer"/>
    <x v="18"/>
    <s v="E"/>
    <x v="1"/>
    <s v="BS-399"/>
    <x v="14"/>
  </r>
  <r>
    <x v="13"/>
    <s v="Example (Pty) Ltd"/>
    <s v="Transfer"/>
    <s v="Inter Account Transfer"/>
    <x v="19"/>
    <s v="E"/>
    <x v="0"/>
    <s v="BS-399"/>
    <x v="14"/>
  </r>
  <r>
    <x v="14"/>
    <s v="Inland Revenue"/>
    <s v="Return"/>
    <s v="Sales Tax"/>
    <x v="20"/>
    <s v="E"/>
    <x v="0"/>
    <s v="BS-600"/>
    <x v="15"/>
  </r>
  <r>
    <x v="15"/>
    <s v="Example (Pty) Ltd"/>
    <s v="Payroll"/>
    <s v="Salaries"/>
    <x v="19"/>
    <s v="E"/>
    <x v="1"/>
    <s v="IS-365"/>
    <x v="16"/>
  </r>
  <r>
    <x v="15"/>
    <s v="Furniture City"/>
    <s v="Invoice"/>
    <s v="Furniture"/>
    <x v="21"/>
    <s v="A"/>
    <x v="0"/>
    <s v="BS-100"/>
    <x v="17"/>
  </r>
  <r>
    <x v="15"/>
    <s v="HP Finance"/>
    <s v="Debit Order"/>
    <s v="Capital repayment"/>
    <x v="12"/>
    <s v="E"/>
    <x v="0"/>
    <s v="BS-700"/>
    <x v="16"/>
  </r>
  <r>
    <x v="15"/>
    <s v="HP Finance"/>
    <s v="Debit Order"/>
    <s v="Interest paid"/>
    <x v="13"/>
    <s v="E"/>
    <x v="0"/>
    <s v="IS-500"/>
    <x v="16"/>
  </r>
  <r>
    <x v="15"/>
    <s v="PR Properties"/>
    <s v="Debit Order"/>
    <s v="Rent"/>
    <x v="14"/>
    <s v="A"/>
    <x v="0"/>
    <s v="IS-350"/>
    <x v="16"/>
  </r>
  <r>
    <x v="16"/>
    <s v="GF Supplies"/>
    <s v="IN1179"/>
    <s v="Consumables"/>
    <x v="22"/>
    <s v="A"/>
    <x v="2"/>
    <s v="IS-325"/>
    <x v="18"/>
  </r>
  <r>
    <x v="17"/>
    <s v="Example (Pty) Ltd"/>
    <s v="Bank Statement"/>
    <s v="Petty Cash Reimbursement"/>
    <x v="13"/>
    <s v="E"/>
    <x v="0"/>
    <s v="BS-399"/>
    <x v="19"/>
  </r>
  <r>
    <x v="17"/>
    <s v="Example (Pty) Ltd"/>
    <s v="Bank Statement"/>
    <s v="Petty Cash Reimbursement"/>
    <x v="15"/>
    <s v="E"/>
    <x v="2"/>
    <s v="BS-399"/>
    <x v="19"/>
  </r>
  <r>
    <x v="18"/>
    <s v="IS Communications"/>
    <s v="Invoice EXP24"/>
    <s v="Internet Service Provider"/>
    <x v="1"/>
    <s v="A"/>
    <x v="0"/>
    <s v="IS-380"/>
    <x v="20"/>
  </r>
  <r>
    <x v="18"/>
    <s v="Training Inc"/>
    <s v="Invoice"/>
    <s v="Course"/>
    <x v="12"/>
    <s v="A"/>
    <x v="0"/>
    <s v="IS-385"/>
    <x v="20"/>
  </r>
  <r>
    <x v="19"/>
    <s v="EAG Brokers"/>
    <s v="Debit Order"/>
    <s v="Insurance"/>
    <x v="3"/>
    <s v="A"/>
    <x v="0"/>
    <s v="IS-340"/>
    <x v="21"/>
  </r>
  <r>
    <x v="20"/>
    <s v="City Lodge"/>
    <s v="S50037"/>
    <s v="Accommodation"/>
    <x v="23"/>
    <s v="A"/>
    <x v="0"/>
    <s v="IS-390"/>
    <x v="22"/>
  </r>
  <r>
    <x v="20"/>
    <s v="Waltons"/>
    <s v="Invoice"/>
    <s v="Stationery"/>
    <x v="24"/>
    <s v="A"/>
    <x v="0"/>
    <s v="IS-370"/>
    <x v="23"/>
  </r>
  <r>
    <x v="21"/>
    <s v="Capital Bank"/>
    <s v="Bank Statement"/>
    <s v="Service Fees"/>
    <x v="17"/>
    <s v="A"/>
    <x v="0"/>
    <s v="IS-315"/>
    <x v="24"/>
  </r>
  <r>
    <x v="21"/>
    <s v="Capital Bank"/>
    <s v="Bank Statement"/>
    <s v="Service Fees"/>
    <x v="5"/>
    <s v="A"/>
    <x v="1"/>
    <s v="IS-315"/>
    <x v="24"/>
  </r>
  <r>
    <x v="21"/>
    <s v="IAS Accountants"/>
    <s v="Invoice"/>
    <s v="Bookkeeping"/>
    <x v="6"/>
    <s v="A"/>
    <x v="0"/>
    <s v="IS-305"/>
    <x v="25"/>
  </r>
  <r>
    <x v="22"/>
    <s v="Example (Pty) Ltd"/>
    <s v="Transfer"/>
    <s v="Inter Account Transfer"/>
    <x v="18"/>
    <s v="E"/>
    <x v="1"/>
    <s v="BS-399"/>
    <x v="26"/>
  </r>
  <r>
    <x v="22"/>
    <s v="Example (Pty) Ltd"/>
    <s v="Transfer"/>
    <s v="Inter Account Transfer"/>
    <x v="19"/>
    <s v="E"/>
    <x v="0"/>
    <s v="BS-399"/>
    <x v="26"/>
  </r>
  <r>
    <x v="23"/>
    <s v="Example (Pty) Ltd"/>
    <s v="Payroll"/>
    <s v="Salaries"/>
    <x v="19"/>
    <s v="E"/>
    <x v="1"/>
    <s v="IS-365"/>
    <x v="17"/>
  </r>
  <r>
    <x v="23"/>
    <s v="HP Finance"/>
    <s v="Debit Order"/>
    <s v="Capital repayment"/>
    <x v="12"/>
    <s v="E"/>
    <x v="0"/>
    <s v="BS-700"/>
    <x v="17"/>
  </r>
  <r>
    <x v="23"/>
    <s v="HP Finance"/>
    <s v="Debit Order"/>
    <s v="Interest paid"/>
    <x v="13"/>
    <s v="E"/>
    <x v="0"/>
    <s v="IS-500"/>
    <x v="17"/>
  </r>
  <r>
    <x v="23"/>
    <s v="PR Properties"/>
    <s v="Debit Order"/>
    <s v="Rent"/>
    <x v="14"/>
    <s v="A"/>
    <x v="0"/>
    <s v="IS-350"/>
    <x v="17"/>
  </r>
  <r>
    <x v="24"/>
    <s v="Interflora"/>
    <s v="Cash"/>
    <s v="Flowers"/>
    <x v="25"/>
    <s v="A"/>
    <x v="2"/>
    <s v="IS-345"/>
    <x v="18"/>
  </r>
  <r>
    <x v="25"/>
    <s v="Example (Pty) Ltd"/>
    <s v="Bank Statement"/>
    <s v="Petty Cash Reimbursement"/>
    <x v="13"/>
    <s v="E"/>
    <x v="0"/>
    <s v="BS-399"/>
    <x v="20"/>
  </r>
  <r>
    <x v="25"/>
    <s v="Example (Pty) Ltd"/>
    <s v="Bank Statement"/>
    <s v="Petty Cash Reimbursement"/>
    <x v="15"/>
    <s v="E"/>
    <x v="2"/>
    <s v="BS-399"/>
    <x v="20"/>
  </r>
  <r>
    <x v="26"/>
    <s v="IS Communications"/>
    <s v="Invoice EXP25"/>
    <s v="Internet Service Provider"/>
    <x v="1"/>
    <s v="A"/>
    <x v="0"/>
    <s v="IS-380"/>
    <x v="27"/>
  </r>
  <r>
    <x v="27"/>
    <s v="EAG Brokers"/>
    <s v="Debit Order"/>
    <s v="Insurance"/>
    <x v="3"/>
    <s v="A"/>
    <x v="0"/>
    <s v="IS-340"/>
    <x v="28"/>
  </r>
  <r>
    <x v="28"/>
    <s v="Capital Bank"/>
    <s v="Bank Statement"/>
    <s v="Service Fees"/>
    <x v="17"/>
    <s v="A"/>
    <x v="0"/>
    <s v="IS-315"/>
    <x v="29"/>
  </r>
  <r>
    <x v="28"/>
    <s v="Capital Bank"/>
    <s v="Bank Statement"/>
    <s v="Service Fees"/>
    <x v="5"/>
    <s v="A"/>
    <x v="1"/>
    <s v="IS-315"/>
    <x v="29"/>
  </r>
  <r>
    <x v="28"/>
    <s v="IAS Accountants"/>
    <s v="Invoice"/>
    <s v="Bookkeeping"/>
    <x v="6"/>
    <s v="A"/>
    <x v="0"/>
    <s v="IS-305"/>
    <x v="30"/>
  </r>
  <r>
    <x v="29"/>
    <s v="Example (Pty) Ltd"/>
    <s v="Transfer"/>
    <s v="Inter Account Transfer"/>
    <x v="18"/>
    <s v="E"/>
    <x v="1"/>
    <s v="BS-399"/>
    <x v="31"/>
  </r>
  <r>
    <x v="29"/>
    <s v="Example (Pty) Ltd"/>
    <s v="Transfer"/>
    <s v="Inter Account Transfer"/>
    <x v="19"/>
    <s v="E"/>
    <x v="0"/>
    <s v="BS-399"/>
    <x v="31"/>
  </r>
  <r>
    <x v="30"/>
    <s v="Interflora"/>
    <s v="Cash"/>
    <s v="Flowers"/>
    <x v="26"/>
    <s v="A"/>
    <x v="2"/>
    <s v="IS-345"/>
    <x v="32"/>
  </r>
  <r>
    <x v="31"/>
    <s v="Inland Revenue"/>
    <s v="Return"/>
    <s v="Sales Tax"/>
    <x v="27"/>
    <s v="E"/>
    <x v="0"/>
    <s v="BS-600"/>
    <x v="33"/>
  </r>
  <r>
    <x v="32"/>
    <s v="Example (Pty) Ltd"/>
    <s v="Payroll"/>
    <s v="Salaries"/>
    <x v="19"/>
    <s v="E"/>
    <x v="1"/>
    <s v="IS-365"/>
    <x v="34"/>
  </r>
  <r>
    <x v="32"/>
    <s v="HP Finance"/>
    <s v="Debit Order"/>
    <s v="Capital repayment"/>
    <x v="12"/>
    <s v="E"/>
    <x v="0"/>
    <s v="BS-700"/>
    <x v="34"/>
  </r>
  <r>
    <x v="32"/>
    <s v="HP Finance"/>
    <s v="Debit Order"/>
    <s v="Interest paid"/>
    <x v="13"/>
    <s v="E"/>
    <x v="0"/>
    <s v="IS-500"/>
    <x v="34"/>
  </r>
  <r>
    <x v="32"/>
    <s v="PR Properties"/>
    <s v="Debit Order"/>
    <s v="Rent"/>
    <x v="14"/>
    <s v="A"/>
    <x v="0"/>
    <s v="IS-350"/>
    <x v="34"/>
  </r>
  <r>
    <x v="32"/>
    <s v="SA Airlines"/>
    <s v="SA11235"/>
    <s v="Travel"/>
    <x v="28"/>
    <s v="A"/>
    <x v="0"/>
    <s v="IS-390"/>
    <x v="34"/>
  </r>
  <r>
    <x v="33"/>
    <s v="Example (Pty) Ltd"/>
    <s v="Bank Statement"/>
    <s v="Petty Cash Reimbursement"/>
    <x v="13"/>
    <s v="E"/>
    <x v="0"/>
    <s v="BS-399"/>
    <x v="35"/>
  </r>
  <r>
    <x v="33"/>
    <s v="Example (Pty) Ltd"/>
    <s v="Bank Statement"/>
    <s v="Petty Cash Reimbursement"/>
    <x v="15"/>
    <s v="E"/>
    <x v="2"/>
    <s v="BS-399"/>
    <x v="35"/>
  </r>
  <r>
    <x v="34"/>
    <s v="IS Communications"/>
    <s v="Invoice EXP26"/>
    <s v="Internet Service Provider"/>
    <x v="1"/>
    <s v="A"/>
    <x v="0"/>
    <s v="IS-380"/>
    <x v="36"/>
  </r>
  <r>
    <x v="35"/>
    <s v="Waltons"/>
    <s v="Invoice"/>
    <s v="Stationery"/>
    <x v="29"/>
    <s v="A"/>
    <x v="0"/>
    <s v="IS-370"/>
    <x v="37"/>
  </r>
  <r>
    <x v="36"/>
    <s v="EAG Brokers"/>
    <s v="Debit Order"/>
    <s v="Insurance"/>
    <x v="3"/>
    <s v="A"/>
    <x v="0"/>
    <s v="IS-340"/>
    <x v="38"/>
  </r>
  <r>
    <x v="37"/>
    <s v="Capital Bank"/>
    <s v="Bank Statement"/>
    <s v="Service Fees"/>
    <x v="17"/>
    <s v="A"/>
    <x v="0"/>
    <s v="IS-315"/>
    <x v="39"/>
  </r>
  <r>
    <x v="37"/>
    <s v="Capital Bank"/>
    <s v="Bank Statement"/>
    <s v="Service Fees"/>
    <x v="5"/>
    <s v="A"/>
    <x v="1"/>
    <s v="IS-315"/>
    <x v="39"/>
  </r>
  <r>
    <x v="37"/>
    <s v="IAS Accountants"/>
    <s v="Invoice"/>
    <s v="Bookkeeping"/>
    <x v="6"/>
    <s v="A"/>
    <x v="0"/>
    <s v="IS-305"/>
    <x v="40"/>
  </r>
  <r>
    <x v="38"/>
    <s v="Interflora"/>
    <s v="Cash"/>
    <s v="Flowers"/>
    <x v="30"/>
    <s v="A"/>
    <x v="2"/>
    <s v="IS-345"/>
    <x v="41"/>
  </r>
  <r>
    <x v="39"/>
    <s v="GF Supplies"/>
    <s v="IN1181"/>
    <s v="Consumables"/>
    <x v="31"/>
    <s v="A"/>
    <x v="0"/>
    <s v="IS-325"/>
    <x v="42"/>
  </r>
  <r>
    <x v="40"/>
    <s v="Example (Pty) Ltd"/>
    <s v="Transfer"/>
    <s v="Inter Account Transfer"/>
    <x v="18"/>
    <s v="E"/>
    <x v="1"/>
    <s v="BS-399"/>
    <x v="43"/>
  </r>
  <r>
    <x v="40"/>
    <s v="Example (Pty) Ltd"/>
    <s v="Transfer"/>
    <s v="Inter Account Transfer"/>
    <x v="19"/>
    <s v="E"/>
    <x v="0"/>
    <s v="BS-399"/>
    <x v="43"/>
  </r>
  <r>
    <x v="41"/>
    <s v="ACC Institute"/>
    <s v="M00321037"/>
    <s v="Annual Membership"/>
    <x v="32"/>
    <s v="A"/>
    <x v="0"/>
    <s v="IS-375"/>
    <x v="44"/>
  </r>
  <r>
    <x v="42"/>
    <s v="Example (Pty) Ltd"/>
    <s v="Payroll"/>
    <s v="Salaries"/>
    <x v="19"/>
    <s v="E"/>
    <x v="1"/>
    <s v="IS-365"/>
    <x v="45"/>
  </r>
  <r>
    <x v="42"/>
    <s v="HP Finance"/>
    <s v="Debit Order"/>
    <s v="Capital repayment"/>
    <x v="12"/>
    <s v="E"/>
    <x v="0"/>
    <s v="BS-700"/>
    <x v="45"/>
  </r>
  <r>
    <x v="42"/>
    <s v="HP Finance"/>
    <s v="Debit Order"/>
    <s v="Interest paid"/>
    <x v="13"/>
    <s v="E"/>
    <x v="0"/>
    <s v="IS-500"/>
    <x v="45"/>
  </r>
  <r>
    <x v="42"/>
    <s v="PR Properties"/>
    <s v="Debit Order"/>
    <s v="Rent"/>
    <x v="14"/>
    <s v="A"/>
    <x v="0"/>
    <s v="IS-350"/>
    <x v="45"/>
  </r>
  <r>
    <x v="43"/>
    <s v="Example (Pty) Ltd"/>
    <s v="Bank Statement"/>
    <s v="Petty Cash Reimbursement"/>
    <x v="4"/>
    <s v="E"/>
    <x v="0"/>
    <s v="BS-399"/>
    <x v="36"/>
  </r>
  <r>
    <x v="43"/>
    <s v="Example (Pty) Ltd"/>
    <s v="Bank Statement"/>
    <s v="Petty Cash Reimbursement"/>
    <x v="33"/>
    <s v="E"/>
    <x v="2"/>
    <s v="BS-399"/>
    <x v="36"/>
  </r>
  <r>
    <x v="44"/>
    <s v="IS Communications"/>
    <s v="Invoice EXP27"/>
    <s v="Internet Service Provider"/>
    <x v="1"/>
    <s v="A"/>
    <x v="0"/>
    <s v="IS-380"/>
    <x v="46"/>
  </r>
  <r>
    <x v="45"/>
    <s v="EAG Brokers"/>
    <s v="Debit Order"/>
    <s v="Insurance"/>
    <x v="3"/>
    <s v="A"/>
    <x v="0"/>
    <s v="IS-340"/>
    <x v="47"/>
  </r>
  <r>
    <x v="46"/>
    <s v="Interflora"/>
    <s v="Cash"/>
    <s v="Flowers"/>
    <x v="34"/>
    <s v="A"/>
    <x v="2"/>
    <s v="IS-345"/>
    <x v="48"/>
  </r>
  <r>
    <x v="47"/>
    <s v="XY Traders"/>
    <s v="Invoice 9987"/>
    <s v="Commission"/>
    <x v="35"/>
    <s v="A"/>
    <x v="0"/>
    <s v="IS-320"/>
    <x v="49"/>
  </r>
  <r>
    <x v="48"/>
    <s v="Capital Bank"/>
    <s v="Bank Statement"/>
    <s v="Service Fees"/>
    <x v="17"/>
    <s v="A"/>
    <x v="0"/>
    <s v="IS-315"/>
    <x v="50"/>
  </r>
  <r>
    <x v="48"/>
    <s v="Capital Bank"/>
    <s v="Bank Statement"/>
    <s v="Service Fees"/>
    <x v="5"/>
    <s v="A"/>
    <x v="1"/>
    <s v="IS-315"/>
    <x v="50"/>
  </r>
  <r>
    <x v="48"/>
    <s v="IAS Accountants"/>
    <s v="Invoice"/>
    <s v="Bookkeeping"/>
    <x v="6"/>
    <s v="A"/>
    <x v="0"/>
    <s v="IS-305"/>
    <x v="51"/>
  </r>
  <r>
    <x v="48"/>
    <s v="SA Airlines"/>
    <s v="SA11988"/>
    <s v="Travel"/>
    <x v="36"/>
    <s v="A"/>
    <x v="0"/>
    <s v="IS-390"/>
    <x v="50"/>
  </r>
  <r>
    <x v="49"/>
    <s v="Example (Pty) Ltd"/>
    <s v="Transfer"/>
    <s v="Inter Account Transfer"/>
    <x v="18"/>
    <s v="E"/>
    <x v="1"/>
    <s v="BS-399"/>
    <x v="52"/>
  </r>
  <r>
    <x v="49"/>
    <s v="Example (Pty) Ltd"/>
    <s v="Transfer"/>
    <s v="Inter Account Transfer"/>
    <x v="19"/>
    <s v="E"/>
    <x v="0"/>
    <s v="BS-399"/>
    <x v="52"/>
  </r>
  <r>
    <x v="50"/>
    <s v="JSE Brokers"/>
    <s v="Remittance"/>
    <s v="Share investment"/>
    <x v="37"/>
    <s v="E"/>
    <x v="0"/>
    <s v="BS-200"/>
    <x v="53"/>
  </r>
  <r>
    <x v="51"/>
    <s v="Inland Revenue"/>
    <s v="Return"/>
    <s v="Sales Tax"/>
    <x v="38"/>
    <s v="E"/>
    <x v="0"/>
    <s v="BS-600"/>
    <x v="54"/>
  </r>
  <r>
    <x v="52"/>
    <s v="Example (Pty) Ltd"/>
    <s v="Payroll"/>
    <s v="Salaries"/>
    <x v="19"/>
    <s v="E"/>
    <x v="1"/>
    <s v="IS-365"/>
    <x v="55"/>
  </r>
  <r>
    <x v="52"/>
    <s v="HP Finance"/>
    <s v="Debit Order"/>
    <s v="Capital repayment"/>
    <x v="12"/>
    <s v="E"/>
    <x v="0"/>
    <s v="BS-700"/>
    <x v="55"/>
  </r>
  <r>
    <x v="52"/>
    <s v="HP Finance"/>
    <s v="Debit Order"/>
    <s v="Interest paid"/>
    <x v="13"/>
    <s v="E"/>
    <x v="0"/>
    <s v="IS-500"/>
    <x v="55"/>
  </r>
  <r>
    <x v="52"/>
    <s v="PR Properties"/>
    <s v="Debit Order"/>
    <s v="Rent"/>
    <x v="14"/>
    <s v="A"/>
    <x v="0"/>
    <s v="IS-350"/>
    <x v="55"/>
  </r>
  <r>
    <x v="53"/>
    <s v="Waltons"/>
    <s v="Invoice"/>
    <s v="Stationery"/>
    <x v="39"/>
    <s v="A"/>
    <x v="0"/>
    <s v="IS-370"/>
    <x v="56"/>
  </r>
  <r>
    <x v="54"/>
    <s v="Example (Pty) Ltd"/>
    <s v="Bank Statement"/>
    <s v="Petty Cash Reimbursement"/>
    <x v="4"/>
    <s v="E"/>
    <x v="0"/>
    <s v="BS-399"/>
    <x v="46"/>
  </r>
  <r>
    <x v="54"/>
    <s v="Example (Pty) Ltd"/>
    <s v="Bank Statement"/>
    <s v="Petty Cash Reimbursement"/>
    <x v="33"/>
    <s v="E"/>
    <x v="2"/>
    <s v="BS-399"/>
    <x v="46"/>
  </r>
  <r>
    <x v="54"/>
    <s v="Inland Revenue"/>
    <s v="Return"/>
    <s v="Provisional Tax"/>
    <x v="40"/>
    <s v="E"/>
    <x v="0"/>
    <s v="IS-600"/>
    <x v="46"/>
  </r>
  <r>
    <x v="55"/>
    <s v="IS Communications"/>
    <s v="Invoice EXP28"/>
    <s v="Internet Service Provider"/>
    <x v="1"/>
    <s v="A"/>
    <x v="0"/>
    <s v="IS-380"/>
    <x v="57"/>
  </r>
  <r>
    <x v="56"/>
    <s v="EAG Brokers"/>
    <s v="Debit Order"/>
    <s v="Insurance"/>
    <x v="3"/>
    <s v="A"/>
    <x v="0"/>
    <s v="IS-340"/>
    <x v="58"/>
  </r>
  <r>
    <x v="57"/>
    <s v="Training Inc"/>
    <s v="Invoice"/>
    <s v="Course"/>
    <x v="41"/>
    <s v="A"/>
    <x v="0"/>
    <s v="IS-385"/>
    <x v="59"/>
  </r>
  <r>
    <x v="58"/>
    <s v="Capital Bank"/>
    <s v="Bank Statement"/>
    <s v="Service Fees"/>
    <x v="17"/>
    <s v="A"/>
    <x v="0"/>
    <s v="IS-315"/>
    <x v="60"/>
  </r>
  <r>
    <x v="58"/>
    <s v="Capital Bank"/>
    <s v="Bank Statement"/>
    <s v="Service Fees"/>
    <x v="5"/>
    <s v="A"/>
    <x v="1"/>
    <s v="IS-315"/>
    <x v="60"/>
  </r>
  <r>
    <x v="58"/>
    <s v="IAS Accountants"/>
    <s v="Invoice"/>
    <s v="Bookkeeping"/>
    <x v="6"/>
    <s v="A"/>
    <x v="0"/>
    <s v="IS-305"/>
    <x v="61"/>
  </r>
  <r>
    <x v="59"/>
    <s v="Municipality"/>
    <s v="Statement"/>
    <s v="Rates"/>
    <x v="42"/>
    <s v="A"/>
    <x v="0"/>
    <s v="IS-395"/>
    <x v="62"/>
  </r>
  <r>
    <x v="59"/>
    <s v="QA Attorneys"/>
    <s v="Invoice"/>
    <s v="Legal advice"/>
    <x v="43"/>
    <s v="A"/>
    <x v="0"/>
    <s v="IS-360"/>
    <x v="62"/>
  </r>
  <r>
    <x v="60"/>
    <s v="Example (Pty) Ltd"/>
    <s v="Transfer"/>
    <s v="Inter Account Transfer"/>
    <x v="18"/>
    <s v="E"/>
    <x v="1"/>
    <s v="BS-399"/>
    <x v="63"/>
  </r>
  <r>
    <x v="60"/>
    <s v="Example (Pty) Ltd"/>
    <s v="Transfer"/>
    <s v="Inter Account Transfer"/>
    <x v="19"/>
    <s v="E"/>
    <x v="0"/>
    <s v="BS-399"/>
    <x v="63"/>
  </r>
  <r>
    <x v="61"/>
    <s v="Interflora"/>
    <s v="Cash"/>
    <s v="Flowers"/>
    <x v="7"/>
    <s v="A"/>
    <x v="2"/>
    <s v="IS-345"/>
    <x v="64"/>
  </r>
  <r>
    <x v="62"/>
    <s v="XY Traders"/>
    <s v="Invoice11203"/>
    <s v="Commission"/>
    <x v="44"/>
    <s v="A"/>
    <x v="0"/>
    <s v="IS-320"/>
    <x v="65"/>
  </r>
  <r>
    <x v="63"/>
    <s v="Example (Pty) Ltd"/>
    <s v="Payroll"/>
    <s v="Salaries"/>
    <x v="19"/>
    <s v="E"/>
    <x v="1"/>
    <s v="IS-365"/>
    <x v="56"/>
  </r>
  <r>
    <x v="63"/>
    <s v="HP Finance"/>
    <s v="Debit Order"/>
    <s v="Capital repayment"/>
    <x v="12"/>
    <s v="E"/>
    <x v="0"/>
    <s v="BS-700"/>
    <x v="56"/>
  </r>
  <r>
    <x v="63"/>
    <s v="HP Finance"/>
    <s v="Debit Order"/>
    <s v="Interest paid"/>
    <x v="13"/>
    <s v="E"/>
    <x v="0"/>
    <s v="IS-500"/>
    <x v="56"/>
  </r>
  <r>
    <x v="63"/>
    <s v="PR Properties"/>
    <s v="Debit Order"/>
    <s v="Rent"/>
    <x v="14"/>
    <s v="A"/>
    <x v="0"/>
    <s v="IS-350"/>
    <x v="56"/>
  </r>
  <r>
    <x v="64"/>
    <s v="Example (Pty) Ltd"/>
    <s v="Bank Statement"/>
    <s v="Petty Cash Reimbursement"/>
    <x v="13"/>
    <s v="E"/>
    <x v="0"/>
    <s v="BS-399"/>
    <x v="66"/>
  </r>
  <r>
    <x v="64"/>
    <s v="Example (Pty) Ltd"/>
    <s v="Bank Statement"/>
    <s v="Petty Cash Reimbursement"/>
    <x v="15"/>
    <s v="E"/>
    <x v="2"/>
    <s v="BS-399"/>
    <x v="66"/>
  </r>
  <r>
    <x v="65"/>
    <s v="IS Communications"/>
    <s v="Invoice EXP29"/>
    <s v="Internet Service Provider"/>
    <x v="1"/>
    <s v="A"/>
    <x v="0"/>
    <s v="IS-380"/>
    <x v="67"/>
  </r>
  <r>
    <x v="66"/>
    <s v="GF Supplies"/>
    <s v="IN1185"/>
    <s v="Consumables"/>
    <x v="45"/>
    <s v="A"/>
    <x v="2"/>
    <s v="IS-325"/>
    <x v="68"/>
  </r>
  <r>
    <x v="66"/>
    <s v="SA Airlines"/>
    <s v="SA12741"/>
    <s v="Travel"/>
    <x v="46"/>
    <s v="A"/>
    <x v="0"/>
    <s v="IS-390"/>
    <x v="69"/>
  </r>
  <r>
    <x v="67"/>
    <s v="EAG Brokers"/>
    <s v="Debit Order"/>
    <s v="Insurance"/>
    <x v="3"/>
    <s v="A"/>
    <x v="0"/>
    <s v="IS-340"/>
    <x v="70"/>
  </r>
  <r>
    <x v="68"/>
    <s v="Capital Bank"/>
    <s v="Bank Statement"/>
    <s v="Service Fees"/>
    <x v="17"/>
    <s v="A"/>
    <x v="0"/>
    <s v="IS-315"/>
    <x v="71"/>
  </r>
  <r>
    <x v="68"/>
    <s v="Capital Bank"/>
    <s v="Bank Statement"/>
    <s v="Service Fees"/>
    <x v="5"/>
    <s v="A"/>
    <x v="1"/>
    <s v="IS-315"/>
    <x v="71"/>
  </r>
  <r>
    <x v="68"/>
    <s v="IAS Accountants"/>
    <s v="Invoice"/>
    <s v="Bookkeeping"/>
    <x v="6"/>
    <s v="A"/>
    <x v="0"/>
    <s v="IS-305"/>
    <x v="72"/>
  </r>
  <r>
    <x v="69"/>
    <s v="Example (Pty) Ltd"/>
    <s v="Transfer"/>
    <s v="Inter Account Transfer"/>
    <x v="18"/>
    <s v="E"/>
    <x v="1"/>
    <s v="BS-399"/>
    <x v="73"/>
  </r>
  <r>
    <x v="69"/>
    <s v="Example (Pty) Ltd"/>
    <s v="Transfer"/>
    <s v="Inter Account Transfer"/>
    <x v="19"/>
    <s v="E"/>
    <x v="0"/>
    <s v="BS-399"/>
    <x v="73"/>
  </r>
  <r>
    <x v="70"/>
    <s v="Waltons"/>
    <s v="Invoice"/>
    <s v="Stationery"/>
    <x v="47"/>
    <s v="A"/>
    <x v="0"/>
    <s v="IS-370"/>
    <x v="74"/>
  </r>
  <r>
    <x v="71"/>
    <s v="Inland Revenue"/>
    <s v="Return"/>
    <s v="Sales Tax"/>
    <x v="48"/>
    <s v="E"/>
    <x v="0"/>
    <s v="BS-600"/>
    <x v="75"/>
  </r>
  <r>
    <x v="72"/>
    <s v="Example (Pty) Ltd"/>
    <s v="Payroll"/>
    <s v="Salaries"/>
    <x v="19"/>
    <s v="E"/>
    <x v="1"/>
    <s v="IS-365"/>
    <x v="76"/>
  </r>
  <r>
    <x v="72"/>
    <s v="HP Finance"/>
    <s v="Debit Order"/>
    <s v="Capital repayment"/>
    <x v="12"/>
    <s v="E"/>
    <x v="0"/>
    <s v="BS-700"/>
    <x v="76"/>
  </r>
  <r>
    <x v="72"/>
    <s v="HP Finance"/>
    <s v="Debit Order"/>
    <s v="Interest paid"/>
    <x v="13"/>
    <s v="E"/>
    <x v="0"/>
    <s v="IS-500"/>
    <x v="76"/>
  </r>
  <r>
    <x v="72"/>
    <s v="PR Properties"/>
    <s v="Debit Order"/>
    <s v="Rent"/>
    <x v="14"/>
    <s v="A"/>
    <x v="0"/>
    <s v="IS-350"/>
    <x v="76"/>
  </r>
  <r>
    <x v="73"/>
    <s v="Interflora"/>
    <s v="Cash"/>
    <s v="Flowers"/>
    <x v="49"/>
    <s v="A"/>
    <x v="2"/>
    <s v="IS-345"/>
    <x v="77"/>
  </r>
  <r>
    <x v="74"/>
    <s v="Example (Pty) Ltd"/>
    <s v="Bank Statement"/>
    <s v="Petty Cash Reimbursement"/>
    <x v="8"/>
    <s v="E"/>
    <x v="0"/>
    <s v="BS-399"/>
    <x v="67"/>
  </r>
  <r>
    <x v="74"/>
    <s v="Example (Pty) Ltd"/>
    <s v="Bank Statement"/>
    <s v="Petty Cash Reimbursement"/>
    <x v="50"/>
    <s v="E"/>
    <x v="2"/>
    <s v="BS-399"/>
    <x v="67"/>
  </r>
  <r>
    <x v="75"/>
    <s v="IS Communications"/>
    <s v="Invoice EXP30"/>
    <s v="Internet Service Provider"/>
    <x v="1"/>
    <s v="A"/>
    <x v="0"/>
    <s v="IS-380"/>
    <x v="78"/>
  </r>
  <r>
    <x v="76"/>
    <s v="EAG Brokers"/>
    <s v="Debit Order"/>
    <s v="Insurance"/>
    <x v="3"/>
    <s v="A"/>
    <x v="0"/>
    <s v="IS-340"/>
    <x v="79"/>
  </r>
  <r>
    <x v="76"/>
    <s v="XY Traders"/>
    <s v="Invoice 12987"/>
    <s v="Commission"/>
    <x v="24"/>
    <s v="A"/>
    <x v="0"/>
    <s v="IS-320"/>
    <x v="80"/>
  </r>
  <r>
    <x v="77"/>
    <s v="Capital Bank"/>
    <s v="Bank Statement"/>
    <s v="Service Fees"/>
    <x v="17"/>
    <s v="A"/>
    <x v="0"/>
    <s v="IS-315"/>
    <x v="81"/>
  </r>
  <r>
    <x v="77"/>
    <s v="Capital Bank"/>
    <s v="Bank Statement"/>
    <s v="Service Fees"/>
    <x v="5"/>
    <s v="A"/>
    <x v="1"/>
    <s v="IS-315"/>
    <x v="81"/>
  </r>
  <r>
    <x v="77"/>
    <s v="IAS Accountants"/>
    <s v="Invoice"/>
    <s v="Bookkeeping"/>
    <x v="6"/>
    <s v="A"/>
    <x v="0"/>
    <s v="IS-305"/>
    <x v="82"/>
  </r>
  <r>
    <x v="78"/>
    <s v="Interflora"/>
    <s v="Cash"/>
    <s v="Flowers"/>
    <x v="51"/>
    <s v="A"/>
    <x v="2"/>
    <s v="IS-345"/>
    <x v="83"/>
  </r>
  <r>
    <x v="79"/>
    <s v="Example (Pty) Ltd"/>
    <s v="Transfer"/>
    <s v="Inter Account Transfer"/>
    <x v="18"/>
    <s v="E"/>
    <x v="1"/>
    <s v="BS-399"/>
    <x v="84"/>
  </r>
  <r>
    <x v="79"/>
    <s v="Example (Pty) Ltd"/>
    <s v="Transfer"/>
    <s v="Inter Account Transfer"/>
    <x v="19"/>
    <s v="E"/>
    <x v="0"/>
    <s v="BS-399"/>
    <x v="84"/>
  </r>
  <r>
    <x v="80"/>
    <s v="Example (Pty) Ltd"/>
    <s v="Payroll"/>
    <s v="Salaries"/>
    <x v="19"/>
    <s v="E"/>
    <x v="1"/>
    <s v="IS-365"/>
    <x v="85"/>
  </r>
  <r>
    <x v="80"/>
    <s v="HP Finance"/>
    <s v="Debit Order"/>
    <s v="Capital repayment"/>
    <x v="12"/>
    <s v="E"/>
    <x v="0"/>
    <s v="BS-700"/>
    <x v="85"/>
  </r>
  <r>
    <x v="80"/>
    <s v="HP Finance"/>
    <s v="Debit Order"/>
    <s v="Interest paid"/>
    <x v="13"/>
    <s v="E"/>
    <x v="0"/>
    <s v="IS-500"/>
    <x v="85"/>
  </r>
  <r>
    <x v="80"/>
    <s v="PR Properties"/>
    <s v="Debit Order"/>
    <s v="Rent"/>
    <x v="14"/>
    <s v="A"/>
    <x v="0"/>
    <s v="IS-350"/>
    <x v="85"/>
  </r>
  <r>
    <x v="81"/>
    <s v="Example (Pty) Ltd"/>
    <s v="Bank Statement"/>
    <s v="Petty Cash Reimbursement"/>
    <x v="52"/>
    <s v="E"/>
    <x v="0"/>
    <s v="BS-399"/>
    <x v="86"/>
  </r>
  <r>
    <x v="81"/>
    <s v="Example (Pty) Ltd"/>
    <s v="Bank Statement"/>
    <s v="Petty Cash Reimbursement"/>
    <x v="53"/>
    <s v="E"/>
    <x v="2"/>
    <s v="BS-399"/>
    <x v="86"/>
  </r>
  <r>
    <x v="82"/>
    <s v="IS Communications"/>
    <s v="Invoice EXP31"/>
    <s v="Internet Service Provider"/>
    <x v="1"/>
    <s v="A"/>
    <x v="0"/>
    <s v="IS-380"/>
    <x v="87"/>
  </r>
  <r>
    <x v="83"/>
    <s v="EAG Brokers"/>
    <s v="Debit Order"/>
    <s v="Insurance"/>
    <x v="3"/>
    <s v="A"/>
    <x v="0"/>
    <s v="IS-340"/>
    <x v="80"/>
  </r>
  <r>
    <x v="84"/>
    <s v="Interflora"/>
    <s v="Cash"/>
    <s v="Flowers"/>
    <x v="54"/>
    <s v="A"/>
    <x v="2"/>
    <s v="IS-345"/>
    <x v="88"/>
  </r>
  <r>
    <x v="85"/>
    <s v="Capital Bank"/>
    <s v="Bank Statement"/>
    <s v="Service Fees"/>
    <x v="17"/>
    <s v="A"/>
    <x v="0"/>
    <s v="IS-315"/>
    <x v="89"/>
  </r>
  <r>
    <x v="85"/>
    <s v="Capital Bank"/>
    <s v="Bank Statement"/>
    <s v="Service Fees"/>
    <x v="5"/>
    <s v="A"/>
    <x v="1"/>
    <s v="IS-315"/>
    <x v="89"/>
  </r>
  <r>
    <x v="85"/>
    <s v="IAS Accountants"/>
    <s v="Invoice"/>
    <s v="Bookkeeping"/>
    <x v="6"/>
    <s v="A"/>
    <x v="0"/>
    <s v="IS-305"/>
    <x v="90"/>
  </r>
  <r>
    <x v="86"/>
    <s v="Newscorp"/>
    <s v="M00353051"/>
    <s v="Subscriptions"/>
    <x v="55"/>
    <s v="A"/>
    <x v="0"/>
    <s v="IS-375"/>
    <x v="91"/>
  </r>
  <r>
    <x v="86"/>
    <s v="Waltons"/>
    <s v="Invoice"/>
    <s v="Stationery"/>
    <x v="56"/>
    <s v="A"/>
    <x v="0"/>
    <s v="IS-370"/>
    <x v="91"/>
  </r>
  <r>
    <x v="86"/>
    <s v="XY Traders"/>
    <s v="Invoice 13432"/>
    <s v="Commission"/>
    <x v="57"/>
    <s v="A"/>
    <x v="0"/>
    <s v="IS-320"/>
    <x v="91"/>
  </r>
  <r>
    <x v="87"/>
    <s v="Example (Pty) Ltd"/>
    <s v="Transfer"/>
    <s v="Inter Account Transfer"/>
    <x v="18"/>
    <s v="E"/>
    <x v="1"/>
    <s v="BS-399"/>
    <x v="92"/>
  </r>
  <r>
    <x v="87"/>
    <s v="Example (Pty) Ltd"/>
    <s v="Transfer"/>
    <s v="Inter Account Transfer"/>
    <x v="19"/>
    <s v="E"/>
    <x v="0"/>
    <s v="BS-399"/>
    <x v="92"/>
  </r>
  <r>
    <x v="88"/>
    <s v="GF Supplies"/>
    <s v="IN1192"/>
    <s v="Consumables"/>
    <x v="58"/>
    <s v="A"/>
    <x v="2"/>
    <s v="IS-325"/>
    <x v="93"/>
  </r>
  <r>
    <x v="89"/>
    <s v="Inland Revenue"/>
    <s v="Return"/>
    <s v="Sales Tax"/>
    <x v="59"/>
    <s v="E"/>
    <x v="0"/>
    <s v="BS-600"/>
    <x v="94"/>
  </r>
  <r>
    <x v="90"/>
    <s v="Example (Pty) Ltd"/>
    <s v="Payroll"/>
    <s v="Salaries"/>
    <x v="19"/>
    <s v="E"/>
    <x v="1"/>
    <s v="IS-365"/>
    <x v="95"/>
  </r>
  <r>
    <x v="90"/>
    <s v="HP Finance"/>
    <s v="Debit Order"/>
    <s v="Capital repayment"/>
    <x v="12"/>
    <s v="E"/>
    <x v="0"/>
    <s v="BS-700"/>
    <x v="95"/>
  </r>
  <r>
    <x v="90"/>
    <s v="HP Finance"/>
    <s v="Debit Order"/>
    <s v="Interest paid"/>
    <x v="13"/>
    <s v="E"/>
    <x v="0"/>
    <s v="IS-500"/>
    <x v="95"/>
  </r>
  <r>
    <x v="90"/>
    <s v="PR Properties"/>
    <s v="Debit Order"/>
    <s v="Rent"/>
    <x v="14"/>
    <s v="A"/>
    <x v="0"/>
    <s v="IS-350"/>
    <x v="95"/>
  </r>
  <r>
    <x v="91"/>
    <s v="Example (Pty) Ltd"/>
    <s v="Bank Statement"/>
    <s v="Petty Cash Reimbursement"/>
    <x v="13"/>
    <s v="E"/>
    <x v="0"/>
    <s v="BS-399"/>
    <x v="87"/>
  </r>
  <r>
    <x v="91"/>
    <s v="Example (Pty) Ltd"/>
    <s v="Bank Statement"/>
    <s v="Petty Cash Reimbursement"/>
    <x v="15"/>
    <s v="E"/>
    <x v="2"/>
    <s v="BS-399"/>
    <x v="87"/>
  </r>
  <r>
    <x v="92"/>
    <s v="IS Communications"/>
    <s v="Invoice EXP32"/>
    <s v="Internet Service Provider"/>
    <x v="1"/>
    <s v="A"/>
    <x v="0"/>
    <s v="IS-380"/>
    <x v="96"/>
  </r>
  <r>
    <x v="93"/>
    <s v="EAG Brokers"/>
    <s v="Debit Order"/>
    <s v="Insurance"/>
    <x v="3"/>
    <s v="A"/>
    <x v="0"/>
    <s v="IS-340"/>
    <x v="97"/>
  </r>
  <r>
    <x v="94"/>
    <s v="Capital Bank"/>
    <s v="Bank Statement"/>
    <s v="Service Fees"/>
    <x v="17"/>
    <s v="A"/>
    <x v="0"/>
    <s v="IS-315"/>
    <x v="98"/>
  </r>
  <r>
    <x v="94"/>
    <s v="Capital Bank"/>
    <s v="Bank Statement"/>
    <s v="Service Fees"/>
    <x v="5"/>
    <s v="A"/>
    <x v="1"/>
    <s v="IS-315"/>
    <x v="98"/>
  </r>
  <r>
    <x v="94"/>
    <s v="IAS Accountants"/>
    <s v="Invoice"/>
    <s v="Bookkeeping"/>
    <x v="6"/>
    <s v="A"/>
    <x v="0"/>
    <s v="IS-305"/>
    <x v="99"/>
  </r>
  <r>
    <x v="95"/>
    <s v="Interflora"/>
    <s v="Cash"/>
    <s v="Flowers"/>
    <x v="60"/>
    <s v="A"/>
    <x v="2"/>
    <s v="IS-345"/>
    <x v="91"/>
  </r>
  <r>
    <x v="96"/>
    <s v="Example (Pty) Ltd"/>
    <s v="Transfer"/>
    <s v="Inter Account Transfer"/>
    <x v="18"/>
    <s v="E"/>
    <x v="1"/>
    <s v="BS-399"/>
    <x v="100"/>
  </r>
  <r>
    <x v="96"/>
    <s v="Example (Pty) Ltd"/>
    <s v="Transfer"/>
    <s v="Inter Account Transfer"/>
    <x v="19"/>
    <s v="E"/>
    <x v="0"/>
    <s v="BS-399"/>
    <x v="100"/>
  </r>
  <r>
    <x v="97"/>
    <s v="Example (Pty) Ltd"/>
    <s v="Payroll"/>
    <s v="Salaries"/>
    <x v="19"/>
    <s v="E"/>
    <x v="1"/>
    <s v="IS-365"/>
    <x v="101"/>
  </r>
  <r>
    <x v="97"/>
    <s v="HP Finance"/>
    <s v="Debit Order"/>
    <s v="Capital repayment"/>
    <x v="12"/>
    <s v="E"/>
    <x v="0"/>
    <s v="BS-700"/>
    <x v="101"/>
  </r>
  <r>
    <x v="97"/>
    <s v="HP Finance"/>
    <s v="Debit Order"/>
    <s v="Interest paid"/>
    <x v="13"/>
    <s v="E"/>
    <x v="0"/>
    <s v="IS-500"/>
    <x v="101"/>
  </r>
  <r>
    <x v="97"/>
    <s v="PR Properties"/>
    <s v="Debit Order"/>
    <s v="Rent"/>
    <x v="14"/>
    <s v="A"/>
    <x v="0"/>
    <s v="IS-350"/>
    <x v="101"/>
  </r>
  <r>
    <x v="97"/>
    <s v="Training Inc"/>
    <s v="Invoice"/>
    <s v="Training"/>
    <x v="61"/>
    <s v="A"/>
    <x v="0"/>
    <s v="IS-385"/>
    <x v="96"/>
  </r>
  <r>
    <x v="98"/>
    <s v="XY Traders"/>
    <s v="Invoice 14278"/>
    <s v="Commission"/>
    <x v="62"/>
    <s v="A"/>
    <x v="0"/>
    <s v="IS-320"/>
    <x v="102"/>
  </r>
  <r>
    <x v="99"/>
    <s v="Example (Pty) Ltd"/>
    <s v="Bank Statement"/>
    <s v="Petty Cash Reimbursement"/>
    <x v="52"/>
    <s v="E"/>
    <x v="0"/>
    <s v="BS-399"/>
    <x v="96"/>
  </r>
  <r>
    <x v="99"/>
    <s v="Example (Pty) Ltd"/>
    <s v="Bank Statement"/>
    <s v="Petty Cash Reimbursement"/>
    <x v="53"/>
    <s v="E"/>
    <x v="2"/>
    <s v="BS-399"/>
    <x v="96"/>
  </r>
  <r>
    <x v="100"/>
    <s v="IS Communications"/>
    <s v="Invoice EXP33"/>
    <s v="Internet Service Provider"/>
    <x v="1"/>
    <s v="A"/>
    <x v="0"/>
    <s v="IS-380"/>
    <x v="103"/>
  </r>
  <r>
    <x v="101"/>
    <s v="EAG Brokers"/>
    <s v="Debit Order"/>
    <s v="Insurance"/>
    <x v="3"/>
    <s v="A"/>
    <x v="0"/>
    <s v="IS-340"/>
    <x v="104"/>
  </r>
  <r>
    <x v="102"/>
    <s v="Waltons"/>
    <s v="Invoice"/>
    <s v="Stationery"/>
    <x v="47"/>
    <s v="A"/>
    <x v="0"/>
    <s v="IS-370"/>
    <x v="103"/>
  </r>
  <r>
    <x v="103"/>
    <s v="Capital Bank"/>
    <s v="Bank Statement"/>
    <s v="Service Fees"/>
    <x v="17"/>
    <s v="A"/>
    <x v="0"/>
    <s v="IS-315"/>
    <x v="105"/>
  </r>
  <r>
    <x v="103"/>
    <s v="Capital Bank"/>
    <s v="Bank Statement"/>
    <s v="Service Fees"/>
    <x v="5"/>
    <s v="A"/>
    <x v="1"/>
    <s v="IS-315"/>
    <x v="105"/>
  </r>
  <r>
    <x v="103"/>
    <s v="IAS Accountants"/>
    <s v="Invoice"/>
    <s v="Bookkeeping"/>
    <x v="6"/>
    <s v="A"/>
    <x v="0"/>
    <s v="IS-305"/>
    <x v="103"/>
  </r>
  <r>
    <x v="104"/>
    <s v="Example (Pty) Ltd"/>
    <s v="Transfer"/>
    <s v="Inter Account Transfer"/>
    <x v="18"/>
    <s v="E"/>
    <x v="1"/>
    <s v="BS-399"/>
    <x v="106"/>
  </r>
  <r>
    <x v="104"/>
    <s v="Example (Pty) Ltd"/>
    <s v="Transfer"/>
    <s v="Inter Account Transfer"/>
    <x v="19"/>
    <s v="E"/>
    <x v="0"/>
    <s v="BS-399"/>
    <x v="106"/>
  </r>
  <r>
    <x v="105"/>
    <s v="Inland Revenue"/>
    <s v="Return"/>
    <s v="Sales Tax"/>
    <x v="63"/>
    <s v="E"/>
    <x v="0"/>
    <s v="BS-600"/>
    <x v="107"/>
  </r>
  <r>
    <x v="105"/>
    <s v="Interflora"/>
    <s v="Cash"/>
    <s v="Flowers"/>
    <x v="64"/>
    <s v="A"/>
    <x v="2"/>
    <s v="IS-345"/>
    <x v="107"/>
  </r>
  <r>
    <x v="106"/>
    <s v="DF Equipment"/>
    <s v="Invoice"/>
    <s v="Office equipment"/>
    <x v="65"/>
    <s v="A"/>
    <x v="0"/>
    <s v="BS-100"/>
    <x v="103"/>
  </r>
  <r>
    <x v="106"/>
    <s v="Example (Pty) Ltd"/>
    <s v="Payroll"/>
    <s v="Salaries"/>
    <x v="19"/>
    <s v="E"/>
    <x v="1"/>
    <s v="IS-365"/>
    <x v="108"/>
  </r>
  <r>
    <x v="106"/>
    <s v="HP Finance"/>
    <s v="Debit Order"/>
    <s v="Capital repayment"/>
    <x v="12"/>
    <s v="E"/>
    <x v="0"/>
    <s v="BS-700"/>
    <x v="108"/>
  </r>
  <r>
    <x v="106"/>
    <s v="HP Finance"/>
    <s v="Debit Order"/>
    <s v="Interest paid"/>
    <x v="13"/>
    <s v="E"/>
    <x v="0"/>
    <s v="IS-500"/>
    <x v="108"/>
  </r>
  <r>
    <x v="106"/>
    <s v="PR Properties"/>
    <s v="Debit Order"/>
    <s v="Rent"/>
    <x v="14"/>
    <s v="A"/>
    <x v="0"/>
    <s v="IS-350"/>
    <x v="108"/>
  </r>
  <r>
    <x v="107"/>
    <s v="Example (Pty) Ltd"/>
    <s v="Bank Statement"/>
    <s v="Petty Cash Reimbursement"/>
    <x v="66"/>
    <s v="E"/>
    <x v="0"/>
    <s v="BS-399"/>
    <x v="109"/>
  </r>
  <r>
    <x v="107"/>
    <s v="Example (Pty) Ltd"/>
    <s v="Bank Statement"/>
    <s v="Petty Cash Reimbursement"/>
    <x v="67"/>
    <s v="E"/>
    <x v="2"/>
    <s v="BS-399"/>
    <x v="109"/>
  </r>
  <r>
    <x v="107"/>
    <s v="Inland Revenue"/>
    <s v="Return"/>
    <s v="Provisional Tax"/>
    <x v="68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4E7518-265E-9A48-8A6D-57E875E9D225}" name="Payments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21" firstHeaderRow="1" firstDataRow="2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numFmtId="43" showAll="0">
      <items count="70">
        <item x="18"/>
        <item x="9"/>
        <item x="50"/>
        <item x="53"/>
        <item x="15"/>
        <item x="67"/>
        <item x="33"/>
        <item x="30"/>
        <item x="5"/>
        <item x="22"/>
        <item x="4"/>
        <item x="58"/>
        <item x="45"/>
        <item x="25"/>
        <item x="66"/>
        <item x="64"/>
        <item x="34"/>
        <item x="17"/>
        <item x="16"/>
        <item x="7"/>
        <item x="54"/>
        <item x="13"/>
        <item x="51"/>
        <item x="60"/>
        <item x="26"/>
        <item x="55"/>
        <item x="52"/>
        <item x="1"/>
        <item x="8"/>
        <item x="49"/>
        <item x="12"/>
        <item x="39"/>
        <item x="41"/>
        <item x="47"/>
        <item x="56"/>
        <item x="3"/>
        <item x="61"/>
        <item x="2"/>
        <item x="62"/>
        <item x="23"/>
        <item x="35"/>
        <item x="29"/>
        <item x="31"/>
        <item x="57"/>
        <item x="24"/>
        <item x="6"/>
        <item x="36"/>
        <item x="20"/>
        <item x="28"/>
        <item x="46"/>
        <item x="32"/>
        <item x="63"/>
        <item x="40"/>
        <item x="21"/>
        <item x="48"/>
        <item x="68"/>
        <item x="37"/>
        <item x="44"/>
        <item x="0"/>
        <item x="42"/>
        <item x="14"/>
        <item x="38"/>
        <item x="59"/>
        <item x="27"/>
        <item x="65"/>
        <item x="43"/>
        <item x="11"/>
        <item x="10"/>
        <item x="19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 defaultSubtotal="0">
      <items count="110">
        <item x="0"/>
        <item x="3"/>
        <item x="4"/>
        <item x="6"/>
        <item x="7"/>
        <item x="8"/>
        <item x="1"/>
        <item x="2"/>
        <item x="5"/>
        <item x="10"/>
        <item x="11"/>
        <item x="12"/>
        <item x="14"/>
        <item x="15"/>
        <item x="16"/>
        <item x="19"/>
        <item x="9"/>
        <item x="13"/>
        <item x="21"/>
        <item x="22"/>
        <item x="24"/>
        <item x="26"/>
        <item x="17"/>
        <item x="18"/>
        <item x="20"/>
        <item x="25"/>
        <item x="28"/>
        <item x="23"/>
        <item x="29"/>
        <item x="31"/>
        <item x="32"/>
        <item x="33"/>
        <item x="34"/>
        <item x="35"/>
        <item x="27"/>
        <item x="30"/>
        <item x="38"/>
        <item x="39"/>
        <item x="41"/>
        <item x="43"/>
        <item x="45"/>
        <item x="36"/>
        <item x="37"/>
        <item x="40"/>
        <item x="47"/>
        <item x="48"/>
        <item x="50"/>
        <item x="42"/>
        <item x="52"/>
        <item x="53"/>
        <item x="44"/>
        <item x="54"/>
        <item x="55"/>
        <item x="46"/>
        <item x="51"/>
        <item x="58"/>
        <item x="49"/>
        <item x="60"/>
        <item x="62"/>
        <item x="63"/>
        <item x="64"/>
        <item x="56"/>
        <item x="66"/>
        <item x="57"/>
        <item x="61"/>
        <item x="69"/>
        <item x="70"/>
        <item x="59"/>
        <item x="71"/>
        <item x="73"/>
        <item x="65"/>
        <item x="75"/>
        <item x="76"/>
        <item x="77"/>
        <item x="67"/>
        <item x="72"/>
        <item x="68"/>
        <item x="79"/>
        <item x="81"/>
        <item x="83"/>
        <item x="84"/>
        <item x="74"/>
        <item x="85"/>
        <item x="86"/>
        <item x="78"/>
        <item x="82"/>
        <item x="80"/>
        <item x="88"/>
        <item x="89"/>
        <item x="92"/>
        <item x="94"/>
        <item x="95"/>
        <item x="87"/>
        <item x="90"/>
        <item x="97"/>
        <item x="98"/>
        <item x="91"/>
        <item x="100"/>
        <item x="93"/>
        <item x="101"/>
        <item x="96"/>
        <item x="99"/>
        <item x="104"/>
        <item x="105"/>
        <item x="106"/>
        <item x="107"/>
        <item x="108"/>
        <item x="102"/>
        <item x="109"/>
        <item x="103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17"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173"/>
  </dataFields>
  <formats count="14">
    <format dxfId="28">
      <pivotArea type="origin" dataOnly="0" labelOnly="1" outline="0" fieldPosition="0"/>
    </format>
    <format dxfId="29">
      <pivotArea field="6" type="button" dataOnly="0" labelOnly="1" outline="0" axis="axisCol" fieldPosition="0"/>
    </format>
    <format dxfId="30">
      <pivotArea dataOnly="0" labelOnly="1" fieldPosition="0">
        <references count="1">
          <reference field="6" count="1">
            <x v="0"/>
          </reference>
        </references>
      </pivotArea>
    </format>
    <format dxfId="31">
      <pivotArea dataOnly="0" labelOnly="1" fieldPosition="0">
        <references count="1">
          <reference field="6" count="1">
            <x v="1"/>
          </reference>
        </references>
      </pivotArea>
    </format>
    <format dxfId="32">
      <pivotArea dataOnly="0" labelOnly="1" fieldPosition="0">
        <references count="1">
          <reference field="6" count="1">
            <x v="2"/>
          </reference>
        </references>
      </pivotArea>
    </format>
    <format dxfId="33">
      <pivotArea dataOnly="0" labelOnly="1" grandCol="1" outline="0" fieldPosition="0"/>
    </format>
    <format dxfId="34">
      <pivotArea field="8" type="button" dataOnly="0" labelOnly="1" outline="0" axis="axisRow" fieldPosition="0"/>
    </format>
    <format dxfId="35">
      <pivotArea type="origin" dataOnly="0" labelOnly="1" outline="0" fieldPosition="0"/>
    </format>
    <format dxfId="36">
      <pivotArea field="6" type="button" dataOnly="0" labelOnly="1" outline="0" axis="axisCol" fieldPosition="0"/>
    </format>
    <format dxfId="37">
      <pivotArea dataOnly="0" labelOnly="1" fieldPosition="0">
        <references count="1">
          <reference field="6" count="1">
            <x v="0"/>
          </reference>
        </references>
      </pivotArea>
    </format>
    <format dxfId="38">
      <pivotArea dataOnly="0" labelOnly="1" fieldPosition="0">
        <references count="1">
          <reference field="6" count="1">
            <x v="1"/>
          </reference>
        </references>
      </pivotArea>
    </format>
    <format dxfId="39">
      <pivotArea dataOnly="0" labelOnly="1" fieldPosition="0">
        <references count="1">
          <reference field="6" count="1">
            <x v="2"/>
          </reference>
        </references>
      </pivotArea>
    </format>
    <format dxfId="40">
      <pivotArea dataOnly="0" labelOnly="1" grandCol="1" outline="0" fieldPosition="0"/>
    </format>
    <format dxfId="41">
      <pivotArea field="8" type="button" dataOnly="0" labelOnly="1" outline="0" axis="axisRow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20" showRowHeaders="1" showColHeaders="1" showRowStripes="0" showColStripes="0" showLastColumn="1"/>
  <filters count="1">
    <filter fld="8" type="dateNewerThan" evalOrder="-1" id="8">
      <autoFilter ref="A1">
        <filterColumn colId="0">
          <customFilters>
            <customFilter operator="greaterThan" val="4090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7D9C19-204D-0A44-AEA0-7D934684A3CA}" name="Expenses" displayName="Expenses" ref="A3:I211" totalsRowShown="0" headerRowDxfId="126" dataDxfId="127" tableBorderDxfId="137">
  <autoFilter ref="A3:I211" xr:uid="{057D9C19-204D-0A44-AEA0-7D934684A3CA}"/>
  <tableColumns count="9">
    <tableColumn id="1" xr3:uid="{8111C494-C694-A34C-8926-943070184A87}" name="Document Date" dataDxfId="136"/>
    <tableColumn id="2" xr3:uid="{B9CE3D29-356A-A543-9CC4-CA2FEF7B939F}" name="Supplier" dataDxfId="135"/>
    <tableColumn id="3" xr3:uid="{3427AB44-C3DA-684B-A36A-F4641E44F3BF}" name="Reference" dataDxfId="134"/>
    <tableColumn id="4" xr3:uid="{5A8816D6-2CA7-D544-A78B-9394523F1823}" name="Description" dataDxfId="133"/>
    <tableColumn id="5" xr3:uid="{A7E3B42E-9B9C-E940-B5F2-DCF9D2CEAB90}" name="Tax Inclusive Amount" dataDxfId="132" dataCellStyle="Comma"/>
    <tableColumn id="6" xr3:uid="{D9BD5277-E001-394D-A6E9-BBE103991FCE}" name="Tax Code" dataDxfId="131"/>
    <tableColumn id="7" xr3:uid="{027480FD-F6BA-E043-8903-6C044E095FAE}" name="Bank Code" dataDxfId="130"/>
    <tableColumn id="8" xr3:uid="{CAF67FFA-D890-BE46-964E-BF9F44C34096}" name="Account Code" dataDxfId="129"/>
    <tableColumn id="9" xr3:uid="{B2DC1B25-D583-3040-BE15-78FD974A5CE2}" name="Payment Date" dataDxfId="1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opLeftCell="A4" workbookViewId="0">
      <selection activeCell="I4" sqref="I4:I211"/>
    </sheetView>
  </sheetViews>
  <sheetFormatPr baseColWidth="10" defaultColWidth="9.1640625" defaultRowHeight="16" x14ac:dyDescent="0.2"/>
  <cols>
    <col min="1" max="1" width="18.33203125" style="4" customWidth="1"/>
    <col min="2" max="2" width="20.5" style="1" bestFit="1" customWidth="1"/>
    <col min="3" max="3" width="16.6640625" style="1" bestFit="1" customWidth="1"/>
    <col min="4" max="4" width="28.6640625" style="1" bestFit="1" customWidth="1"/>
    <col min="5" max="5" width="24" style="5" customWidth="1"/>
    <col min="6" max="6" width="12.5" style="2" customWidth="1"/>
    <col min="7" max="7" width="14" style="2" customWidth="1"/>
    <col min="8" max="8" width="17" style="2" customWidth="1"/>
    <col min="9" max="9" width="17" style="6" customWidth="1"/>
    <col min="10" max="16384" width="9.1640625" style="1"/>
  </cols>
  <sheetData>
    <row r="1" spans="1:9" ht="15" customHeight="1" x14ac:dyDescent="0.2">
      <c r="A1"/>
      <c r="B1"/>
      <c r="C1"/>
      <c r="D1"/>
      <c r="E1"/>
      <c r="F1"/>
      <c r="G1"/>
      <c r="H1"/>
      <c r="I1"/>
    </row>
    <row r="2" spans="1:9" s="3" customFormat="1" x14ac:dyDescent="0.2">
      <c r="A2" s="23" t="s">
        <v>0</v>
      </c>
      <c r="B2" s="24"/>
      <c r="C2" s="24"/>
      <c r="D2" s="24"/>
      <c r="E2" s="25"/>
      <c r="F2" s="26"/>
      <c r="G2" s="26"/>
      <c r="H2" s="26"/>
      <c r="I2" s="27"/>
    </row>
    <row r="3" spans="1:9" ht="56" customHeight="1" x14ac:dyDescent="0.2">
      <c r="A3" s="43" t="s">
        <v>1</v>
      </c>
      <c r="B3" s="44" t="s">
        <v>2</v>
      </c>
      <c r="C3" s="44" t="s">
        <v>3</v>
      </c>
      <c r="D3" s="44" t="s">
        <v>4</v>
      </c>
      <c r="E3" s="45" t="s">
        <v>5</v>
      </c>
      <c r="F3" s="46" t="s">
        <v>167</v>
      </c>
      <c r="G3" s="46" t="s">
        <v>6</v>
      </c>
      <c r="H3" s="46" t="s">
        <v>7</v>
      </c>
      <c r="I3" s="47" t="s">
        <v>8</v>
      </c>
    </row>
    <row r="4" spans="1:9" ht="15" customHeight="1" x14ac:dyDescent="0.2">
      <c r="A4" s="28">
        <v>40588</v>
      </c>
      <c r="B4" s="29" t="s">
        <v>9</v>
      </c>
      <c r="C4" s="29" t="s">
        <v>10</v>
      </c>
      <c r="D4" s="29" t="s">
        <v>11</v>
      </c>
      <c r="E4" s="30">
        <v>5100</v>
      </c>
      <c r="F4" s="31" t="s">
        <v>12</v>
      </c>
      <c r="G4" s="31" t="s">
        <v>13</v>
      </c>
      <c r="H4" s="31" t="s">
        <v>14</v>
      </c>
      <c r="I4" s="32">
        <v>40604</v>
      </c>
    </row>
    <row r="5" spans="1:9" ht="15" customHeight="1" x14ac:dyDescent="0.2">
      <c r="A5" s="33">
        <v>40603</v>
      </c>
      <c r="B5" s="34" t="s">
        <v>15</v>
      </c>
      <c r="C5" s="34" t="s">
        <v>16</v>
      </c>
      <c r="D5" s="34" t="s">
        <v>17</v>
      </c>
      <c r="E5" s="35">
        <v>179</v>
      </c>
      <c r="F5" s="36" t="s">
        <v>12</v>
      </c>
      <c r="G5" s="36" t="s">
        <v>13</v>
      </c>
      <c r="H5" s="36" t="s">
        <v>18</v>
      </c>
      <c r="I5" s="37">
        <v>40633</v>
      </c>
    </row>
    <row r="6" spans="1:9" ht="15" customHeight="1" x14ac:dyDescent="0.2">
      <c r="A6" s="38">
        <v>40604</v>
      </c>
      <c r="B6" s="39" t="s">
        <v>19</v>
      </c>
      <c r="C6" s="39" t="s">
        <v>20</v>
      </c>
      <c r="D6" s="39" t="s">
        <v>21</v>
      </c>
      <c r="E6" s="40">
        <v>478</v>
      </c>
      <c r="F6" s="41" t="s">
        <v>12</v>
      </c>
      <c r="G6" s="41" t="s">
        <v>13</v>
      </c>
      <c r="H6" s="41" t="s">
        <v>22</v>
      </c>
      <c r="I6" s="42">
        <v>40634</v>
      </c>
    </row>
    <row r="7" spans="1:9" ht="15" customHeight="1" x14ac:dyDescent="0.2">
      <c r="A7" s="33">
        <v>40607</v>
      </c>
      <c r="B7" s="34" t="s">
        <v>23</v>
      </c>
      <c r="C7" s="34" t="s">
        <v>24</v>
      </c>
      <c r="D7" s="34" t="s">
        <v>25</v>
      </c>
      <c r="E7" s="35">
        <v>340</v>
      </c>
      <c r="F7" s="36" t="s">
        <v>12</v>
      </c>
      <c r="G7" s="36" t="s">
        <v>13</v>
      </c>
      <c r="H7" s="36" t="s">
        <v>26</v>
      </c>
      <c r="I7" s="37">
        <v>40607</v>
      </c>
    </row>
    <row r="8" spans="1:9" ht="15" customHeight="1" x14ac:dyDescent="0.2">
      <c r="A8" s="38">
        <v>40617</v>
      </c>
      <c r="B8" s="39" t="s">
        <v>27</v>
      </c>
      <c r="C8" s="39" t="s">
        <v>28</v>
      </c>
      <c r="D8" s="39" t="s">
        <v>29</v>
      </c>
      <c r="E8" s="40">
        <v>50</v>
      </c>
      <c r="F8" s="41" t="s">
        <v>12</v>
      </c>
      <c r="G8" s="41" t="s">
        <v>13</v>
      </c>
      <c r="H8" s="41" t="s">
        <v>30</v>
      </c>
      <c r="I8" s="42">
        <v>40617</v>
      </c>
    </row>
    <row r="9" spans="1:9" ht="15" customHeight="1" x14ac:dyDescent="0.2">
      <c r="A9" s="33">
        <v>40617</v>
      </c>
      <c r="B9" s="34" t="s">
        <v>27</v>
      </c>
      <c r="C9" s="34" t="s">
        <v>28</v>
      </c>
      <c r="D9" s="34" t="s">
        <v>29</v>
      </c>
      <c r="E9" s="35">
        <v>35</v>
      </c>
      <c r="F9" s="36" t="s">
        <v>12</v>
      </c>
      <c r="G9" s="36" t="s">
        <v>31</v>
      </c>
      <c r="H9" s="36" t="s">
        <v>30</v>
      </c>
      <c r="I9" s="37">
        <v>40617</v>
      </c>
    </row>
    <row r="10" spans="1:9" ht="15" customHeight="1" x14ac:dyDescent="0.2">
      <c r="A10" s="38">
        <v>40617</v>
      </c>
      <c r="B10" s="39" t="s">
        <v>32</v>
      </c>
      <c r="C10" s="39" t="s">
        <v>33</v>
      </c>
      <c r="D10" s="39" t="s">
        <v>34</v>
      </c>
      <c r="E10" s="40">
        <v>1000</v>
      </c>
      <c r="F10" s="41" t="s">
        <v>12</v>
      </c>
      <c r="G10" s="41" t="s">
        <v>13</v>
      </c>
      <c r="H10" s="41" t="s">
        <v>35</v>
      </c>
      <c r="I10" s="42">
        <v>40635</v>
      </c>
    </row>
    <row r="11" spans="1:9" ht="15" customHeight="1" x14ac:dyDescent="0.2">
      <c r="A11" s="33">
        <v>40617</v>
      </c>
      <c r="B11" s="34" t="s">
        <v>36</v>
      </c>
      <c r="C11" s="34" t="s">
        <v>37</v>
      </c>
      <c r="D11" s="34" t="s">
        <v>38</v>
      </c>
      <c r="E11" s="35">
        <v>90</v>
      </c>
      <c r="F11" s="36" t="s">
        <v>12</v>
      </c>
      <c r="G11" s="36" t="s">
        <v>39</v>
      </c>
      <c r="H11" s="36" t="s">
        <v>40</v>
      </c>
      <c r="I11" s="37">
        <v>40617</v>
      </c>
    </row>
    <row r="12" spans="1:9" ht="15" customHeight="1" x14ac:dyDescent="0.2">
      <c r="A12" s="38">
        <v>40620</v>
      </c>
      <c r="B12" s="39" t="s">
        <v>41</v>
      </c>
      <c r="C12" s="39" t="s">
        <v>42</v>
      </c>
      <c r="D12" s="39" t="s">
        <v>43</v>
      </c>
      <c r="E12" s="40">
        <v>200</v>
      </c>
      <c r="F12" s="41" t="s">
        <v>12</v>
      </c>
      <c r="G12" s="41" t="s">
        <v>13</v>
      </c>
      <c r="H12" s="41" t="s">
        <v>44</v>
      </c>
      <c r="I12" s="42">
        <v>40620</v>
      </c>
    </row>
    <row r="13" spans="1:9" ht="15" customHeight="1" x14ac:dyDescent="0.2">
      <c r="A13" s="33">
        <v>40622</v>
      </c>
      <c r="B13" s="34" t="s">
        <v>45</v>
      </c>
      <c r="C13" s="34" t="s">
        <v>46</v>
      </c>
      <c r="D13" s="34" t="s">
        <v>47</v>
      </c>
      <c r="E13" s="35">
        <v>-15000</v>
      </c>
      <c r="F13" s="36" t="s">
        <v>48</v>
      </c>
      <c r="G13" s="36" t="s">
        <v>31</v>
      </c>
      <c r="H13" s="36" t="s">
        <v>49</v>
      </c>
      <c r="I13" s="37">
        <v>40622</v>
      </c>
    </row>
    <row r="14" spans="1:9" ht="15" customHeight="1" x14ac:dyDescent="0.2">
      <c r="A14" s="38">
        <v>40622</v>
      </c>
      <c r="B14" s="39" t="s">
        <v>45</v>
      </c>
      <c r="C14" s="39" t="s">
        <v>46</v>
      </c>
      <c r="D14" s="39" t="s">
        <v>47</v>
      </c>
      <c r="E14" s="40">
        <v>15000</v>
      </c>
      <c r="F14" s="41" t="s">
        <v>48</v>
      </c>
      <c r="G14" s="41" t="s">
        <v>13</v>
      </c>
      <c r="H14" s="41" t="s">
        <v>49</v>
      </c>
      <c r="I14" s="42">
        <v>40622</v>
      </c>
    </row>
    <row r="15" spans="1:9" ht="15" customHeight="1" x14ac:dyDescent="0.2">
      <c r="A15" s="33">
        <v>40628</v>
      </c>
      <c r="B15" s="34" t="s">
        <v>45</v>
      </c>
      <c r="C15" s="34" t="s">
        <v>50</v>
      </c>
      <c r="D15" s="34" t="s">
        <v>51</v>
      </c>
      <c r="E15" s="35">
        <v>13000</v>
      </c>
      <c r="F15" s="36" t="s">
        <v>48</v>
      </c>
      <c r="G15" s="36" t="s">
        <v>31</v>
      </c>
      <c r="H15" s="36" t="s">
        <v>52</v>
      </c>
      <c r="I15" s="37">
        <v>40628</v>
      </c>
    </row>
    <row r="16" spans="1:9" ht="15" customHeight="1" x14ac:dyDescent="0.2">
      <c r="A16" s="38">
        <v>40628</v>
      </c>
      <c r="B16" s="39" t="s">
        <v>53</v>
      </c>
      <c r="C16" s="39" t="s">
        <v>24</v>
      </c>
      <c r="D16" s="39" t="s">
        <v>54</v>
      </c>
      <c r="E16" s="40">
        <v>220</v>
      </c>
      <c r="F16" s="41" t="s">
        <v>48</v>
      </c>
      <c r="G16" s="41" t="s">
        <v>13</v>
      </c>
      <c r="H16" s="41" t="s">
        <v>55</v>
      </c>
      <c r="I16" s="42">
        <v>40628</v>
      </c>
    </row>
    <row r="17" spans="1:9" ht="15" customHeight="1" x14ac:dyDescent="0.2">
      <c r="A17" s="33">
        <v>40628</v>
      </c>
      <c r="B17" s="34" t="s">
        <v>53</v>
      </c>
      <c r="C17" s="34" t="s">
        <v>24</v>
      </c>
      <c r="D17" s="34" t="s">
        <v>56</v>
      </c>
      <c r="E17" s="35">
        <v>100</v>
      </c>
      <c r="F17" s="36" t="s">
        <v>48</v>
      </c>
      <c r="G17" s="36" t="s">
        <v>13</v>
      </c>
      <c r="H17" s="36" t="s">
        <v>57</v>
      </c>
      <c r="I17" s="37">
        <v>40628</v>
      </c>
    </row>
    <row r="18" spans="1:9" ht="15" customHeight="1" x14ac:dyDescent="0.2">
      <c r="A18" s="38">
        <v>40628</v>
      </c>
      <c r="B18" s="39" t="s">
        <v>58</v>
      </c>
      <c r="C18" s="39" t="s">
        <v>24</v>
      </c>
      <c r="D18" s="39" t="s">
        <v>59</v>
      </c>
      <c r="E18" s="40">
        <v>6400</v>
      </c>
      <c r="F18" s="41" t="s">
        <v>12</v>
      </c>
      <c r="G18" s="41" t="s">
        <v>13</v>
      </c>
      <c r="H18" s="41" t="s">
        <v>60</v>
      </c>
      <c r="I18" s="42">
        <v>40628</v>
      </c>
    </row>
    <row r="19" spans="1:9" ht="15" customHeight="1" x14ac:dyDescent="0.2">
      <c r="A19" s="33">
        <v>40633</v>
      </c>
      <c r="B19" s="34" t="s">
        <v>45</v>
      </c>
      <c r="C19" s="34" t="s">
        <v>28</v>
      </c>
      <c r="D19" s="34" t="s">
        <v>61</v>
      </c>
      <c r="E19" s="35">
        <v>100</v>
      </c>
      <c r="F19" s="36" t="s">
        <v>48</v>
      </c>
      <c r="G19" s="36" t="s">
        <v>13</v>
      </c>
      <c r="H19" s="36" t="s">
        <v>49</v>
      </c>
      <c r="I19" s="37">
        <v>40633</v>
      </c>
    </row>
    <row r="20" spans="1:9" ht="15" customHeight="1" x14ac:dyDescent="0.2">
      <c r="A20" s="38">
        <v>40633</v>
      </c>
      <c r="B20" s="39" t="s">
        <v>45</v>
      </c>
      <c r="C20" s="39" t="s">
        <v>28</v>
      </c>
      <c r="D20" s="39" t="s">
        <v>61</v>
      </c>
      <c r="E20" s="40">
        <v>-100</v>
      </c>
      <c r="F20" s="41" t="s">
        <v>48</v>
      </c>
      <c r="G20" s="41" t="s">
        <v>39</v>
      </c>
      <c r="H20" s="41" t="s">
        <v>49</v>
      </c>
      <c r="I20" s="42">
        <v>40633</v>
      </c>
    </row>
    <row r="21" spans="1:9" ht="15" customHeight="1" x14ac:dyDescent="0.2">
      <c r="A21" s="33">
        <v>40634</v>
      </c>
      <c r="B21" s="34" t="s">
        <v>15</v>
      </c>
      <c r="C21" s="34" t="s">
        <v>62</v>
      </c>
      <c r="D21" s="34" t="s">
        <v>17</v>
      </c>
      <c r="E21" s="35">
        <v>179</v>
      </c>
      <c r="F21" s="36" t="s">
        <v>12</v>
      </c>
      <c r="G21" s="36" t="s">
        <v>13</v>
      </c>
      <c r="H21" s="36" t="s">
        <v>18</v>
      </c>
      <c r="I21" s="37">
        <v>40664</v>
      </c>
    </row>
    <row r="22" spans="1:9" ht="15" customHeight="1" x14ac:dyDescent="0.2">
      <c r="A22" s="38">
        <v>40638</v>
      </c>
      <c r="B22" s="39" t="s">
        <v>23</v>
      </c>
      <c r="C22" s="39" t="s">
        <v>24</v>
      </c>
      <c r="D22" s="39" t="s">
        <v>25</v>
      </c>
      <c r="E22" s="40">
        <v>340</v>
      </c>
      <c r="F22" s="41" t="s">
        <v>12</v>
      </c>
      <c r="G22" s="41" t="s">
        <v>13</v>
      </c>
      <c r="H22" s="41" t="s">
        <v>26</v>
      </c>
      <c r="I22" s="42">
        <v>40638</v>
      </c>
    </row>
    <row r="23" spans="1:9" ht="15" customHeight="1" x14ac:dyDescent="0.2">
      <c r="A23" s="33">
        <v>40645</v>
      </c>
      <c r="B23" s="34" t="s">
        <v>36</v>
      </c>
      <c r="C23" s="34" t="s">
        <v>37</v>
      </c>
      <c r="D23" s="34" t="s">
        <v>38</v>
      </c>
      <c r="E23" s="35">
        <v>87</v>
      </c>
      <c r="F23" s="36" t="s">
        <v>12</v>
      </c>
      <c r="G23" s="36" t="s">
        <v>39</v>
      </c>
      <c r="H23" s="36" t="s">
        <v>40</v>
      </c>
      <c r="I23" s="37">
        <v>40645</v>
      </c>
    </row>
    <row r="24" spans="1:9" ht="15" customHeight="1" x14ac:dyDescent="0.2">
      <c r="A24" s="38">
        <v>40648</v>
      </c>
      <c r="B24" s="39" t="s">
        <v>27</v>
      </c>
      <c r="C24" s="39" t="s">
        <v>28</v>
      </c>
      <c r="D24" s="39" t="s">
        <v>29</v>
      </c>
      <c r="E24" s="40">
        <v>80</v>
      </c>
      <c r="F24" s="41" t="s">
        <v>12</v>
      </c>
      <c r="G24" s="41" t="s">
        <v>13</v>
      </c>
      <c r="H24" s="41" t="s">
        <v>30</v>
      </c>
      <c r="I24" s="42">
        <v>40648</v>
      </c>
    </row>
    <row r="25" spans="1:9" ht="15" customHeight="1" x14ac:dyDescent="0.2">
      <c r="A25" s="33">
        <v>40648</v>
      </c>
      <c r="B25" s="34" t="s">
        <v>27</v>
      </c>
      <c r="C25" s="34" t="s">
        <v>28</v>
      </c>
      <c r="D25" s="34" t="s">
        <v>29</v>
      </c>
      <c r="E25" s="35">
        <v>35</v>
      </c>
      <c r="F25" s="36" t="s">
        <v>12</v>
      </c>
      <c r="G25" s="36" t="s">
        <v>31</v>
      </c>
      <c r="H25" s="36" t="s">
        <v>30</v>
      </c>
      <c r="I25" s="37">
        <v>40648</v>
      </c>
    </row>
    <row r="26" spans="1:9" ht="15" customHeight="1" x14ac:dyDescent="0.2">
      <c r="A26" s="38">
        <v>40648</v>
      </c>
      <c r="B26" s="39" t="s">
        <v>32</v>
      </c>
      <c r="C26" s="39" t="s">
        <v>33</v>
      </c>
      <c r="D26" s="39" t="s">
        <v>34</v>
      </c>
      <c r="E26" s="40">
        <v>1000</v>
      </c>
      <c r="F26" s="41" t="s">
        <v>12</v>
      </c>
      <c r="G26" s="41" t="s">
        <v>13</v>
      </c>
      <c r="H26" s="41" t="s">
        <v>35</v>
      </c>
      <c r="I26" s="42">
        <v>40666</v>
      </c>
    </row>
    <row r="27" spans="1:9" ht="15" customHeight="1" x14ac:dyDescent="0.2">
      <c r="A27" s="33">
        <v>40653</v>
      </c>
      <c r="B27" s="34" t="s">
        <v>45</v>
      </c>
      <c r="C27" s="34" t="s">
        <v>46</v>
      </c>
      <c r="D27" s="34" t="s">
        <v>47</v>
      </c>
      <c r="E27" s="35">
        <v>-20000</v>
      </c>
      <c r="F27" s="36" t="s">
        <v>48</v>
      </c>
      <c r="G27" s="36" t="s">
        <v>31</v>
      </c>
      <c r="H27" s="36" t="s">
        <v>49</v>
      </c>
      <c r="I27" s="37">
        <v>40653</v>
      </c>
    </row>
    <row r="28" spans="1:9" ht="15" customHeight="1" x14ac:dyDescent="0.2">
      <c r="A28" s="38">
        <v>40653</v>
      </c>
      <c r="B28" s="39" t="s">
        <v>45</v>
      </c>
      <c r="C28" s="39" t="s">
        <v>46</v>
      </c>
      <c r="D28" s="39" t="s">
        <v>47</v>
      </c>
      <c r="E28" s="40">
        <v>20000</v>
      </c>
      <c r="F28" s="41" t="s">
        <v>48</v>
      </c>
      <c r="G28" s="41" t="s">
        <v>13</v>
      </c>
      <c r="H28" s="41" t="s">
        <v>49</v>
      </c>
      <c r="I28" s="42">
        <v>40653</v>
      </c>
    </row>
    <row r="29" spans="1:9" ht="15" customHeight="1" x14ac:dyDescent="0.2">
      <c r="A29" s="33">
        <v>40658</v>
      </c>
      <c r="B29" s="34" t="s">
        <v>63</v>
      </c>
      <c r="C29" s="34" t="s">
        <v>64</v>
      </c>
      <c r="D29" s="34" t="s">
        <v>65</v>
      </c>
      <c r="E29" s="35">
        <v>1300</v>
      </c>
      <c r="F29" s="36" t="s">
        <v>48</v>
      </c>
      <c r="G29" s="36" t="s">
        <v>13</v>
      </c>
      <c r="H29" s="36" t="s">
        <v>66</v>
      </c>
      <c r="I29" s="37">
        <v>40658</v>
      </c>
    </row>
    <row r="30" spans="1:9" ht="15" customHeight="1" x14ac:dyDescent="0.2">
      <c r="A30" s="38">
        <v>40659</v>
      </c>
      <c r="B30" s="39" t="s">
        <v>45</v>
      </c>
      <c r="C30" s="39" t="s">
        <v>50</v>
      </c>
      <c r="D30" s="39" t="s">
        <v>51</v>
      </c>
      <c r="E30" s="40">
        <v>20000</v>
      </c>
      <c r="F30" s="41" t="s">
        <v>48</v>
      </c>
      <c r="G30" s="41" t="s">
        <v>31</v>
      </c>
      <c r="H30" s="41" t="s">
        <v>52</v>
      </c>
      <c r="I30" s="42">
        <v>40659</v>
      </c>
    </row>
    <row r="31" spans="1:9" ht="15" customHeight="1" x14ac:dyDescent="0.2">
      <c r="A31" s="33">
        <v>40659</v>
      </c>
      <c r="B31" s="34" t="s">
        <v>67</v>
      </c>
      <c r="C31" s="34" t="s">
        <v>33</v>
      </c>
      <c r="D31" s="34" t="s">
        <v>68</v>
      </c>
      <c r="E31" s="35">
        <v>3000</v>
      </c>
      <c r="F31" s="36" t="s">
        <v>12</v>
      </c>
      <c r="G31" s="36" t="s">
        <v>13</v>
      </c>
      <c r="H31" s="36" t="s">
        <v>69</v>
      </c>
      <c r="I31" s="37">
        <v>40689</v>
      </c>
    </row>
    <row r="32" spans="1:9" ht="15" customHeight="1" x14ac:dyDescent="0.2">
      <c r="A32" s="38">
        <v>40659</v>
      </c>
      <c r="B32" s="39" t="s">
        <v>53</v>
      </c>
      <c r="C32" s="39" t="s">
        <v>24</v>
      </c>
      <c r="D32" s="39" t="s">
        <v>54</v>
      </c>
      <c r="E32" s="40">
        <v>220</v>
      </c>
      <c r="F32" s="41" t="s">
        <v>48</v>
      </c>
      <c r="G32" s="41" t="s">
        <v>13</v>
      </c>
      <c r="H32" s="41" t="s">
        <v>55</v>
      </c>
      <c r="I32" s="42">
        <v>40659</v>
      </c>
    </row>
    <row r="33" spans="1:9" ht="15" customHeight="1" x14ac:dyDescent="0.2">
      <c r="A33" s="33">
        <v>40659</v>
      </c>
      <c r="B33" s="34" t="s">
        <v>53</v>
      </c>
      <c r="C33" s="34" t="s">
        <v>24</v>
      </c>
      <c r="D33" s="34" t="s">
        <v>56</v>
      </c>
      <c r="E33" s="35">
        <v>100</v>
      </c>
      <c r="F33" s="36" t="s">
        <v>48</v>
      </c>
      <c r="G33" s="36" t="s">
        <v>13</v>
      </c>
      <c r="H33" s="36" t="s">
        <v>57</v>
      </c>
      <c r="I33" s="37">
        <v>40659</v>
      </c>
    </row>
    <row r="34" spans="1:9" ht="15" customHeight="1" x14ac:dyDescent="0.2">
      <c r="A34" s="38">
        <v>40659</v>
      </c>
      <c r="B34" s="39" t="s">
        <v>58</v>
      </c>
      <c r="C34" s="39" t="s">
        <v>24</v>
      </c>
      <c r="D34" s="39" t="s">
        <v>59</v>
      </c>
      <c r="E34" s="40">
        <v>6400</v>
      </c>
      <c r="F34" s="41" t="s">
        <v>12</v>
      </c>
      <c r="G34" s="41" t="s">
        <v>13</v>
      </c>
      <c r="H34" s="41" t="s">
        <v>60</v>
      </c>
      <c r="I34" s="42">
        <v>40659</v>
      </c>
    </row>
    <row r="35" spans="1:9" ht="15" customHeight="1" x14ac:dyDescent="0.2">
      <c r="A35" s="33">
        <v>40662</v>
      </c>
      <c r="B35" s="34" t="s">
        <v>70</v>
      </c>
      <c r="C35" s="34" t="s">
        <v>71</v>
      </c>
      <c r="D35" s="34" t="s">
        <v>72</v>
      </c>
      <c r="E35" s="35">
        <v>41</v>
      </c>
      <c r="F35" s="36" t="s">
        <v>12</v>
      </c>
      <c r="G35" s="36" t="s">
        <v>39</v>
      </c>
      <c r="H35" s="36" t="s">
        <v>73</v>
      </c>
      <c r="I35" s="37">
        <v>40692</v>
      </c>
    </row>
    <row r="36" spans="1:9" ht="15" customHeight="1" x14ac:dyDescent="0.2">
      <c r="A36" s="38">
        <v>40663</v>
      </c>
      <c r="B36" s="39" t="s">
        <v>45</v>
      </c>
      <c r="C36" s="39" t="s">
        <v>28</v>
      </c>
      <c r="D36" s="39" t="s">
        <v>61</v>
      </c>
      <c r="E36" s="40">
        <v>100</v>
      </c>
      <c r="F36" s="41" t="s">
        <v>48</v>
      </c>
      <c r="G36" s="41" t="s">
        <v>13</v>
      </c>
      <c r="H36" s="41" t="s">
        <v>49</v>
      </c>
      <c r="I36" s="42">
        <v>40663</v>
      </c>
    </row>
    <row r="37" spans="1:9" ht="15" customHeight="1" x14ac:dyDescent="0.2">
      <c r="A37" s="33">
        <v>40663</v>
      </c>
      <c r="B37" s="34" t="s">
        <v>45</v>
      </c>
      <c r="C37" s="34" t="s">
        <v>28</v>
      </c>
      <c r="D37" s="34" t="s">
        <v>61</v>
      </c>
      <c r="E37" s="35">
        <v>-100</v>
      </c>
      <c r="F37" s="36" t="s">
        <v>48</v>
      </c>
      <c r="G37" s="36" t="s">
        <v>39</v>
      </c>
      <c r="H37" s="36" t="s">
        <v>49</v>
      </c>
      <c r="I37" s="37">
        <v>40663</v>
      </c>
    </row>
    <row r="38" spans="1:9" ht="15" customHeight="1" x14ac:dyDescent="0.2">
      <c r="A38" s="38">
        <v>40664</v>
      </c>
      <c r="B38" s="39" t="s">
        <v>15</v>
      </c>
      <c r="C38" s="39" t="s">
        <v>74</v>
      </c>
      <c r="D38" s="39" t="s">
        <v>17</v>
      </c>
      <c r="E38" s="40">
        <v>179</v>
      </c>
      <c r="F38" s="41" t="s">
        <v>12</v>
      </c>
      <c r="G38" s="41" t="s">
        <v>13</v>
      </c>
      <c r="H38" s="41" t="s">
        <v>18</v>
      </c>
      <c r="I38" s="42">
        <v>40694</v>
      </c>
    </row>
    <row r="39" spans="1:9" ht="15" customHeight="1" x14ac:dyDescent="0.2">
      <c r="A39" s="33">
        <v>40664</v>
      </c>
      <c r="B39" s="34" t="s">
        <v>75</v>
      </c>
      <c r="C39" s="34" t="s">
        <v>33</v>
      </c>
      <c r="D39" s="34" t="s">
        <v>76</v>
      </c>
      <c r="E39" s="35">
        <v>220</v>
      </c>
      <c r="F39" s="36" t="s">
        <v>12</v>
      </c>
      <c r="G39" s="36" t="s">
        <v>13</v>
      </c>
      <c r="H39" s="36" t="s">
        <v>77</v>
      </c>
      <c r="I39" s="37">
        <v>40694</v>
      </c>
    </row>
    <row r="40" spans="1:9" ht="15" customHeight="1" x14ac:dyDescent="0.2">
      <c r="A40" s="38">
        <v>40668</v>
      </c>
      <c r="B40" s="39" t="s">
        <v>23</v>
      </c>
      <c r="C40" s="39" t="s">
        <v>24</v>
      </c>
      <c r="D40" s="39" t="s">
        <v>25</v>
      </c>
      <c r="E40" s="40">
        <v>340</v>
      </c>
      <c r="F40" s="41" t="s">
        <v>12</v>
      </c>
      <c r="G40" s="41" t="s">
        <v>13</v>
      </c>
      <c r="H40" s="41" t="s">
        <v>26</v>
      </c>
      <c r="I40" s="42">
        <v>40668</v>
      </c>
    </row>
    <row r="41" spans="1:9" ht="15" customHeight="1" x14ac:dyDescent="0.2">
      <c r="A41" s="33">
        <v>40670</v>
      </c>
      <c r="B41" s="34" t="s">
        <v>78</v>
      </c>
      <c r="C41" s="34" t="s">
        <v>79</v>
      </c>
      <c r="D41" s="34" t="s">
        <v>80</v>
      </c>
      <c r="E41" s="35">
        <v>563</v>
      </c>
      <c r="F41" s="36" t="s">
        <v>12</v>
      </c>
      <c r="G41" s="36" t="s">
        <v>13</v>
      </c>
      <c r="H41" s="36" t="s">
        <v>44</v>
      </c>
      <c r="I41" s="37">
        <v>40670</v>
      </c>
    </row>
    <row r="42" spans="1:9" ht="15" customHeight="1" x14ac:dyDescent="0.2">
      <c r="A42" s="38">
        <v>40670</v>
      </c>
      <c r="B42" s="39" t="s">
        <v>81</v>
      </c>
      <c r="C42" s="39" t="s">
        <v>33</v>
      </c>
      <c r="D42" s="39" t="s">
        <v>82</v>
      </c>
      <c r="E42" s="40">
        <v>982</v>
      </c>
      <c r="F42" s="41" t="s">
        <v>12</v>
      </c>
      <c r="G42" s="41" t="s">
        <v>13</v>
      </c>
      <c r="H42" s="41" t="s">
        <v>83</v>
      </c>
      <c r="I42" s="42">
        <v>40700</v>
      </c>
    </row>
    <row r="43" spans="1:9" ht="15" customHeight="1" x14ac:dyDescent="0.2">
      <c r="A43" s="33">
        <v>40678</v>
      </c>
      <c r="B43" s="34" t="s">
        <v>27</v>
      </c>
      <c r="C43" s="34" t="s">
        <v>28</v>
      </c>
      <c r="D43" s="34" t="s">
        <v>29</v>
      </c>
      <c r="E43" s="35">
        <v>80</v>
      </c>
      <c r="F43" s="36" t="s">
        <v>12</v>
      </c>
      <c r="G43" s="36" t="s">
        <v>13</v>
      </c>
      <c r="H43" s="36" t="s">
        <v>30</v>
      </c>
      <c r="I43" s="37">
        <v>40678</v>
      </c>
    </row>
    <row r="44" spans="1:9" ht="15" customHeight="1" x14ac:dyDescent="0.2">
      <c r="A44" s="38">
        <v>40678</v>
      </c>
      <c r="B44" s="39" t="s">
        <v>27</v>
      </c>
      <c r="C44" s="39" t="s">
        <v>28</v>
      </c>
      <c r="D44" s="39" t="s">
        <v>29</v>
      </c>
      <c r="E44" s="40">
        <v>35</v>
      </c>
      <c r="F44" s="41" t="s">
        <v>12</v>
      </c>
      <c r="G44" s="41" t="s">
        <v>31</v>
      </c>
      <c r="H44" s="41" t="s">
        <v>30</v>
      </c>
      <c r="I44" s="42">
        <v>40678</v>
      </c>
    </row>
    <row r="45" spans="1:9" ht="15" customHeight="1" x14ac:dyDescent="0.2">
      <c r="A45" s="33">
        <v>40678</v>
      </c>
      <c r="B45" s="34" t="s">
        <v>32</v>
      </c>
      <c r="C45" s="34" t="s">
        <v>33</v>
      </c>
      <c r="D45" s="34" t="s">
        <v>34</v>
      </c>
      <c r="E45" s="35">
        <v>1000</v>
      </c>
      <c r="F45" s="36" t="s">
        <v>12</v>
      </c>
      <c r="G45" s="36" t="s">
        <v>13</v>
      </c>
      <c r="H45" s="36" t="s">
        <v>35</v>
      </c>
      <c r="I45" s="37">
        <v>40696</v>
      </c>
    </row>
    <row r="46" spans="1:9" ht="15" customHeight="1" x14ac:dyDescent="0.2">
      <c r="A46" s="38">
        <v>40683</v>
      </c>
      <c r="B46" s="39" t="s">
        <v>45</v>
      </c>
      <c r="C46" s="39" t="s">
        <v>46</v>
      </c>
      <c r="D46" s="39" t="s">
        <v>47</v>
      </c>
      <c r="E46" s="40">
        <v>-20000</v>
      </c>
      <c r="F46" s="41" t="s">
        <v>48</v>
      </c>
      <c r="G46" s="41" t="s">
        <v>31</v>
      </c>
      <c r="H46" s="41" t="s">
        <v>49</v>
      </c>
      <c r="I46" s="42">
        <v>40683</v>
      </c>
    </row>
    <row r="47" spans="1:9" ht="15" customHeight="1" x14ac:dyDescent="0.2">
      <c r="A47" s="33">
        <v>40683</v>
      </c>
      <c r="B47" s="34" t="s">
        <v>45</v>
      </c>
      <c r="C47" s="34" t="s">
        <v>46</v>
      </c>
      <c r="D47" s="34" t="s">
        <v>47</v>
      </c>
      <c r="E47" s="35">
        <v>20000</v>
      </c>
      <c r="F47" s="36" t="s">
        <v>48</v>
      </c>
      <c r="G47" s="36" t="s">
        <v>13</v>
      </c>
      <c r="H47" s="36" t="s">
        <v>49</v>
      </c>
      <c r="I47" s="37">
        <v>40683</v>
      </c>
    </row>
    <row r="48" spans="1:9" ht="15" customHeight="1" x14ac:dyDescent="0.2">
      <c r="A48" s="38">
        <v>40689</v>
      </c>
      <c r="B48" s="39" t="s">
        <v>45</v>
      </c>
      <c r="C48" s="39" t="s">
        <v>50</v>
      </c>
      <c r="D48" s="39" t="s">
        <v>51</v>
      </c>
      <c r="E48" s="40">
        <v>20000</v>
      </c>
      <c r="F48" s="41" t="s">
        <v>48</v>
      </c>
      <c r="G48" s="41" t="s">
        <v>31</v>
      </c>
      <c r="H48" s="41" t="s">
        <v>52</v>
      </c>
      <c r="I48" s="42">
        <v>40689</v>
      </c>
    </row>
    <row r="49" spans="1:9" ht="15" customHeight="1" x14ac:dyDescent="0.2">
      <c r="A49" s="33">
        <v>40689</v>
      </c>
      <c r="B49" s="34" t="s">
        <v>53</v>
      </c>
      <c r="C49" s="34" t="s">
        <v>24</v>
      </c>
      <c r="D49" s="34" t="s">
        <v>54</v>
      </c>
      <c r="E49" s="35">
        <v>220</v>
      </c>
      <c r="F49" s="36" t="s">
        <v>48</v>
      </c>
      <c r="G49" s="36" t="s">
        <v>13</v>
      </c>
      <c r="H49" s="36" t="s">
        <v>55</v>
      </c>
      <c r="I49" s="37">
        <v>40689</v>
      </c>
    </row>
    <row r="50" spans="1:9" ht="15" customHeight="1" x14ac:dyDescent="0.2">
      <c r="A50" s="38">
        <v>40689</v>
      </c>
      <c r="B50" s="39" t="s">
        <v>53</v>
      </c>
      <c r="C50" s="39" t="s">
        <v>24</v>
      </c>
      <c r="D50" s="39" t="s">
        <v>56</v>
      </c>
      <c r="E50" s="40">
        <v>100</v>
      </c>
      <c r="F50" s="41" t="s">
        <v>48</v>
      </c>
      <c r="G50" s="41" t="s">
        <v>13</v>
      </c>
      <c r="H50" s="41" t="s">
        <v>57</v>
      </c>
      <c r="I50" s="42">
        <v>40689</v>
      </c>
    </row>
    <row r="51" spans="1:9" ht="15" customHeight="1" x14ac:dyDescent="0.2">
      <c r="A51" s="33">
        <v>40689</v>
      </c>
      <c r="B51" s="34" t="s">
        <v>58</v>
      </c>
      <c r="C51" s="34" t="s">
        <v>24</v>
      </c>
      <c r="D51" s="34" t="s">
        <v>59</v>
      </c>
      <c r="E51" s="35">
        <v>6400</v>
      </c>
      <c r="F51" s="36" t="s">
        <v>12</v>
      </c>
      <c r="G51" s="36" t="s">
        <v>13</v>
      </c>
      <c r="H51" s="36" t="s">
        <v>60</v>
      </c>
      <c r="I51" s="37">
        <v>40689</v>
      </c>
    </row>
    <row r="52" spans="1:9" ht="15" customHeight="1" x14ac:dyDescent="0.2">
      <c r="A52" s="38">
        <v>40692</v>
      </c>
      <c r="B52" s="39" t="s">
        <v>36</v>
      </c>
      <c r="C52" s="39" t="s">
        <v>37</v>
      </c>
      <c r="D52" s="39" t="s">
        <v>38</v>
      </c>
      <c r="E52" s="40">
        <v>65</v>
      </c>
      <c r="F52" s="41" t="s">
        <v>12</v>
      </c>
      <c r="G52" s="41" t="s">
        <v>39</v>
      </c>
      <c r="H52" s="41" t="s">
        <v>40</v>
      </c>
      <c r="I52" s="42">
        <v>40692</v>
      </c>
    </row>
    <row r="53" spans="1:9" ht="15" customHeight="1" x14ac:dyDescent="0.2">
      <c r="A53" s="33">
        <v>40694</v>
      </c>
      <c r="B53" s="34" t="s">
        <v>45</v>
      </c>
      <c r="C53" s="34" t="s">
        <v>28</v>
      </c>
      <c r="D53" s="34" t="s">
        <v>61</v>
      </c>
      <c r="E53" s="35">
        <v>100</v>
      </c>
      <c r="F53" s="36" t="s">
        <v>48</v>
      </c>
      <c r="G53" s="36" t="s">
        <v>13</v>
      </c>
      <c r="H53" s="36" t="s">
        <v>49</v>
      </c>
      <c r="I53" s="37">
        <v>40694</v>
      </c>
    </row>
    <row r="54" spans="1:9" ht="15" customHeight="1" x14ac:dyDescent="0.2">
      <c r="A54" s="38">
        <v>40694</v>
      </c>
      <c r="B54" s="39" t="s">
        <v>45</v>
      </c>
      <c r="C54" s="39" t="s">
        <v>28</v>
      </c>
      <c r="D54" s="39" t="s">
        <v>61</v>
      </c>
      <c r="E54" s="40">
        <v>-100</v>
      </c>
      <c r="F54" s="41" t="s">
        <v>48</v>
      </c>
      <c r="G54" s="41" t="s">
        <v>39</v>
      </c>
      <c r="H54" s="41" t="s">
        <v>49</v>
      </c>
      <c r="I54" s="42">
        <v>40694</v>
      </c>
    </row>
    <row r="55" spans="1:9" ht="15" customHeight="1" x14ac:dyDescent="0.2">
      <c r="A55" s="33">
        <v>40695</v>
      </c>
      <c r="B55" s="34" t="s">
        <v>15</v>
      </c>
      <c r="C55" s="34" t="s">
        <v>84</v>
      </c>
      <c r="D55" s="34" t="s">
        <v>17</v>
      </c>
      <c r="E55" s="35">
        <v>179</v>
      </c>
      <c r="F55" s="36" t="s">
        <v>12</v>
      </c>
      <c r="G55" s="36" t="s">
        <v>13</v>
      </c>
      <c r="H55" s="36" t="s">
        <v>18</v>
      </c>
      <c r="I55" s="37">
        <v>40725</v>
      </c>
    </row>
    <row r="56" spans="1:9" ht="15" customHeight="1" x14ac:dyDescent="0.2">
      <c r="A56" s="38">
        <v>40699</v>
      </c>
      <c r="B56" s="39" t="s">
        <v>23</v>
      </c>
      <c r="C56" s="39" t="s">
        <v>24</v>
      </c>
      <c r="D56" s="39" t="s">
        <v>25</v>
      </c>
      <c r="E56" s="40">
        <v>340</v>
      </c>
      <c r="F56" s="41" t="s">
        <v>12</v>
      </c>
      <c r="G56" s="41" t="s">
        <v>13</v>
      </c>
      <c r="H56" s="41" t="s">
        <v>26</v>
      </c>
      <c r="I56" s="42">
        <v>40699</v>
      </c>
    </row>
    <row r="57" spans="1:9" ht="15" customHeight="1" x14ac:dyDescent="0.2">
      <c r="A57" s="33">
        <v>40709</v>
      </c>
      <c r="B57" s="34" t="s">
        <v>27</v>
      </c>
      <c r="C57" s="34" t="s">
        <v>28</v>
      </c>
      <c r="D57" s="34" t="s">
        <v>29</v>
      </c>
      <c r="E57" s="35">
        <v>80</v>
      </c>
      <c r="F57" s="36" t="s">
        <v>12</v>
      </c>
      <c r="G57" s="36" t="s">
        <v>13</v>
      </c>
      <c r="H57" s="36" t="s">
        <v>30</v>
      </c>
      <c r="I57" s="37">
        <v>40709</v>
      </c>
    </row>
    <row r="58" spans="1:9" ht="15" customHeight="1" x14ac:dyDescent="0.2">
      <c r="A58" s="38">
        <v>40709</v>
      </c>
      <c r="B58" s="39" t="s">
        <v>27</v>
      </c>
      <c r="C58" s="39" t="s">
        <v>28</v>
      </c>
      <c r="D58" s="39" t="s">
        <v>29</v>
      </c>
      <c r="E58" s="40">
        <v>35</v>
      </c>
      <c r="F58" s="41" t="s">
        <v>12</v>
      </c>
      <c r="G58" s="41" t="s">
        <v>31</v>
      </c>
      <c r="H58" s="41" t="s">
        <v>30</v>
      </c>
      <c r="I58" s="42">
        <v>40709</v>
      </c>
    </row>
    <row r="59" spans="1:9" ht="15" customHeight="1" x14ac:dyDescent="0.2">
      <c r="A59" s="33">
        <v>40709</v>
      </c>
      <c r="B59" s="34" t="s">
        <v>32</v>
      </c>
      <c r="C59" s="34" t="s">
        <v>33</v>
      </c>
      <c r="D59" s="34" t="s">
        <v>34</v>
      </c>
      <c r="E59" s="35">
        <v>1000</v>
      </c>
      <c r="F59" s="36" t="s">
        <v>12</v>
      </c>
      <c r="G59" s="36" t="s">
        <v>13</v>
      </c>
      <c r="H59" s="36" t="s">
        <v>35</v>
      </c>
      <c r="I59" s="37">
        <v>40727</v>
      </c>
    </row>
    <row r="60" spans="1:9" ht="15" customHeight="1" x14ac:dyDescent="0.2">
      <c r="A60" s="38">
        <v>40714</v>
      </c>
      <c r="B60" s="39" t="s">
        <v>45</v>
      </c>
      <c r="C60" s="39" t="s">
        <v>46</v>
      </c>
      <c r="D60" s="39" t="s">
        <v>47</v>
      </c>
      <c r="E60" s="40">
        <v>-20000</v>
      </c>
      <c r="F60" s="41" t="s">
        <v>48</v>
      </c>
      <c r="G60" s="41" t="s">
        <v>31</v>
      </c>
      <c r="H60" s="41" t="s">
        <v>49</v>
      </c>
      <c r="I60" s="42">
        <v>40714</v>
      </c>
    </row>
    <row r="61" spans="1:9" ht="15" customHeight="1" x14ac:dyDescent="0.2">
      <c r="A61" s="33">
        <v>40714</v>
      </c>
      <c r="B61" s="34" t="s">
        <v>45</v>
      </c>
      <c r="C61" s="34" t="s">
        <v>46</v>
      </c>
      <c r="D61" s="34" t="s">
        <v>47</v>
      </c>
      <c r="E61" s="35">
        <v>20000</v>
      </c>
      <c r="F61" s="36" t="s">
        <v>48</v>
      </c>
      <c r="G61" s="36" t="s">
        <v>13</v>
      </c>
      <c r="H61" s="36" t="s">
        <v>49</v>
      </c>
      <c r="I61" s="37">
        <v>40714</v>
      </c>
    </row>
    <row r="62" spans="1:9" ht="15" customHeight="1" x14ac:dyDescent="0.2">
      <c r="A62" s="38">
        <v>40716</v>
      </c>
      <c r="B62" s="39" t="s">
        <v>36</v>
      </c>
      <c r="C62" s="39" t="s">
        <v>37</v>
      </c>
      <c r="D62" s="39" t="s">
        <v>38</v>
      </c>
      <c r="E62" s="40">
        <v>110</v>
      </c>
      <c r="F62" s="41" t="s">
        <v>12</v>
      </c>
      <c r="G62" s="41" t="s">
        <v>39</v>
      </c>
      <c r="H62" s="41" t="s">
        <v>40</v>
      </c>
      <c r="I62" s="42">
        <v>40716</v>
      </c>
    </row>
    <row r="63" spans="1:9" ht="15" customHeight="1" x14ac:dyDescent="0.2">
      <c r="A63" s="33">
        <v>40719</v>
      </c>
      <c r="B63" s="34" t="s">
        <v>63</v>
      </c>
      <c r="C63" s="34" t="s">
        <v>64</v>
      </c>
      <c r="D63" s="34" t="s">
        <v>65</v>
      </c>
      <c r="E63" s="35">
        <v>8700</v>
      </c>
      <c r="F63" s="36" t="s">
        <v>48</v>
      </c>
      <c r="G63" s="36" t="s">
        <v>13</v>
      </c>
      <c r="H63" s="36" t="s">
        <v>66</v>
      </c>
      <c r="I63" s="37">
        <v>40719</v>
      </c>
    </row>
    <row r="64" spans="1:9" ht="15" customHeight="1" x14ac:dyDescent="0.2">
      <c r="A64" s="38">
        <v>40720</v>
      </c>
      <c r="B64" s="39" t="s">
        <v>45</v>
      </c>
      <c r="C64" s="39" t="s">
        <v>50</v>
      </c>
      <c r="D64" s="39" t="s">
        <v>51</v>
      </c>
      <c r="E64" s="40">
        <v>20000</v>
      </c>
      <c r="F64" s="41" t="s">
        <v>48</v>
      </c>
      <c r="G64" s="41" t="s">
        <v>31</v>
      </c>
      <c r="H64" s="41" t="s">
        <v>52</v>
      </c>
      <c r="I64" s="42">
        <v>40720</v>
      </c>
    </row>
    <row r="65" spans="1:9" ht="15" customHeight="1" x14ac:dyDescent="0.2">
      <c r="A65" s="33">
        <v>40720</v>
      </c>
      <c r="B65" s="34" t="s">
        <v>53</v>
      </c>
      <c r="C65" s="34" t="s">
        <v>24</v>
      </c>
      <c r="D65" s="34" t="s">
        <v>54</v>
      </c>
      <c r="E65" s="35">
        <v>220</v>
      </c>
      <c r="F65" s="36" t="s">
        <v>48</v>
      </c>
      <c r="G65" s="36" t="s">
        <v>13</v>
      </c>
      <c r="H65" s="36" t="s">
        <v>55</v>
      </c>
      <c r="I65" s="37">
        <v>40720</v>
      </c>
    </row>
    <row r="66" spans="1:9" ht="15" customHeight="1" x14ac:dyDescent="0.2">
      <c r="A66" s="38">
        <v>40720</v>
      </c>
      <c r="B66" s="39" t="s">
        <v>53</v>
      </c>
      <c r="C66" s="39" t="s">
        <v>24</v>
      </c>
      <c r="D66" s="39" t="s">
        <v>56</v>
      </c>
      <c r="E66" s="40">
        <v>100</v>
      </c>
      <c r="F66" s="41" t="s">
        <v>48</v>
      </c>
      <c r="G66" s="41" t="s">
        <v>13</v>
      </c>
      <c r="H66" s="41" t="s">
        <v>57</v>
      </c>
      <c r="I66" s="42">
        <v>40720</v>
      </c>
    </row>
    <row r="67" spans="1:9" ht="15" customHeight="1" x14ac:dyDescent="0.2">
      <c r="A67" s="33">
        <v>40720</v>
      </c>
      <c r="B67" s="34" t="s">
        <v>58</v>
      </c>
      <c r="C67" s="34" t="s">
        <v>24</v>
      </c>
      <c r="D67" s="34" t="s">
        <v>59</v>
      </c>
      <c r="E67" s="35">
        <v>6400</v>
      </c>
      <c r="F67" s="36" t="s">
        <v>12</v>
      </c>
      <c r="G67" s="36" t="s">
        <v>13</v>
      </c>
      <c r="H67" s="36" t="s">
        <v>60</v>
      </c>
      <c r="I67" s="37">
        <v>40720</v>
      </c>
    </row>
    <row r="68" spans="1:9" ht="15" customHeight="1" x14ac:dyDescent="0.2">
      <c r="A68" s="38">
        <v>40720</v>
      </c>
      <c r="B68" s="39" t="s">
        <v>85</v>
      </c>
      <c r="C68" s="39" t="s">
        <v>86</v>
      </c>
      <c r="D68" s="39" t="s">
        <v>87</v>
      </c>
      <c r="E68" s="40">
        <v>1782</v>
      </c>
      <c r="F68" s="41" t="s">
        <v>12</v>
      </c>
      <c r="G68" s="41" t="s">
        <v>13</v>
      </c>
      <c r="H68" s="41" t="s">
        <v>44</v>
      </c>
      <c r="I68" s="42">
        <v>40720</v>
      </c>
    </row>
    <row r="69" spans="1:9" ht="15" customHeight="1" x14ac:dyDescent="0.2">
      <c r="A69" s="33">
        <v>40724</v>
      </c>
      <c r="B69" s="34" t="s">
        <v>45</v>
      </c>
      <c r="C69" s="34" t="s">
        <v>28</v>
      </c>
      <c r="D69" s="34" t="s">
        <v>61</v>
      </c>
      <c r="E69" s="35">
        <v>100</v>
      </c>
      <c r="F69" s="36" t="s">
        <v>48</v>
      </c>
      <c r="G69" s="36" t="s">
        <v>13</v>
      </c>
      <c r="H69" s="36" t="s">
        <v>49</v>
      </c>
      <c r="I69" s="37">
        <v>40724</v>
      </c>
    </row>
    <row r="70" spans="1:9" ht="15" customHeight="1" x14ac:dyDescent="0.2">
      <c r="A70" s="38">
        <v>40724</v>
      </c>
      <c r="B70" s="39" t="s">
        <v>45</v>
      </c>
      <c r="C70" s="39" t="s">
        <v>28</v>
      </c>
      <c r="D70" s="39" t="s">
        <v>61</v>
      </c>
      <c r="E70" s="40">
        <v>-100</v>
      </c>
      <c r="F70" s="41" t="s">
        <v>48</v>
      </c>
      <c r="G70" s="41" t="s">
        <v>39</v>
      </c>
      <c r="H70" s="41" t="s">
        <v>49</v>
      </c>
      <c r="I70" s="42">
        <v>40724</v>
      </c>
    </row>
    <row r="71" spans="1:9" ht="15" customHeight="1" x14ac:dyDescent="0.2">
      <c r="A71" s="33">
        <v>40725</v>
      </c>
      <c r="B71" s="34" t="s">
        <v>15</v>
      </c>
      <c r="C71" s="34" t="s">
        <v>88</v>
      </c>
      <c r="D71" s="34" t="s">
        <v>17</v>
      </c>
      <c r="E71" s="35">
        <v>179</v>
      </c>
      <c r="F71" s="36" t="s">
        <v>12</v>
      </c>
      <c r="G71" s="36" t="s">
        <v>13</v>
      </c>
      <c r="H71" s="36" t="s">
        <v>18</v>
      </c>
      <c r="I71" s="37">
        <v>40755</v>
      </c>
    </row>
    <row r="72" spans="1:9" ht="15" customHeight="1" x14ac:dyDescent="0.2">
      <c r="A72" s="38">
        <v>40726</v>
      </c>
      <c r="B72" s="39" t="s">
        <v>81</v>
      </c>
      <c r="C72" s="39" t="s">
        <v>33</v>
      </c>
      <c r="D72" s="39" t="s">
        <v>82</v>
      </c>
      <c r="E72" s="40">
        <v>761</v>
      </c>
      <c r="F72" s="41" t="s">
        <v>12</v>
      </c>
      <c r="G72" s="41" t="s">
        <v>13</v>
      </c>
      <c r="H72" s="41" t="s">
        <v>83</v>
      </c>
      <c r="I72" s="42">
        <v>40756</v>
      </c>
    </row>
    <row r="73" spans="1:9" ht="15" customHeight="1" x14ac:dyDescent="0.2">
      <c r="A73" s="33">
        <v>40729</v>
      </c>
      <c r="B73" s="34" t="s">
        <v>23</v>
      </c>
      <c r="C73" s="34" t="s">
        <v>24</v>
      </c>
      <c r="D73" s="34" t="s">
        <v>25</v>
      </c>
      <c r="E73" s="35">
        <v>340</v>
      </c>
      <c r="F73" s="36" t="s">
        <v>12</v>
      </c>
      <c r="G73" s="36" t="s">
        <v>13</v>
      </c>
      <c r="H73" s="36" t="s">
        <v>26</v>
      </c>
      <c r="I73" s="37">
        <v>40729</v>
      </c>
    </row>
    <row r="74" spans="1:9" ht="15" customHeight="1" x14ac:dyDescent="0.2">
      <c r="A74" s="38">
        <v>40739</v>
      </c>
      <c r="B74" s="39" t="s">
        <v>27</v>
      </c>
      <c r="C74" s="39" t="s">
        <v>28</v>
      </c>
      <c r="D74" s="39" t="s">
        <v>29</v>
      </c>
      <c r="E74" s="40">
        <v>80</v>
      </c>
      <c r="F74" s="41" t="s">
        <v>12</v>
      </c>
      <c r="G74" s="41" t="s">
        <v>13</v>
      </c>
      <c r="H74" s="41" t="s">
        <v>30</v>
      </c>
      <c r="I74" s="42">
        <v>40739</v>
      </c>
    </row>
    <row r="75" spans="1:9" ht="15" customHeight="1" x14ac:dyDescent="0.2">
      <c r="A75" s="33">
        <v>40739</v>
      </c>
      <c r="B75" s="34" t="s">
        <v>27</v>
      </c>
      <c r="C75" s="34" t="s">
        <v>28</v>
      </c>
      <c r="D75" s="34" t="s">
        <v>29</v>
      </c>
      <c r="E75" s="35">
        <v>35</v>
      </c>
      <c r="F75" s="36" t="s">
        <v>12</v>
      </c>
      <c r="G75" s="36" t="s">
        <v>31</v>
      </c>
      <c r="H75" s="36" t="s">
        <v>30</v>
      </c>
      <c r="I75" s="37">
        <v>40739</v>
      </c>
    </row>
    <row r="76" spans="1:9" ht="15" customHeight="1" x14ac:dyDescent="0.2">
      <c r="A76" s="38">
        <v>40739</v>
      </c>
      <c r="B76" s="39" t="s">
        <v>32</v>
      </c>
      <c r="C76" s="39" t="s">
        <v>33</v>
      </c>
      <c r="D76" s="39" t="s">
        <v>34</v>
      </c>
      <c r="E76" s="40">
        <v>1000</v>
      </c>
      <c r="F76" s="41" t="s">
        <v>12</v>
      </c>
      <c r="G76" s="41" t="s">
        <v>13</v>
      </c>
      <c r="H76" s="41" t="s">
        <v>35</v>
      </c>
      <c r="I76" s="42">
        <v>40757</v>
      </c>
    </row>
    <row r="77" spans="1:9" ht="15" customHeight="1" x14ac:dyDescent="0.2">
      <c r="A77" s="33">
        <v>40740</v>
      </c>
      <c r="B77" s="34" t="s">
        <v>36</v>
      </c>
      <c r="C77" s="34" t="s">
        <v>37</v>
      </c>
      <c r="D77" s="34" t="s">
        <v>38</v>
      </c>
      <c r="E77" s="35">
        <v>29</v>
      </c>
      <c r="F77" s="36" t="s">
        <v>12</v>
      </c>
      <c r="G77" s="36" t="s">
        <v>39</v>
      </c>
      <c r="H77" s="36" t="s">
        <v>40</v>
      </c>
      <c r="I77" s="37">
        <v>40740</v>
      </c>
    </row>
    <row r="78" spans="1:9" ht="15" customHeight="1" x14ac:dyDescent="0.2">
      <c r="A78" s="38">
        <v>40741</v>
      </c>
      <c r="B78" s="39" t="s">
        <v>70</v>
      </c>
      <c r="C78" s="39" t="s">
        <v>89</v>
      </c>
      <c r="D78" s="39" t="s">
        <v>72</v>
      </c>
      <c r="E78" s="40">
        <v>937</v>
      </c>
      <c r="F78" s="41" t="s">
        <v>12</v>
      </c>
      <c r="G78" s="41" t="s">
        <v>13</v>
      </c>
      <c r="H78" s="41" t="s">
        <v>73</v>
      </c>
      <c r="I78" s="42">
        <v>40771</v>
      </c>
    </row>
    <row r="79" spans="1:9" ht="15" customHeight="1" x14ac:dyDescent="0.2">
      <c r="A79" s="33">
        <v>40744</v>
      </c>
      <c r="B79" s="34" t="s">
        <v>45</v>
      </c>
      <c r="C79" s="34" t="s">
        <v>46</v>
      </c>
      <c r="D79" s="34" t="s">
        <v>47</v>
      </c>
      <c r="E79" s="35">
        <v>-20000</v>
      </c>
      <c r="F79" s="36" t="s">
        <v>48</v>
      </c>
      <c r="G79" s="36" t="s">
        <v>31</v>
      </c>
      <c r="H79" s="36" t="s">
        <v>49</v>
      </c>
      <c r="I79" s="37">
        <v>40744</v>
      </c>
    </row>
    <row r="80" spans="1:9" ht="15" customHeight="1" x14ac:dyDescent="0.2">
      <c r="A80" s="38">
        <v>40744</v>
      </c>
      <c r="B80" s="39" t="s">
        <v>45</v>
      </c>
      <c r="C80" s="39" t="s">
        <v>46</v>
      </c>
      <c r="D80" s="39" t="s">
        <v>47</v>
      </c>
      <c r="E80" s="40">
        <v>20000</v>
      </c>
      <c r="F80" s="41" t="s">
        <v>48</v>
      </c>
      <c r="G80" s="41" t="s">
        <v>13</v>
      </c>
      <c r="H80" s="41" t="s">
        <v>49</v>
      </c>
      <c r="I80" s="42">
        <v>40744</v>
      </c>
    </row>
    <row r="81" spans="1:9" ht="15" customHeight="1" x14ac:dyDescent="0.2">
      <c r="A81" s="33">
        <v>40749</v>
      </c>
      <c r="B81" s="34" t="s">
        <v>90</v>
      </c>
      <c r="C81" s="34" t="s">
        <v>91</v>
      </c>
      <c r="D81" s="34" t="s">
        <v>92</v>
      </c>
      <c r="E81" s="35">
        <v>2000</v>
      </c>
      <c r="F81" s="36" t="s">
        <v>12</v>
      </c>
      <c r="G81" s="36" t="s">
        <v>13</v>
      </c>
      <c r="H81" s="36" t="s">
        <v>22</v>
      </c>
      <c r="I81" s="37">
        <v>40779</v>
      </c>
    </row>
    <row r="82" spans="1:9" ht="15" customHeight="1" x14ac:dyDescent="0.2">
      <c r="A82" s="38">
        <v>40750</v>
      </c>
      <c r="B82" s="39" t="s">
        <v>45</v>
      </c>
      <c r="C82" s="39" t="s">
        <v>50</v>
      </c>
      <c r="D82" s="39" t="s">
        <v>51</v>
      </c>
      <c r="E82" s="40">
        <v>20000</v>
      </c>
      <c r="F82" s="41" t="s">
        <v>48</v>
      </c>
      <c r="G82" s="41" t="s">
        <v>31</v>
      </c>
      <c r="H82" s="41" t="s">
        <v>52</v>
      </c>
      <c r="I82" s="42">
        <v>40750</v>
      </c>
    </row>
    <row r="83" spans="1:9" ht="15" customHeight="1" x14ac:dyDescent="0.2">
      <c r="A83" s="33">
        <v>40750</v>
      </c>
      <c r="B83" s="34" t="s">
        <v>53</v>
      </c>
      <c r="C83" s="34" t="s">
        <v>24</v>
      </c>
      <c r="D83" s="34" t="s">
        <v>54</v>
      </c>
      <c r="E83" s="35">
        <v>220</v>
      </c>
      <c r="F83" s="36" t="s">
        <v>48</v>
      </c>
      <c r="G83" s="36" t="s">
        <v>13</v>
      </c>
      <c r="H83" s="36" t="s">
        <v>55</v>
      </c>
      <c r="I83" s="37">
        <v>40750</v>
      </c>
    </row>
    <row r="84" spans="1:9" ht="15" customHeight="1" x14ac:dyDescent="0.2">
      <c r="A84" s="38">
        <v>40750</v>
      </c>
      <c r="B84" s="39" t="s">
        <v>53</v>
      </c>
      <c r="C84" s="39" t="s">
        <v>24</v>
      </c>
      <c r="D84" s="39" t="s">
        <v>56</v>
      </c>
      <c r="E84" s="40">
        <v>100</v>
      </c>
      <c r="F84" s="41" t="s">
        <v>48</v>
      </c>
      <c r="G84" s="41" t="s">
        <v>13</v>
      </c>
      <c r="H84" s="41" t="s">
        <v>57</v>
      </c>
      <c r="I84" s="42">
        <v>40750</v>
      </c>
    </row>
    <row r="85" spans="1:9" ht="15" customHeight="1" x14ac:dyDescent="0.2">
      <c r="A85" s="33">
        <v>40750</v>
      </c>
      <c r="B85" s="34" t="s">
        <v>58</v>
      </c>
      <c r="C85" s="34" t="s">
        <v>24</v>
      </c>
      <c r="D85" s="34" t="s">
        <v>59</v>
      </c>
      <c r="E85" s="35">
        <v>6400</v>
      </c>
      <c r="F85" s="36" t="s">
        <v>12</v>
      </c>
      <c r="G85" s="36" t="s">
        <v>13</v>
      </c>
      <c r="H85" s="36" t="s">
        <v>60</v>
      </c>
      <c r="I85" s="37">
        <v>40750</v>
      </c>
    </row>
    <row r="86" spans="1:9" ht="15" customHeight="1" x14ac:dyDescent="0.2">
      <c r="A86" s="38">
        <v>40755</v>
      </c>
      <c r="B86" s="39" t="s">
        <v>45</v>
      </c>
      <c r="C86" s="39" t="s">
        <v>28</v>
      </c>
      <c r="D86" s="39" t="s">
        <v>61</v>
      </c>
      <c r="E86" s="40">
        <v>50</v>
      </c>
      <c r="F86" s="41" t="s">
        <v>48</v>
      </c>
      <c r="G86" s="41" t="s">
        <v>13</v>
      </c>
      <c r="H86" s="41" t="s">
        <v>49</v>
      </c>
      <c r="I86" s="42">
        <v>40755</v>
      </c>
    </row>
    <row r="87" spans="1:9" ht="15" customHeight="1" x14ac:dyDescent="0.2">
      <c r="A87" s="33">
        <v>40755</v>
      </c>
      <c r="B87" s="34" t="s">
        <v>45</v>
      </c>
      <c r="C87" s="34" t="s">
        <v>28</v>
      </c>
      <c r="D87" s="34" t="s">
        <v>61</v>
      </c>
      <c r="E87" s="35">
        <v>-50</v>
      </c>
      <c r="F87" s="36" t="s">
        <v>48</v>
      </c>
      <c r="G87" s="36" t="s">
        <v>39</v>
      </c>
      <c r="H87" s="36" t="s">
        <v>49</v>
      </c>
      <c r="I87" s="37">
        <v>40755</v>
      </c>
    </row>
    <row r="88" spans="1:9" ht="15" customHeight="1" x14ac:dyDescent="0.2">
      <c r="A88" s="38">
        <v>40756</v>
      </c>
      <c r="B88" s="39" t="s">
        <v>15</v>
      </c>
      <c r="C88" s="39" t="s">
        <v>93</v>
      </c>
      <c r="D88" s="39" t="s">
        <v>17</v>
      </c>
      <c r="E88" s="40">
        <v>179</v>
      </c>
      <c r="F88" s="41" t="s">
        <v>12</v>
      </c>
      <c r="G88" s="41" t="s">
        <v>13</v>
      </c>
      <c r="H88" s="41" t="s">
        <v>18</v>
      </c>
      <c r="I88" s="42">
        <v>40786</v>
      </c>
    </row>
    <row r="89" spans="1:9" ht="15" customHeight="1" x14ac:dyDescent="0.2">
      <c r="A89" s="33">
        <v>40760</v>
      </c>
      <c r="B89" s="34" t="s">
        <v>23</v>
      </c>
      <c r="C89" s="34" t="s">
        <v>24</v>
      </c>
      <c r="D89" s="34" t="s">
        <v>25</v>
      </c>
      <c r="E89" s="35">
        <v>340</v>
      </c>
      <c r="F89" s="36" t="s">
        <v>12</v>
      </c>
      <c r="G89" s="36" t="s">
        <v>13</v>
      </c>
      <c r="H89" s="36" t="s">
        <v>26</v>
      </c>
      <c r="I89" s="37">
        <v>40760</v>
      </c>
    </row>
    <row r="90" spans="1:9" ht="15" customHeight="1" x14ac:dyDescent="0.2">
      <c r="A90" s="38">
        <v>40764</v>
      </c>
      <c r="B90" s="39" t="s">
        <v>36</v>
      </c>
      <c r="C90" s="39" t="s">
        <v>37</v>
      </c>
      <c r="D90" s="39" t="s">
        <v>38</v>
      </c>
      <c r="E90" s="40">
        <v>78</v>
      </c>
      <c r="F90" s="41" t="s">
        <v>12</v>
      </c>
      <c r="G90" s="41" t="s">
        <v>39</v>
      </c>
      <c r="H90" s="41" t="s">
        <v>40</v>
      </c>
      <c r="I90" s="42">
        <v>40764</v>
      </c>
    </row>
    <row r="91" spans="1:9" ht="15" customHeight="1" x14ac:dyDescent="0.2">
      <c r="A91" s="33">
        <v>40768</v>
      </c>
      <c r="B91" s="34" t="s">
        <v>94</v>
      </c>
      <c r="C91" s="34" t="s">
        <v>95</v>
      </c>
      <c r="D91" s="34" t="s">
        <v>96</v>
      </c>
      <c r="E91" s="35">
        <v>747</v>
      </c>
      <c r="F91" s="36" t="s">
        <v>12</v>
      </c>
      <c r="G91" s="36" t="s">
        <v>13</v>
      </c>
      <c r="H91" s="36" t="s">
        <v>97</v>
      </c>
      <c r="I91" s="37">
        <v>40798</v>
      </c>
    </row>
    <row r="92" spans="1:9" ht="15" customHeight="1" x14ac:dyDescent="0.2">
      <c r="A92" s="38">
        <v>40770</v>
      </c>
      <c r="B92" s="39" t="s">
        <v>27</v>
      </c>
      <c r="C92" s="39" t="s">
        <v>28</v>
      </c>
      <c r="D92" s="39" t="s">
        <v>29</v>
      </c>
      <c r="E92" s="40">
        <v>80</v>
      </c>
      <c r="F92" s="41" t="s">
        <v>12</v>
      </c>
      <c r="G92" s="41" t="s">
        <v>13</v>
      </c>
      <c r="H92" s="41" t="s">
        <v>30</v>
      </c>
      <c r="I92" s="42">
        <v>40770</v>
      </c>
    </row>
    <row r="93" spans="1:9" ht="15" customHeight="1" x14ac:dyDescent="0.2">
      <c r="A93" s="33">
        <v>40770</v>
      </c>
      <c r="B93" s="34" t="s">
        <v>27</v>
      </c>
      <c r="C93" s="34" t="s">
        <v>28</v>
      </c>
      <c r="D93" s="34" t="s">
        <v>29</v>
      </c>
      <c r="E93" s="35">
        <v>35</v>
      </c>
      <c r="F93" s="36" t="s">
        <v>12</v>
      </c>
      <c r="G93" s="36" t="s">
        <v>31</v>
      </c>
      <c r="H93" s="36" t="s">
        <v>30</v>
      </c>
      <c r="I93" s="37">
        <v>40770</v>
      </c>
    </row>
    <row r="94" spans="1:9" ht="15" customHeight="1" x14ac:dyDescent="0.2">
      <c r="A94" s="38">
        <v>40770</v>
      </c>
      <c r="B94" s="39" t="s">
        <v>32</v>
      </c>
      <c r="C94" s="39" t="s">
        <v>33</v>
      </c>
      <c r="D94" s="39" t="s">
        <v>34</v>
      </c>
      <c r="E94" s="40">
        <v>1000</v>
      </c>
      <c r="F94" s="41" t="s">
        <v>12</v>
      </c>
      <c r="G94" s="41" t="s">
        <v>13</v>
      </c>
      <c r="H94" s="41" t="s">
        <v>35</v>
      </c>
      <c r="I94" s="42">
        <v>40788</v>
      </c>
    </row>
    <row r="95" spans="1:9" ht="15" customHeight="1" x14ac:dyDescent="0.2">
      <c r="A95" s="33">
        <v>40770</v>
      </c>
      <c r="B95" s="34" t="s">
        <v>85</v>
      </c>
      <c r="C95" s="34" t="s">
        <v>98</v>
      </c>
      <c r="D95" s="34" t="s">
        <v>87</v>
      </c>
      <c r="E95" s="35">
        <v>1278</v>
      </c>
      <c r="F95" s="36" t="s">
        <v>12</v>
      </c>
      <c r="G95" s="36" t="s">
        <v>13</v>
      </c>
      <c r="H95" s="36" t="s">
        <v>44</v>
      </c>
      <c r="I95" s="37">
        <v>40770</v>
      </c>
    </row>
    <row r="96" spans="1:9" ht="15" customHeight="1" x14ac:dyDescent="0.2">
      <c r="A96" s="38">
        <v>40775</v>
      </c>
      <c r="B96" s="39" t="s">
        <v>45</v>
      </c>
      <c r="C96" s="39" t="s">
        <v>46</v>
      </c>
      <c r="D96" s="39" t="s">
        <v>47</v>
      </c>
      <c r="E96" s="40">
        <v>-20000</v>
      </c>
      <c r="F96" s="41" t="s">
        <v>48</v>
      </c>
      <c r="G96" s="41" t="s">
        <v>31</v>
      </c>
      <c r="H96" s="41" t="s">
        <v>49</v>
      </c>
      <c r="I96" s="42">
        <v>40775</v>
      </c>
    </row>
    <row r="97" spans="1:9" ht="15" customHeight="1" x14ac:dyDescent="0.2">
      <c r="A97" s="33">
        <v>40775</v>
      </c>
      <c r="B97" s="34" t="s">
        <v>45</v>
      </c>
      <c r="C97" s="34" t="s">
        <v>46</v>
      </c>
      <c r="D97" s="34" t="s">
        <v>47</v>
      </c>
      <c r="E97" s="35">
        <v>20000</v>
      </c>
      <c r="F97" s="36" t="s">
        <v>48</v>
      </c>
      <c r="G97" s="36" t="s">
        <v>13</v>
      </c>
      <c r="H97" s="36" t="s">
        <v>49</v>
      </c>
      <c r="I97" s="37">
        <v>40775</v>
      </c>
    </row>
    <row r="98" spans="1:9" ht="15" customHeight="1" x14ac:dyDescent="0.2">
      <c r="A98" s="38">
        <v>40776</v>
      </c>
      <c r="B98" s="39" t="s">
        <v>99</v>
      </c>
      <c r="C98" s="39" t="s">
        <v>100</v>
      </c>
      <c r="D98" s="39" t="s">
        <v>101</v>
      </c>
      <c r="E98" s="40">
        <v>3750</v>
      </c>
      <c r="F98" s="41" t="s">
        <v>48</v>
      </c>
      <c r="G98" s="41" t="s">
        <v>13</v>
      </c>
      <c r="H98" s="41" t="s">
        <v>102</v>
      </c>
      <c r="I98" s="42">
        <v>40776</v>
      </c>
    </row>
    <row r="99" spans="1:9" ht="15" customHeight="1" x14ac:dyDescent="0.2">
      <c r="A99" s="33">
        <v>40780</v>
      </c>
      <c r="B99" s="34" t="s">
        <v>63</v>
      </c>
      <c r="C99" s="34" t="s">
        <v>64</v>
      </c>
      <c r="D99" s="34" t="s">
        <v>65</v>
      </c>
      <c r="E99" s="35">
        <v>6600</v>
      </c>
      <c r="F99" s="36" t="s">
        <v>48</v>
      </c>
      <c r="G99" s="36" t="s">
        <v>13</v>
      </c>
      <c r="H99" s="36" t="s">
        <v>66</v>
      </c>
      <c r="I99" s="37">
        <v>40780</v>
      </c>
    </row>
    <row r="100" spans="1:9" ht="15" customHeight="1" x14ac:dyDescent="0.2">
      <c r="A100" s="38">
        <v>40781</v>
      </c>
      <c r="B100" s="39" t="s">
        <v>45</v>
      </c>
      <c r="C100" s="39" t="s">
        <v>50</v>
      </c>
      <c r="D100" s="39" t="s">
        <v>51</v>
      </c>
      <c r="E100" s="40">
        <v>20000</v>
      </c>
      <c r="F100" s="41" t="s">
        <v>48</v>
      </c>
      <c r="G100" s="41" t="s">
        <v>31</v>
      </c>
      <c r="H100" s="41" t="s">
        <v>52</v>
      </c>
      <c r="I100" s="42">
        <v>40781</v>
      </c>
    </row>
    <row r="101" spans="1:9" ht="15" customHeight="1" x14ac:dyDescent="0.2">
      <c r="A101" s="33">
        <v>40781</v>
      </c>
      <c r="B101" s="34" t="s">
        <v>53</v>
      </c>
      <c r="C101" s="34" t="s">
        <v>24</v>
      </c>
      <c r="D101" s="34" t="s">
        <v>54</v>
      </c>
      <c r="E101" s="35">
        <v>220</v>
      </c>
      <c r="F101" s="36" t="s">
        <v>48</v>
      </c>
      <c r="G101" s="36" t="s">
        <v>13</v>
      </c>
      <c r="H101" s="36" t="s">
        <v>55</v>
      </c>
      <c r="I101" s="37">
        <v>40781</v>
      </c>
    </row>
    <row r="102" spans="1:9" ht="15" customHeight="1" x14ac:dyDescent="0.2">
      <c r="A102" s="38">
        <v>40781</v>
      </c>
      <c r="B102" s="39" t="s">
        <v>53</v>
      </c>
      <c r="C102" s="39" t="s">
        <v>24</v>
      </c>
      <c r="D102" s="39" t="s">
        <v>56</v>
      </c>
      <c r="E102" s="40">
        <v>100</v>
      </c>
      <c r="F102" s="41" t="s">
        <v>48</v>
      </c>
      <c r="G102" s="41" t="s">
        <v>13</v>
      </c>
      <c r="H102" s="41" t="s">
        <v>57</v>
      </c>
      <c r="I102" s="42">
        <v>40781</v>
      </c>
    </row>
    <row r="103" spans="1:9" ht="15" customHeight="1" x14ac:dyDescent="0.2">
      <c r="A103" s="33">
        <v>40781</v>
      </c>
      <c r="B103" s="34" t="s">
        <v>58</v>
      </c>
      <c r="C103" s="34" t="s">
        <v>24</v>
      </c>
      <c r="D103" s="34" t="s">
        <v>59</v>
      </c>
      <c r="E103" s="35">
        <v>6400</v>
      </c>
      <c r="F103" s="36" t="s">
        <v>12</v>
      </c>
      <c r="G103" s="36" t="s">
        <v>13</v>
      </c>
      <c r="H103" s="36" t="s">
        <v>60</v>
      </c>
      <c r="I103" s="37">
        <v>40781</v>
      </c>
    </row>
    <row r="104" spans="1:9" ht="15" customHeight="1" x14ac:dyDescent="0.2">
      <c r="A104" s="38">
        <v>40782</v>
      </c>
      <c r="B104" s="39" t="s">
        <v>81</v>
      </c>
      <c r="C104" s="39" t="s">
        <v>33</v>
      </c>
      <c r="D104" s="39" t="s">
        <v>82</v>
      </c>
      <c r="E104" s="40">
        <v>234</v>
      </c>
      <c r="F104" s="41" t="s">
        <v>12</v>
      </c>
      <c r="G104" s="41" t="s">
        <v>13</v>
      </c>
      <c r="H104" s="41" t="s">
        <v>83</v>
      </c>
      <c r="I104" s="42">
        <v>40812</v>
      </c>
    </row>
    <row r="105" spans="1:9" ht="15" customHeight="1" x14ac:dyDescent="0.2">
      <c r="A105" s="33">
        <v>40786</v>
      </c>
      <c r="B105" s="34" t="s">
        <v>45</v>
      </c>
      <c r="C105" s="34" t="s">
        <v>28</v>
      </c>
      <c r="D105" s="34" t="s">
        <v>61</v>
      </c>
      <c r="E105" s="35">
        <v>50</v>
      </c>
      <c r="F105" s="36" t="s">
        <v>48</v>
      </c>
      <c r="G105" s="36" t="s">
        <v>13</v>
      </c>
      <c r="H105" s="36" t="s">
        <v>49</v>
      </c>
      <c r="I105" s="37">
        <v>40786</v>
      </c>
    </row>
    <row r="106" spans="1:9" ht="15" customHeight="1" x14ac:dyDescent="0.2">
      <c r="A106" s="38">
        <v>40786</v>
      </c>
      <c r="B106" s="39" t="s">
        <v>45</v>
      </c>
      <c r="C106" s="39" t="s">
        <v>28</v>
      </c>
      <c r="D106" s="39" t="s">
        <v>61</v>
      </c>
      <c r="E106" s="40">
        <v>-50</v>
      </c>
      <c r="F106" s="41" t="s">
        <v>48</v>
      </c>
      <c r="G106" s="41" t="s">
        <v>39</v>
      </c>
      <c r="H106" s="41" t="s">
        <v>49</v>
      </c>
      <c r="I106" s="42">
        <v>40786</v>
      </c>
    </row>
    <row r="107" spans="1:9" ht="15" customHeight="1" x14ac:dyDescent="0.2">
      <c r="A107" s="33">
        <v>40786</v>
      </c>
      <c r="B107" s="34" t="s">
        <v>63</v>
      </c>
      <c r="C107" s="34" t="s">
        <v>64</v>
      </c>
      <c r="D107" s="34" t="s">
        <v>103</v>
      </c>
      <c r="E107" s="35">
        <v>2600</v>
      </c>
      <c r="F107" s="36" t="s">
        <v>48</v>
      </c>
      <c r="G107" s="36" t="s">
        <v>13</v>
      </c>
      <c r="H107" s="36" t="s">
        <v>104</v>
      </c>
      <c r="I107" s="37">
        <v>40786</v>
      </c>
    </row>
    <row r="108" spans="1:9" ht="15" customHeight="1" x14ac:dyDescent="0.2">
      <c r="A108" s="38">
        <v>40787</v>
      </c>
      <c r="B108" s="39" t="s">
        <v>15</v>
      </c>
      <c r="C108" s="39" t="s">
        <v>105</v>
      </c>
      <c r="D108" s="39" t="s">
        <v>17</v>
      </c>
      <c r="E108" s="40">
        <v>179</v>
      </c>
      <c r="F108" s="41" t="s">
        <v>12</v>
      </c>
      <c r="G108" s="41" t="s">
        <v>13</v>
      </c>
      <c r="H108" s="41" t="s">
        <v>18</v>
      </c>
      <c r="I108" s="42">
        <v>40817</v>
      </c>
    </row>
    <row r="109" spans="1:9" ht="15" customHeight="1" x14ac:dyDescent="0.2">
      <c r="A109" s="33">
        <v>40791</v>
      </c>
      <c r="B109" s="34" t="s">
        <v>23</v>
      </c>
      <c r="C109" s="34" t="s">
        <v>24</v>
      </c>
      <c r="D109" s="34" t="s">
        <v>25</v>
      </c>
      <c r="E109" s="35">
        <v>340</v>
      </c>
      <c r="F109" s="36" t="s">
        <v>12</v>
      </c>
      <c r="G109" s="36" t="s">
        <v>13</v>
      </c>
      <c r="H109" s="36" t="s">
        <v>26</v>
      </c>
      <c r="I109" s="37">
        <v>40791</v>
      </c>
    </row>
    <row r="110" spans="1:9" ht="15" customHeight="1" x14ac:dyDescent="0.2">
      <c r="A110" s="38">
        <v>40799</v>
      </c>
      <c r="B110" s="39" t="s">
        <v>75</v>
      </c>
      <c r="C110" s="39" t="s">
        <v>33</v>
      </c>
      <c r="D110" s="39" t="s">
        <v>76</v>
      </c>
      <c r="E110" s="40">
        <v>277.48</v>
      </c>
      <c r="F110" s="41" t="s">
        <v>12</v>
      </c>
      <c r="G110" s="41" t="s">
        <v>13</v>
      </c>
      <c r="H110" s="41" t="s">
        <v>77</v>
      </c>
      <c r="I110" s="42">
        <v>40829</v>
      </c>
    </row>
    <row r="111" spans="1:9" ht="15" customHeight="1" x14ac:dyDescent="0.2">
      <c r="A111" s="33">
        <v>40801</v>
      </c>
      <c r="B111" s="34" t="s">
        <v>27</v>
      </c>
      <c r="C111" s="34" t="s">
        <v>28</v>
      </c>
      <c r="D111" s="34" t="s">
        <v>29</v>
      </c>
      <c r="E111" s="35">
        <v>80</v>
      </c>
      <c r="F111" s="36" t="s">
        <v>12</v>
      </c>
      <c r="G111" s="36" t="s">
        <v>13</v>
      </c>
      <c r="H111" s="36" t="s">
        <v>30</v>
      </c>
      <c r="I111" s="37">
        <v>40801</v>
      </c>
    </row>
    <row r="112" spans="1:9" ht="15" customHeight="1" x14ac:dyDescent="0.2">
      <c r="A112" s="38">
        <v>40801</v>
      </c>
      <c r="B112" s="39" t="s">
        <v>27</v>
      </c>
      <c r="C112" s="39" t="s">
        <v>28</v>
      </c>
      <c r="D112" s="39" t="s">
        <v>29</v>
      </c>
      <c r="E112" s="40">
        <v>35</v>
      </c>
      <c r="F112" s="41" t="s">
        <v>12</v>
      </c>
      <c r="G112" s="41" t="s">
        <v>31</v>
      </c>
      <c r="H112" s="41" t="s">
        <v>30</v>
      </c>
      <c r="I112" s="42">
        <v>40801</v>
      </c>
    </row>
    <row r="113" spans="1:9" ht="15" customHeight="1" x14ac:dyDescent="0.2">
      <c r="A113" s="33">
        <v>40801</v>
      </c>
      <c r="B113" s="34" t="s">
        <v>32</v>
      </c>
      <c r="C113" s="34" t="s">
        <v>33</v>
      </c>
      <c r="D113" s="34" t="s">
        <v>34</v>
      </c>
      <c r="E113" s="35">
        <v>1000</v>
      </c>
      <c r="F113" s="36" t="s">
        <v>12</v>
      </c>
      <c r="G113" s="36" t="s">
        <v>13</v>
      </c>
      <c r="H113" s="36" t="s">
        <v>35</v>
      </c>
      <c r="I113" s="37">
        <v>40819</v>
      </c>
    </row>
    <row r="114" spans="1:9" ht="15" customHeight="1" x14ac:dyDescent="0.2">
      <c r="A114" s="38">
        <v>40804</v>
      </c>
      <c r="B114" s="39" t="s">
        <v>106</v>
      </c>
      <c r="C114" s="39" t="s">
        <v>107</v>
      </c>
      <c r="D114" s="39" t="s">
        <v>108</v>
      </c>
      <c r="E114" s="40">
        <v>5620</v>
      </c>
      <c r="F114" s="41" t="s">
        <v>12</v>
      </c>
      <c r="G114" s="41" t="s">
        <v>13</v>
      </c>
      <c r="H114" s="41" t="s">
        <v>109</v>
      </c>
      <c r="I114" s="42">
        <v>40804</v>
      </c>
    </row>
    <row r="115" spans="1:9" ht="15" customHeight="1" x14ac:dyDescent="0.2">
      <c r="A115" s="33">
        <v>40804</v>
      </c>
      <c r="B115" s="34" t="s">
        <v>110</v>
      </c>
      <c r="C115" s="34" t="s">
        <v>33</v>
      </c>
      <c r="D115" s="34" t="s">
        <v>111</v>
      </c>
      <c r="E115" s="35">
        <v>12500</v>
      </c>
      <c r="F115" s="36" t="s">
        <v>12</v>
      </c>
      <c r="G115" s="36" t="s">
        <v>13</v>
      </c>
      <c r="H115" s="36" t="s">
        <v>112</v>
      </c>
      <c r="I115" s="37">
        <v>40804</v>
      </c>
    </row>
    <row r="116" spans="1:9" ht="15" customHeight="1" x14ac:dyDescent="0.2">
      <c r="A116" s="38">
        <v>40806</v>
      </c>
      <c r="B116" s="39" t="s">
        <v>45</v>
      </c>
      <c r="C116" s="39" t="s">
        <v>46</v>
      </c>
      <c r="D116" s="39" t="s">
        <v>47</v>
      </c>
      <c r="E116" s="40">
        <v>-20000</v>
      </c>
      <c r="F116" s="41" t="s">
        <v>48</v>
      </c>
      <c r="G116" s="41" t="s">
        <v>31</v>
      </c>
      <c r="H116" s="41" t="s">
        <v>49</v>
      </c>
      <c r="I116" s="42">
        <v>40806</v>
      </c>
    </row>
    <row r="117" spans="1:9" ht="15" customHeight="1" x14ac:dyDescent="0.2">
      <c r="A117" s="33">
        <v>40806</v>
      </c>
      <c r="B117" s="34" t="s">
        <v>45</v>
      </c>
      <c r="C117" s="34" t="s">
        <v>46</v>
      </c>
      <c r="D117" s="34" t="s">
        <v>47</v>
      </c>
      <c r="E117" s="35">
        <v>20000</v>
      </c>
      <c r="F117" s="36" t="s">
        <v>48</v>
      </c>
      <c r="G117" s="36" t="s">
        <v>13</v>
      </c>
      <c r="H117" s="36" t="s">
        <v>49</v>
      </c>
      <c r="I117" s="37">
        <v>40806</v>
      </c>
    </row>
    <row r="118" spans="1:9" ht="15" customHeight="1" x14ac:dyDescent="0.2">
      <c r="A118" s="38">
        <v>40807</v>
      </c>
      <c r="B118" s="39" t="s">
        <v>36</v>
      </c>
      <c r="C118" s="39" t="s">
        <v>37</v>
      </c>
      <c r="D118" s="39" t="s">
        <v>38</v>
      </c>
      <c r="E118" s="40">
        <v>90</v>
      </c>
      <c r="F118" s="41" t="s">
        <v>12</v>
      </c>
      <c r="G118" s="41" t="s">
        <v>39</v>
      </c>
      <c r="H118" s="41" t="s">
        <v>40</v>
      </c>
      <c r="I118" s="42">
        <v>40807</v>
      </c>
    </row>
    <row r="119" spans="1:9" ht="15" customHeight="1" x14ac:dyDescent="0.2">
      <c r="A119" s="33">
        <v>40810</v>
      </c>
      <c r="B119" s="34" t="s">
        <v>94</v>
      </c>
      <c r="C119" s="34" t="s">
        <v>113</v>
      </c>
      <c r="D119" s="34" t="s">
        <v>96</v>
      </c>
      <c r="E119" s="35">
        <v>4242</v>
      </c>
      <c r="F119" s="36" t="s">
        <v>12</v>
      </c>
      <c r="G119" s="36" t="s">
        <v>13</v>
      </c>
      <c r="H119" s="36" t="s">
        <v>97</v>
      </c>
      <c r="I119" s="37">
        <v>40840</v>
      </c>
    </row>
    <row r="120" spans="1:9" ht="15" customHeight="1" x14ac:dyDescent="0.2">
      <c r="A120" s="38">
        <v>40812</v>
      </c>
      <c r="B120" s="39" t="s">
        <v>45</v>
      </c>
      <c r="C120" s="39" t="s">
        <v>50</v>
      </c>
      <c r="D120" s="39" t="s">
        <v>51</v>
      </c>
      <c r="E120" s="40">
        <v>20000</v>
      </c>
      <c r="F120" s="41" t="s">
        <v>48</v>
      </c>
      <c r="G120" s="41" t="s">
        <v>31</v>
      </c>
      <c r="H120" s="41" t="s">
        <v>52</v>
      </c>
      <c r="I120" s="42">
        <v>40812</v>
      </c>
    </row>
    <row r="121" spans="1:9" ht="15" customHeight="1" x14ac:dyDescent="0.2">
      <c r="A121" s="33">
        <v>40812</v>
      </c>
      <c r="B121" s="34" t="s">
        <v>53</v>
      </c>
      <c r="C121" s="34" t="s">
        <v>24</v>
      </c>
      <c r="D121" s="34" t="s">
        <v>54</v>
      </c>
      <c r="E121" s="35">
        <v>220</v>
      </c>
      <c r="F121" s="36" t="s">
        <v>48</v>
      </c>
      <c r="G121" s="36" t="s">
        <v>13</v>
      </c>
      <c r="H121" s="36" t="s">
        <v>55</v>
      </c>
      <c r="I121" s="37">
        <v>40812</v>
      </c>
    </row>
    <row r="122" spans="1:9" ht="15" customHeight="1" x14ac:dyDescent="0.2">
      <c r="A122" s="38">
        <v>40812</v>
      </c>
      <c r="B122" s="39" t="s">
        <v>53</v>
      </c>
      <c r="C122" s="39" t="s">
        <v>24</v>
      </c>
      <c r="D122" s="39" t="s">
        <v>56</v>
      </c>
      <c r="E122" s="40">
        <v>100</v>
      </c>
      <c r="F122" s="41" t="s">
        <v>48</v>
      </c>
      <c r="G122" s="41" t="s">
        <v>13</v>
      </c>
      <c r="H122" s="41" t="s">
        <v>57</v>
      </c>
      <c r="I122" s="42">
        <v>40812</v>
      </c>
    </row>
    <row r="123" spans="1:9" ht="15" customHeight="1" x14ac:dyDescent="0.2">
      <c r="A123" s="33">
        <v>40812</v>
      </c>
      <c r="B123" s="34" t="s">
        <v>58</v>
      </c>
      <c r="C123" s="34" t="s">
        <v>24</v>
      </c>
      <c r="D123" s="34" t="s">
        <v>59</v>
      </c>
      <c r="E123" s="35">
        <v>6400</v>
      </c>
      <c r="F123" s="36" t="s">
        <v>12</v>
      </c>
      <c r="G123" s="36" t="s">
        <v>13</v>
      </c>
      <c r="H123" s="36" t="s">
        <v>60</v>
      </c>
      <c r="I123" s="37">
        <v>40812</v>
      </c>
    </row>
    <row r="124" spans="1:9" ht="15" customHeight="1" x14ac:dyDescent="0.2">
      <c r="A124" s="38">
        <v>40816</v>
      </c>
      <c r="B124" s="39" t="s">
        <v>45</v>
      </c>
      <c r="C124" s="39" t="s">
        <v>28</v>
      </c>
      <c r="D124" s="39" t="s">
        <v>61</v>
      </c>
      <c r="E124" s="40">
        <v>100</v>
      </c>
      <c r="F124" s="41" t="s">
        <v>48</v>
      </c>
      <c r="G124" s="41" t="s">
        <v>13</v>
      </c>
      <c r="H124" s="41" t="s">
        <v>49</v>
      </c>
      <c r="I124" s="42">
        <v>40816</v>
      </c>
    </row>
    <row r="125" spans="1:9" ht="15" customHeight="1" x14ac:dyDescent="0.2">
      <c r="A125" s="33">
        <v>40816</v>
      </c>
      <c r="B125" s="34" t="s">
        <v>45</v>
      </c>
      <c r="C125" s="34" t="s">
        <v>28</v>
      </c>
      <c r="D125" s="34" t="s">
        <v>61</v>
      </c>
      <c r="E125" s="35">
        <v>-100</v>
      </c>
      <c r="F125" s="36" t="s">
        <v>48</v>
      </c>
      <c r="G125" s="36" t="s">
        <v>39</v>
      </c>
      <c r="H125" s="36" t="s">
        <v>49</v>
      </c>
      <c r="I125" s="37">
        <v>40816</v>
      </c>
    </row>
    <row r="126" spans="1:9" ht="15" customHeight="1" x14ac:dyDescent="0.2">
      <c r="A126" s="38">
        <v>40817</v>
      </c>
      <c r="B126" s="39" t="s">
        <v>15</v>
      </c>
      <c r="C126" s="39" t="s">
        <v>114</v>
      </c>
      <c r="D126" s="39" t="s">
        <v>17</v>
      </c>
      <c r="E126" s="40">
        <v>179</v>
      </c>
      <c r="F126" s="41" t="s">
        <v>12</v>
      </c>
      <c r="G126" s="41" t="s">
        <v>13</v>
      </c>
      <c r="H126" s="41" t="s">
        <v>18</v>
      </c>
      <c r="I126" s="42">
        <v>40847</v>
      </c>
    </row>
    <row r="127" spans="1:9" ht="15" customHeight="1" x14ac:dyDescent="0.2">
      <c r="A127" s="33">
        <v>40820</v>
      </c>
      <c r="B127" s="34" t="s">
        <v>70</v>
      </c>
      <c r="C127" s="34" t="s">
        <v>115</v>
      </c>
      <c r="D127" s="34" t="s">
        <v>72</v>
      </c>
      <c r="E127" s="35">
        <v>62</v>
      </c>
      <c r="F127" s="36" t="s">
        <v>12</v>
      </c>
      <c r="G127" s="36" t="s">
        <v>39</v>
      </c>
      <c r="H127" s="36" t="s">
        <v>73</v>
      </c>
      <c r="I127" s="37">
        <v>40850</v>
      </c>
    </row>
    <row r="128" spans="1:9" ht="15" customHeight="1" x14ac:dyDescent="0.2">
      <c r="A128" s="38">
        <v>40820</v>
      </c>
      <c r="B128" s="39" t="s">
        <v>85</v>
      </c>
      <c r="C128" s="39" t="s">
        <v>116</v>
      </c>
      <c r="D128" s="39" t="s">
        <v>87</v>
      </c>
      <c r="E128" s="40">
        <v>1887</v>
      </c>
      <c r="F128" s="41" t="s">
        <v>12</v>
      </c>
      <c r="G128" s="41" t="s">
        <v>13</v>
      </c>
      <c r="H128" s="41" t="s">
        <v>44</v>
      </c>
      <c r="I128" s="42">
        <v>40820</v>
      </c>
    </row>
    <row r="129" spans="1:9" ht="15" customHeight="1" x14ac:dyDescent="0.2">
      <c r="A129" s="33">
        <v>40821</v>
      </c>
      <c r="B129" s="34" t="s">
        <v>23</v>
      </c>
      <c r="C129" s="34" t="s">
        <v>24</v>
      </c>
      <c r="D129" s="34" t="s">
        <v>25</v>
      </c>
      <c r="E129" s="35">
        <v>340</v>
      </c>
      <c r="F129" s="36" t="s">
        <v>12</v>
      </c>
      <c r="G129" s="36" t="s">
        <v>13</v>
      </c>
      <c r="H129" s="36" t="s">
        <v>26</v>
      </c>
      <c r="I129" s="37">
        <v>40821</v>
      </c>
    </row>
    <row r="130" spans="1:9" ht="15" customHeight="1" x14ac:dyDescent="0.2">
      <c r="A130" s="38">
        <v>40831</v>
      </c>
      <c r="B130" s="39" t="s">
        <v>27</v>
      </c>
      <c r="C130" s="39" t="s">
        <v>28</v>
      </c>
      <c r="D130" s="39" t="s">
        <v>29</v>
      </c>
      <c r="E130" s="40">
        <v>80</v>
      </c>
      <c r="F130" s="41" t="s">
        <v>12</v>
      </c>
      <c r="G130" s="41" t="s">
        <v>13</v>
      </c>
      <c r="H130" s="41" t="s">
        <v>30</v>
      </c>
      <c r="I130" s="42">
        <v>40831</v>
      </c>
    </row>
    <row r="131" spans="1:9" ht="15" customHeight="1" x14ac:dyDescent="0.2">
      <c r="A131" s="33">
        <v>40831</v>
      </c>
      <c r="B131" s="34" t="s">
        <v>27</v>
      </c>
      <c r="C131" s="34" t="s">
        <v>28</v>
      </c>
      <c r="D131" s="34" t="s">
        <v>29</v>
      </c>
      <c r="E131" s="35">
        <v>35</v>
      </c>
      <c r="F131" s="36" t="s">
        <v>12</v>
      </c>
      <c r="G131" s="36" t="s">
        <v>31</v>
      </c>
      <c r="H131" s="36" t="s">
        <v>30</v>
      </c>
      <c r="I131" s="37">
        <v>40831</v>
      </c>
    </row>
    <row r="132" spans="1:9" ht="15" customHeight="1" x14ac:dyDescent="0.2">
      <c r="A132" s="38">
        <v>40831</v>
      </c>
      <c r="B132" s="39" t="s">
        <v>32</v>
      </c>
      <c r="C132" s="39" t="s">
        <v>33</v>
      </c>
      <c r="D132" s="39" t="s">
        <v>34</v>
      </c>
      <c r="E132" s="40">
        <v>1000</v>
      </c>
      <c r="F132" s="41" t="s">
        <v>12</v>
      </c>
      <c r="G132" s="41" t="s">
        <v>13</v>
      </c>
      <c r="H132" s="41" t="s">
        <v>35</v>
      </c>
      <c r="I132" s="42">
        <v>40849</v>
      </c>
    </row>
    <row r="133" spans="1:9" ht="15" customHeight="1" x14ac:dyDescent="0.2">
      <c r="A133" s="33">
        <v>40836</v>
      </c>
      <c r="B133" s="34" t="s">
        <v>45</v>
      </c>
      <c r="C133" s="34" t="s">
        <v>46</v>
      </c>
      <c r="D133" s="34" t="s">
        <v>47</v>
      </c>
      <c r="E133" s="35">
        <v>-20000</v>
      </c>
      <c r="F133" s="36" t="s">
        <v>48</v>
      </c>
      <c r="G133" s="36" t="s">
        <v>31</v>
      </c>
      <c r="H133" s="36" t="s">
        <v>49</v>
      </c>
      <c r="I133" s="37">
        <v>40836</v>
      </c>
    </row>
    <row r="134" spans="1:9" ht="15" customHeight="1" x14ac:dyDescent="0.2">
      <c r="A134" s="38">
        <v>40836</v>
      </c>
      <c r="B134" s="39" t="s">
        <v>45</v>
      </c>
      <c r="C134" s="39" t="s">
        <v>46</v>
      </c>
      <c r="D134" s="39" t="s">
        <v>47</v>
      </c>
      <c r="E134" s="40">
        <v>20000</v>
      </c>
      <c r="F134" s="41" t="s">
        <v>48</v>
      </c>
      <c r="G134" s="41" t="s">
        <v>13</v>
      </c>
      <c r="H134" s="41" t="s">
        <v>49</v>
      </c>
      <c r="I134" s="42">
        <v>40836</v>
      </c>
    </row>
    <row r="135" spans="1:9" ht="15" customHeight="1" x14ac:dyDescent="0.2">
      <c r="A135" s="33">
        <v>40838</v>
      </c>
      <c r="B135" s="34" t="s">
        <v>81</v>
      </c>
      <c r="C135" s="34" t="s">
        <v>33</v>
      </c>
      <c r="D135" s="34" t="s">
        <v>82</v>
      </c>
      <c r="E135" s="35">
        <v>289</v>
      </c>
      <c r="F135" s="36" t="s">
        <v>12</v>
      </c>
      <c r="G135" s="36" t="s">
        <v>13</v>
      </c>
      <c r="H135" s="36" t="s">
        <v>83</v>
      </c>
      <c r="I135" s="37">
        <v>40868</v>
      </c>
    </row>
    <row r="136" spans="1:9" ht="15" customHeight="1" x14ac:dyDescent="0.2">
      <c r="A136" s="38">
        <v>40841</v>
      </c>
      <c r="B136" s="39" t="s">
        <v>63</v>
      </c>
      <c r="C136" s="39" t="s">
        <v>64</v>
      </c>
      <c r="D136" s="39" t="s">
        <v>65</v>
      </c>
      <c r="E136" s="40">
        <v>3300</v>
      </c>
      <c r="F136" s="41" t="s">
        <v>48</v>
      </c>
      <c r="G136" s="41" t="s">
        <v>13</v>
      </c>
      <c r="H136" s="41" t="s">
        <v>66</v>
      </c>
      <c r="I136" s="42">
        <v>40841</v>
      </c>
    </row>
    <row r="137" spans="1:9" ht="15" customHeight="1" x14ac:dyDescent="0.2">
      <c r="A137" s="33">
        <v>40842</v>
      </c>
      <c r="B137" s="34" t="s">
        <v>45</v>
      </c>
      <c r="C137" s="34" t="s">
        <v>50</v>
      </c>
      <c r="D137" s="34" t="s">
        <v>51</v>
      </c>
      <c r="E137" s="35">
        <v>20000</v>
      </c>
      <c r="F137" s="36" t="s">
        <v>48</v>
      </c>
      <c r="G137" s="36" t="s">
        <v>31</v>
      </c>
      <c r="H137" s="36" t="s">
        <v>52</v>
      </c>
      <c r="I137" s="37">
        <v>40842</v>
      </c>
    </row>
    <row r="138" spans="1:9" ht="15" customHeight="1" x14ac:dyDescent="0.2">
      <c r="A138" s="38">
        <v>40842</v>
      </c>
      <c r="B138" s="39" t="s">
        <v>53</v>
      </c>
      <c r="C138" s="39" t="s">
        <v>24</v>
      </c>
      <c r="D138" s="39" t="s">
        <v>54</v>
      </c>
      <c r="E138" s="40">
        <v>220</v>
      </c>
      <c r="F138" s="41" t="s">
        <v>48</v>
      </c>
      <c r="G138" s="41" t="s">
        <v>13</v>
      </c>
      <c r="H138" s="41" t="s">
        <v>55</v>
      </c>
      <c r="I138" s="42">
        <v>40842</v>
      </c>
    </row>
    <row r="139" spans="1:9" ht="15" customHeight="1" x14ac:dyDescent="0.2">
      <c r="A139" s="33">
        <v>40842</v>
      </c>
      <c r="B139" s="34" t="s">
        <v>53</v>
      </c>
      <c r="C139" s="34" t="s">
        <v>24</v>
      </c>
      <c r="D139" s="34" t="s">
        <v>56</v>
      </c>
      <c r="E139" s="35">
        <v>100</v>
      </c>
      <c r="F139" s="36" t="s">
        <v>48</v>
      </c>
      <c r="G139" s="36" t="s">
        <v>13</v>
      </c>
      <c r="H139" s="36" t="s">
        <v>57</v>
      </c>
      <c r="I139" s="37">
        <v>40842</v>
      </c>
    </row>
    <row r="140" spans="1:9" ht="15" customHeight="1" x14ac:dyDescent="0.2">
      <c r="A140" s="38">
        <v>40842</v>
      </c>
      <c r="B140" s="39" t="s">
        <v>58</v>
      </c>
      <c r="C140" s="39" t="s">
        <v>24</v>
      </c>
      <c r="D140" s="39" t="s">
        <v>59</v>
      </c>
      <c r="E140" s="40">
        <v>6400</v>
      </c>
      <c r="F140" s="41" t="s">
        <v>12</v>
      </c>
      <c r="G140" s="41" t="s">
        <v>13</v>
      </c>
      <c r="H140" s="41" t="s">
        <v>60</v>
      </c>
      <c r="I140" s="42">
        <v>40842</v>
      </c>
    </row>
    <row r="141" spans="1:9" ht="15" customHeight="1" x14ac:dyDescent="0.2">
      <c r="A141" s="33">
        <v>40844</v>
      </c>
      <c r="B141" s="34" t="s">
        <v>36</v>
      </c>
      <c r="C141" s="34" t="s">
        <v>37</v>
      </c>
      <c r="D141" s="34" t="s">
        <v>38</v>
      </c>
      <c r="E141" s="35">
        <v>218</v>
      </c>
      <c r="F141" s="36" t="s">
        <v>12</v>
      </c>
      <c r="G141" s="36" t="s">
        <v>39</v>
      </c>
      <c r="H141" s="36" t="s">
        <v>40</v>
      </c>
      <c r="I141" s="37">
        <v>40844</v>
      </c>
    </row>
    <row r="142" spans="1:9" ht="15" customHeight="1" x14ac:dyDescent="0.2">
      <c r="A142" s="38">
        <v>40847</v>
      </c>
      <c r="B142" s="39" t="s">
        <v>45</v>
      </c>
      <c r="C142" s="39" t="s">
        <v>28</v>
      </c>
      <c r="D142" s="39" t="s">
        <v>61</v>
      </c>
      <c r="E142" s="40">
        <v>200</v>
      </c>
      <c r="F142" s="41" t="s">
        <v>48</v>
      </c>
      <c r="G142" s="41" t="s">
        <v>13</v>
      </c>
      <c r="H142" s="41" t="s">
        <v>49</v>
      </c>
      <c r="I142" s="42">
        <v>40847</v>
      </c>
    </row>
    <row r="143" spans="1:9" ht="15" customHeight="1" x14ac:dyDescent="0.2">
      <c r="A143" s="33">
        <v>40847</v>
      </c>
      <c r="B143" s="34" t="s">
        <v>45</v>
      </c>
      <c r="C143" s="34" t="s">
        <v>28</v>
      </c>
      <c r="D143" s="34" t="s">
        <v>61</v>
      </c>
      <c r="E143" s="35">
        <v>-200</v>
      </c>
      <c r="F143" s="36" t="s">
        <v>48</v>
      </c>
      <c r="G143" s="36" t="s">
        <v>39</v>
      </c>
      <c r="H143" s="36" t="s">
        <v>49</v>
      </c>
      <c r="I143" s="37">
        <v>40847</v>
      </c>
    </row>
    <row r="144" spans="1:9" ht="15" customHeight="1" x14ac:dyDescent="0.2">
      <c r="A144" s="38">
        <v>40848</v>
      </c>
      <c r="B144" s="39" t="s">
        <v>15</v>
      </c>
      <c r="C144" s="39" t="s">
        <v>117</v>
      </c>
      <c r="D144" s="39" t="s">
        <v>17</v>
      </c>
      <c r="E144" s="40">
        <v>179</v>
      </c>
      <c r="F144" s="41" t="s">
        <v>12</v>
      </c>
      <c r="G144" s="41" t="s">
        <v>13</v>
      </c>
      <c r="H144" s="41" t="s">
        <v>18</v>
      </c>
      <c r="I144" s="42">
        <v>40878</v>
      </c>
    </row>
    <row r="145" spans="1:9" ht="15" customHeight="1" x14ac:dyDescent="0.2">
      <c r="A145" s="33">
        <v>40852</v>
      </c>
      <c r="B145" s="34" t="s">
        <v>23</v>
      </c>
      <c r="C145" s="34" t="s">
        <v>24</v>
      </c>
      <c r="D145" s="34" t="s">
        <v>25</v>
      </c>
      <c r="E145" s="35">
        <v>340</v>
      </c>
      <c r="F145" s="36" t="s">
        <v>12</v>
      </c>
      <c r="G145" s="36" t="s">
        <v>13</v>
      </c>
      <c r="H145" s="36" t="s">
        <v>26</v>
      </c>
      <c r="I145" s="37">
        <v>40852</v>
      </c>
    </row>
    <row r="146" spans="1:9" ht="15" customHeight="1" x14ac:dyDescent="0.2">
      <c r="A146" s="38">
        <v>40852</v>
      </c>
      <c r="B146" s="39" t="s">
        <v>94</v>
      </c>
      <c r="C146" s="39" t="s">
        <v>118</v>
      </c>
      <c r="D146" s="39" t="s">
        <v>96</v>
      </c>
      <c r="E146" s="40">
        <v>982</v>
      </c>
      <c r="F146" s="41" t="s">
        <v>12</v>
      </c>
      <c r="G146" s="41" t="s">
        <v>13</v>
      </c>
      <c r="H146" s="41" t="s">
        <v>97</v>
      </c>
      <c r="I146" s="42">
        <v>40882</v>
      </c>
    </row>
    <row r="147" spans="1:9" ht="15" customHeight="1" x14ac:dyDescent="0.2">
      <c r="A147" s="33">
        <v>40862</v>
      </c>
      <c r="B147" s="34" t="s">
        <v>27</v>
      </c>
      <c r="C147" s="34" t="s">
        <v>28</v>
      </c>
      <c r="D147" s="34" t="s">
        <v>29</v>
      </c>
      <c r="E147" s="35">
        <v>80</v>
      </c>
      <c r="F147" s="36" t="s">
        <v>12</v>
      </c>
      <c r="G147" s="36" t="s">
        <v>13</v>
      </c>
      <c r="H147" s="36" t="s">
        <v>30</v>
      </c>
      <c r="I147" s="37">
        <v>40862</v>
      </c>
    </row>
    <row r="148" spans="1:9" ht="15" customHeight="1" x14ac:dyDescent="0.2">
      <c r="A148" s="38">
        <v>40862</v>
      </c>
      <c r="B148" s="39" t="s">
        <v>27</v>
      </c>
      <c r="C148" s="39" t="s">
        <v>28</v>
      </c>
      <c r="D148" s="39" t="s">
        <v>29</v>
      </c>
      <c r="E148" s="40">
        <v>35</v>
      </c>
      <c r="F148" s="41" t="s">
        <v>12</v>
      </c>
      <c r="G148" s="41" t="s">
        <v>31</v>
      </c>
      <c r="H148" s="41" t="s">
        <v>30</v>
      </c>
      <c r="I148" s="42">
        <v>40862</v>
      </c>
    </row>
    <row r="149" spans="1:9" ht="15" customHeight="1" x14ac:dyDescent="0.2">
      <c r="A149" s="33">
        <v>40862</v>
      </c>
      <c r="B149" s="34" t="s">
        <v>32</v>
      </c>
      <c r="C149" s="34" t="s">
        <v>33</v>
      </c>
      <c r="D149" s="34" t="s">
        <v>34</v>
      </c>
      <c r="E149" s="35">
        <v>1000</v>
      </c>
      <c r="F149" s="36" t="s">
        <v>12</v>
      </c>
      <c r="G149" s="36" t="s">
        <v>13</v>
      </c>
      <c r="H149" s="36" t="s">
        <v>35</v>
      </c>
      <c r="I149" s="37">
        <v>40880</v>
      </c>
    </row>
    <row r="150" spans="1:9" ht="15" customHeight="1" x14ac:dyDescent="0.2">
      <c r="A150" s="38">
        <v>40866</v>
      </c>
      <c r="B150" s="39" t="s">
        <v>36</v>
      </c>
      <c r="C150" s="39" t="s">
        <v>37</v>
      </c>
      <c r="D150" s="39" t="s">
        <v>38</v>
      </c>
      <c r="E150" s="40">
        <v>102</v>
      </c>
      <c r="F150" s="41" t="s">
        <v>12</v>
      </c>
      <c r="G150" s="41" t="s">
        <v>39</v>
      </c>
      <c r="H150" s="41" t="s">
        <v>40</v>
      </c>
      <c r="I150" s="42">
        <v>40866</v>
      </c>
    </row>
    <row r="151" spans="1:9" ht="15" customHeight="1" x14ac:dyDescent="0.2">
      <c r="A151" s="33">
        <v>40867</v>
      </c>
      <c r="B151" s="34" t="s">
        <v>45</v>
      </c>
      <c r="C151" s="34" t="s">
        <v>46</v>
      </c>
      <c r="D151" s="34" t="s">
        <v>47</v>
      </c>
      <c r="E151" s="35">
        <v>-20000</v>
      </c>
      <c r="F151" s="36" t="s">
        <v>48</v>
      </c>
      <c r="G151" s="36" t="s">
        <v>31</v>
      </c>
      <c r="H151" s="36" t="s">
        <v>49</v>
      </c>
      <c r="I151" s="37">
        <v>40867</v>
      </c>
    </row>
    <row r="152" spans="1:9" ht="15" customHeight="1" x14ac:dyDescent="0.2">
      <c r="A152" s="38">
        <v>40867</v>
      </c>
      <c r="B152" s="39" t="s">
        <v>45</v>
      </c>
      <c r="C152" s="39" t="s">
        <v>46</v>
      </c>
      <c r="D152" s="39" t="s">
        <v>47</v>
      </c>
      <c r="E152" s="40">
        <v>20000</v>
      </c>
      <c r="F152" s="41" t="s">
        <v>48</v>
      </c>
      <c r="G152" s="41" t="s">
        <v>13</v>
      </c>
      <c r="H152" s="41" t="s">
        <v>49</v>
      </c>
      <c r="I152" s="42">
        <v>40867</v>
      </c>
    </row>
    <row r="153" spans="1:9" ht="15" customHeight="1" x14ac:dyDescent="0.2">
      <c r="A153" s="33">
        <v>40873</v>
      </c>
      <c r="B153" s="34" t="s">
        <v>45</v>
      </c>
      <c r="C153" s="34" t="s">
        <v>50</v>
      </c>
      <c r="D153" s="34" t="s">
        <v>51</v>
      </c>
      <c r="E153" s="35">
        <v>20000</v>
      </c>
      <c r="F153" s="36" t="s">
        <v>48</v>
      </c>
      <c r="G153" s="36" t="s">
        <v>31</v>
      </c>
      <c r="H153" s="36" t="s">
        <v>52</v>
      </c>
      <c r="I153" s="37">
        <v>40873</v>
      </c>
    </row>
    <row r="154" spans="1:9" ht="15" customHeight="1" x14ac:dyDescent="0.2">
      <c r="A154" s="38">
        <v>40873</v>
      </c>
      <c r="B154" s="39" t="s">
        <v>53</v>
      </c>
      <c r="C154" s="39" t="s">
        <v>24</v>
      </c>
      <c r="D154" s="39" t="s">
        <v>54</v>
      </c>
      <c r="E154" s="40">
        <v>220</v>
      </c>
      <c r="F154" s="41" t="s">
        <v>48</v>
      </c>
      <c r="G154" s="41" t="s">
        <v>13</v>
      </c>
      <c r="H154" s="41" t="s">
        <v>55</v>
      </c>
      <c r="I154" s="42">
        <v>40873</v>
      </c>
    </row>
    <row r="155" spans="1:9" ht="15" customHeight="1" x14ac:dyDescent="0.2">
      <c r="A155" s="33">
        <v>40873</v>
      </c>
      <c r="B155" s="34" t="s">
        <v>53</v>
      </c>
      <c r="C155" s="34" t="s">
        <v>24</v>
      </c>
      <c r="D155" s="34" t="s">
        <v>56</v>
      </c>
      <c r="E155" s="35">
        <v>100</v>
      </c>
      <c r="F155" s="36" t="s">
        <v>48</v>
      </c>
      <c r="G155" s="36" t="s">
        <v>13</v>
      </c>
      <c r="H155" s="36" t="s">
        <v>57</v>
      </c>
      <c r="I155" s="37">
        <v>40873</v>
      </c>
    </row>
    <row r="156" spans="1:9" ht="15" customHeight="1" x14ac:dyDescent="0.2">
      <c r="A156" s="38">
        <v>40873</v>
      </c>
      <c r="B156" s="39" t="s">
        <v>58</v>
      </c>
      <c r="C156" s="39" t="s">
        <v>24</v>
      </c>
      <c r="D156" s="39" t="s">
        <v>59</v>
      </c>
      <c r="E156" s="40">
        <v>6400</v>
      </c>
      <c r="F156" s="41" t="s">
        <v>12</v>
      </c>
      <c r="G156" s="41" t="s">
        <v>13</v>
      </c>
      <c r="H156" s="41" t="s">
        <v>60</v>
      </c>
      <c r="I156" s="42">
        <v>40873</v>
      </c>
    </row>
    <row r="157" spans="1:9" ht="15" customHeight="1" x14ac:dyDescent="0.2">
      <c r="A157" s="33">
        <v>40877</v>
      </c>
      <c r="B157" s="34" t="s">
        <v>45</v>
      </c>
      <c r="C157" s="34" t="s">
        <v>28</v>
      </c>
      <c r="D157" s="34" t="s">
        <v>61</v>
      </c>
      <c r="E157" s="35">
        <v>170</v>
      </c>
      <c r="F157" s="36" t="s">
        <v>48</v>
      </c>
      <c r="G157" s="36" t="s">
        <v>13</v>
      </c>
      <c r="H157" s="36" t="s">
        <v>49</v>
      </c>
      <c r="I157" s="37">
        <v>40877</v>
      </c>
    </row>
    <row r="158" spans="1:9" ht="15" customHeight="1" x14ac:dyDescent="0.2">
      <c r="A158" s="38">
        <v>40877</v>
      </c>
      <c r="B158" s="39" t="s">
        <v>45</v>
      </c>
      <c r="C158" s="39" t="s">
        <v>28</v>
      </c>
      <c r="D158" s="39" t="s">
        <v>61</v>
      </c>
      <c r="E158" s="40">
        <v>-170</v>
      </c>
      <c r="F158" s="41" t="s">
        <v>48</v>
      </c>
      <c r="G158" s="41" t="s">
        <v>39</v>
      </c>
      <c r="H158" s="41" t="s">
        <v>49</v>
      </c>
      <c r="I158" s="42">
        <v>40877</v>
      </c>
    </row>
    <row r="159" spans="1:9" ht="15" customHeight="1" x14ac:dyDescent="0.2">
      <c r="A159" s="33">
        <v>40878</v>
      </c>
      <c r="B159" s="34" t="s">
        <v>15</v>
      </c>
      <c r="C159" s="34" t="s">
        <v>119</v>
      </c>
      <c r="D159" s="34" t="s">
        <v>17</v>
      </c>
      <c r="E159" s="35">
        <v>179</v>
      </c>
      <c r="F159" s="36" t="s">
        <v>12</v>
      </c>
      <c r="G159" s="36" t="s">
        <v>13</v>
      </c>
      <c r="H159" s="36" t="s">
        <v>18</v>
      </c>
      <c r="I159" s="37">
        <v>40908</v>
      </c>
    </row>
    <row r="160" spans="1:9" ht="15" customHeight="1" x14ac:dyDescent="0.2">
      <c r="A160" s="38">
        <v>40882</v>
      </c>
      <c r="B160" s="39" t="s">
        <v>23</v>
      </c>
      <c r="C160" s="39" t="s">
        <v>24</v>
      </c>
      <c r="D160" s="39" t="s">
        <v>25</v>
      </c>
      <c r="E160" s="40">
        <v>340</v>
      </c>
      <c r="F160" s="41" t="s">
        <v>12</v>
      </c>
      <c r="G160" s="41" t="s">
        <v>13</v>
      </c>
      <c r="H160" s="41" t="s">
        <v>26</v>
      </c>
      <c r="I160" s="42">
        <v>40882</v>
      </c>
    </row>
    <row r="161" spans="1:9" ht="15" customHeight="1" x14ac:dyDescent="0.2">
      <c r="A161" s="33">
        <v>40883</v>
      </c>
      <c r="B161" s="34" t="s">
        <v>36</v>
      </c>
      <c r="C161" s="34" t="s">
        <v>37</v>
      </c>
      <c r="D161" s="34" t="s">
        <v>38</v>
      </c>
      <c r="E161" s="35">
        <v>96</v>
      </c>
      <c r="F161" s="36" t="s">
        <v>12</v>
      </c>
      <c r="G161" s="36" t="s">
        <v>39</v>
      </c>
      <c r="H161" s="36" t="s">
        <v>40</v>
      </c>
      <c r="I161" s="37">
        <v>40883</v>
      </c>
    </row>
    <row r="162" spans="1:9" ht="15" customHeight="1" x14ac:dyDescent="0.2">
      <c r="A162" s="38">
        <v>40892</v>
      </c>
      <c r="B162" s="39" t="s">
        <v>27</v>
      </c>
      <c r="C162" s="39" t="s">
        <v>28</v>
      </c>
      <c r="D162" s="39" t="s">
        <v>29</v>
      </c>
      <c r="E162" s="40">
        <v>80</v>
      </c>
      <c r="F162" s="41" t="s">
        <v>12</v>
      </c>
      <c r="G162" s="41" t="s">
        <v>13</v>
      </c>
      <c r="H162" s="41" t="s">
        <v>30</v>
      </c>
      <c r="I162" s="42">
        <v>40892</v>
      </c>
    </row>
    <row r="163" spans="1:9" ht="15" customHeight="1" x14ac:dyDescent="0.2">
      <c r="A163" s="33">
        <v>40892</v>
      </c>
      <c r="B163" s="34" t="s">
        <v>27</v>
      </c>
      <c r="C163" s="34" t="s">
        <v>28</v>
      </c>
      <c r="D163" s="34" t="s">
        <v>29</v>
      </c>
      <c r="E163" s="35">
        <v>35</v>
      </c>
      <c r="F163" s="36" t="s">
        <v>12</v>
      </c>
      <c r="G163" s="36" t="s">
        <v>31</v>
      </c>
      <c r="H163" s="36" t="s">
        <v>30</v>
      </c>
      <c r="I163" s="37">
        <v>40892</v>
      </c>
    </row>
    <row r="164" spans="1:9" ht="15" customHeight="1" x14ac:dyDescent="0.2">
      <c r="A164" s="38">
        <v>40892</v>
      </c>
      <c r="B164" s="39" t="s">
        <v>32</v>
      </c>
      <c r="C164" s="39" t="s">
        <v>33</v>
      </c>
      <c r="D164" s="39" t="s">
        <v>34</v>
      </c>
      <c r="E164" s="40">
        <v>1000</v>
      </c>
      <c r="F164" s="41" t="s">
        <v>12</v>
      </c>
      <c r="G164" s="41" t="s">
        <v>13</v>
      </c>
      <c r="H164" s="41" t="s">
        <v>35</v>
      </c>
      <c r="I164" s="42">
        <v>40910</v>
      </c>
    </row>
    <row r="165" spans="1:9" ht="15" customHeight="1" x14ac:dyDescent="0.2">
      <c r="A165" s="33">
        <v>40894</v>
      </c>
      <c r="B165" s="34" t="s">
        <v>19</v>
      </c>
      <c r="C165" s="34" t="s">
        <v>120</v>
      </c>
      <c r="D165" s="34" t="s">
        <v>21</v>
      </c>
      <c r="E165" s="35">
        <v>120</v>
      </c>
      <c r="F165" s="36" t="s">
        <v>12</v>
      </c>
      <c r="G165" s="36" t="s">
        <v>13</v>
      </c>
      <c r="H165" s="36" t="s">
        <v>22</v>
      </c>
      <c r="I165" s="37">
        <v>40924</v>
      </c>
    </row>
    <row r="166" spans="1:9" ht="15" customHeight="1" x14ac:dyDescent="0.2">
      <c r="A166" s="38">
        <v>40894</v>
      </c>
      <c r="B166" s="39" t="s">
        <v>81</v>
      </c>
      <c r="C166" s="39" t="s">
        <v>33</v>
      </c>
      <c r="D166" s="39" t="s">
        <v>82</v>
      </c>
      <c r="E166" s="40">
        <v>310</v>
      </c>
      <c r="F166" s="41" t="s">
        <v>12</v>
      </c>
      <c r="G166" s="41" t="s">
        <v>13</v>
      </c>
      <c r="H166" s="41" t="s">
        <v>83</v>
      </c>
      <c r="I166" s="42">
        <v>40924</v>
      </c>
    </row>
    <row r="167" spans="1:9" ht="15" customHeight="1" x14ac:dyDescent="0.2">
      <c r="A167" s="33">
        <v>40894</v>
      </c>
      <c r="B167" s="34" t="s">
        <v>94</v>
      </c>
      <c r="C167" s="34" t="s">
        <v>121</v>
      </c>
      <c r="D167" s="34" t="s">
        <v>96</v>
      </c>
      <c r="E167" s="35">
        <v>962</v>
      </c>
      <c r="F167" s="36" t="s">
        <v>12</v>
      </c>
      <c r="G167" s="36" t="s">
        <v>13</v>
      </c>
      <c r="H167" s="36" t="s">
        <v>97</v>
      </c>
      <c r="I167" s="37">
        <v>40924</v>
      </c>
    </row>
    <row r="168" spans="1:9" ht="15" customHeight="1" x14ac:dyDescent="0.2">
      <c r="A168" s="38">
        <v>40897</v>
      </c>
      <c r="B168" s="39" t="s">
        <v>45</v>
      </c>
      <c r="C168" s="39" t="s">
        <v>46</v>
      </c>
      <c r="D168" s="39" t="s">
        <v>47</v>
      </c>
      <c r="E168" s="40">
        <v>-20000</v>
      </c>
      <c r="F168" s="41" t="s">
        <v>48</v>
      </c>
      <c r="G168" s="41" t="s">
        <v>31</v>
      </c>
      <c r="H168" s="41" t="s">
        <v>49</v>
      </c>
      <c r="I168" s="42">
        <v>40897</v>
      </c>
    </row>
    <row r="169" spans="1:9" ht="15" customHeight="1" x14ac:dyDescent="0.2">
      <c r="A169" s="33">
        <v>40897</v>
      </c>
      <c r="B169" s="34" t="s">
        <v>45</v>
      </c>
      <c r="C169" s="34" t="s">
        <v>46</v>
      </c>
      <c r="D169" s="34" t="s">
        <v>47</v>
      </c>
      <c r="E169" s="35">
        <v>20000</v>
      </c>
      <c r="F169" s="36" t="s">
        <v>48</v>
      </c>
      <c r="G169" s="36" t="s">
        <v>13</v>
      </c>
      <c r="H169" s="36" t="s">
        <v>49</v>
      </c>
      <c r="I169" s="37">
        <v>40897</v>
      </c>
    </row>
    <row r="170" spans="1:9" ht="15" customHeight="1" x14ac:dyDescent="0.2">
      <c r="A170" s="38">
        <v>40899</v>
      </c>
      <c r="B170" s="39" t="s">
        <v>70</v>
      </c>
      <c r="C170" s="39" t="s">
        <v>122</v>
      </c>
      <c r="D170" s="39" t="s">
        <v>72</v>
      </c>
      <c r="E170" s="40">
        <v>61</v>
      </c>
      <c r="F170" s="41" t="s">
        <v>12</v>
      </c>
      <c r="G170" s="41" t="s">
        <v>39</v>
      </c>
      <c r="H170" s="41" t="s">
        <v>73</v>
      </c>
      <c r="I170" s="42">
        <v>40929</v>
      </c>
    </row>
    <row r="171" spans="1:9" ht="15" customHeight="1" x14ac:dyDescent="0.2">
      <c r="A171" s="33">
        <v>40902</v>
      </c>
      <c r="B171" s="34" t="s">
        <v>63</v>
      </c>
      <c r="C171" s="34" t="s">
        <v>64</v>
      </c>
      <c r="D171" s="34" t="s">
        <v>65</v>
      </c>
      <c r="E171" s="35">
        <v>8400</v>
      </c>
      <c r="F171" s="36" t="s">
        <v>48</v>
      </c>
      <c r="G171" s="36" t="s">
        <v>13</v>
      </c>
      <c r="H171" s="36" t="s">
        <v>66</v>
      </c>
      <c r="I171" s="37">
        <v>40902</v>
      </c>
    </row>
    <row r="172" spans="1:9" ht="15" customHeight="1" x14ac:dyDescent="0.2">
      <c r="A172" s="38">
        <v>40903</v>
      </c>
      <c r="B172" s="39" t="s">
        <v>45</v>
      </c>
      <c r="C172" s="39" t="s">
        <v>50</v>
      </c>
      <c r="D172" s="39" t="s">
        <v>51</v>
      </c>
      <c r="E172" s="40">
        <v>20000</v>
      </c>
      <c r="F172" s="41" t="s">
        <v>48</v>
      </c>
      <c r="G172" s="41" t="s">
        <v>31</v>
      </c>
      <c r="H172" s="41" t="s">
        <v>52</v>
      </c>
      <c r="I172" s="42">
        <v>40903</v>
      </c>
    </row>
    <row r="173" spans="1:9" ht="15" customHeight="1" x14ac:dyDescent="0.2">
      <c r="A173" s="33">
        <v>40903</v>
      </c>
      <c r="B173" s="34" t="s">
        <v>53</v>
      </c>
      <c r="C173" s="34" t="s">
        <v>24</v>
      </c>
      <c r="D173" s="34" t="s">
        <v>54</v>
      </c>
      <c r="E173" s="35">
        <v>220</v>
      </c>
      <c r="F173" s="36" t="s">
        <v>48</v>
      </c>
      <c r="G173" s="36" t="s">
        <v>13</v>
      </c>
      <c r="H173" s="36" t="s">
        <v>55</v>
      </c>
      <c r="I173" s="37">
        <v>40903</v>
      </c>
    </row>
    <row r="174" spans="1:9" ht="15" customHeight="1" x14ac:dyDescent="0.2">
      <c r="A174" s="38">
        <v>40903</v>
      </c>
      <c r="B174" s="39" t="s">
        <v>53</v>
      </c>
      <c r="C174" s="39" t="s">
        <v>24</v>
      </c>
      <c r="D174" s="39" t="s">
        <v>56</v>
      </c>
      <c r="E174" s="40">
        <v>100</v>
      </c>
      <c r="F174" s="41" t="s">
        <v>48</v>
      </c>
      <c r="G174" s="41" t="s">
        <v>13</v>
      </c>
      <c r="H174" s="41" t="s">
        <v>57</v>
      </c>
      <c r="I174" s="42">
        <v>40903</v>
      </c>
    </row>
    <row r="175" spans="1:9" ht="15" customHeight="1" x14ac:dyDescent="0.2">
      <c r="A175" s="33">
        <v>40903</v>
      </c>
      <c r="B175" s="34" t="s">
        <v>58</v>
      </c>
      <c r="C175" s="34" t="s">
        <v>24</v>
      </c>
      <c r="D175" s="34" t="s">
        <v>59</v>
      </c>
      <c r="E175" s="35">
        <v>6400</v>
      </c>
      <c r="F175" s="36" t="s">
        <v>12</v>
      </c>
      <c r="G175" s="36" t="s">
        <v>13</v>
      </c>
      <c r="H175" s="36" t="s">
        <v>60</v>
      </c>
      <c r="I175" s="37">
        <v>40903</v>
      </c>
    </row>
    <row r="176" spans="1:9" ht="15" customHeight="1" x14ac:dyDescent="0.2">
      <c r="A176" s="38">
        <v>40908</v>
      </c>
      <c r="B176" s="39" t="s">
        <v>45</v>
      </c>
      <c r="C176" s="39" t="s">
        <v>28</v>
      </c>
      <c r="D176" s="39" t="s">
        <v>61</v>
      </c>
      <c r="E176" s="40">
        <v>100</v>
      </c>
      <c r="F176" s="41" t="s">
        <v>48</v>
      </c>
      <c r="G176" s="41" t="s">
        <v>13</v>
      </c>
      <c r="H176" s="41" t="s">
        <v>49</v>
      </c>
      <c r="I176" s="42">
        <v>40908</v>
      </c>
    </row>
    <row r="177" spans="1:9" ht="15" customHeight="1" x14ac:dyDescent="0.2">
      <c r="A177" s="33">
        <v>40908</v>
      </c>
      <c r="B177" s="34" t="s">
        <v>45</v>
      </c>
      <c r="C177" s="34" t="s">
        <v>28</v>
      </c>
      <c r="D177" s="34" t="s">
        <v>61</v>
      </c>
      <c r="E177" s="35">
        <v>-100</v>
      </c>
      <c r="F177" s="36" t="s">
        <v>48</v>
      </c>
      <c r="G177" s="36" t="s">
        <v>39</v>
      </c>
      <c r="H177" s="36" t="s">
        <v>49</v>
      </c>
      <c r="I177" s="37">
        <v>40908</v>
      </c>
    </row>
    <row r="178" spans="1:9" ht="15" customHeight="1" x14ac:dyDescent="0.2">
      <c r="A178" s="38">
        <v>40909</v>
      </c>
      <c r="B178" s="39" t="s">
        <v>15</v>
      </c>
      <c r="C178" s="39" t="s">
        <v>123</v>
      </c>
      <c r="D178" s="39" t="s">
        <v>17</v>
      </c>
      <c r="E178" s="40">
        <v>179</v>
      </c>
      <c r="F178" s="41" t="s">
        <v>12</v>
      </c>
      <c r="G178" s="41" t="s">
        <v>13</v>
      </c>
      <c r="H178" s="41" t="s">
        <v>18</v>
      </c>
      <c r="I178" s="42">
        <v>40939</v>
      </c>
    </row>
    <row r="179" spans="1:9" ht="15" customHeight="1" x14ac:dyDescent="0.2">
      <c r="A179" s="33">
        <v>40913</v>
      </c>
      <c r="B179" s="34" t="s">
        <v>23</v>
      </c>
      <c r="C179" s="34" t="s">
        <v>24</v>
      </c>
      <c r="D179" s="34" t="s">
        <v>25</v>
      </c>
      <c r="E179" s="35">
        <v>340</v>
      </c>
      <c r="F179" s="36" t="s">
        <v>12</v>
      </c>
      <c r="G179" s="36" t="s">
        <v>13</v>
      </c>
      <c r="H179" s="36" t="s">
        <v>26</v>
      </c>
      <c r="I179" s="37">
        <v>40913</v>
      </c>
    </row>
    <row r="180" spans="1:9" ht="15" customHeight="1" x14ac:dyDescent="0.2">
      <c r="A180" s="38">
        <v>40923</v>
      </c>
      <c r="B180" s="39" t="s">
        <v>27</v>
      </c>
      <c r="C180" s="39" t="s">
        <v>28</v>
      </c>
      <c r="D180" s="39" t="s">
        <v>29</v>
      </c>
      <c r="E180" s="40">
        <v>80</v>
      </c>
      <c r="F180" s="41" t="s">
        <v>12</v>
      </c>
      <c r="G180" s="41" t="s">
        <v>13</v>
      </c>
      <c r="H180" s="41" t="s">
        <v>30</v>
      </c>
      <c r="I180" s="42">
        <v>40923</v>
      </c>
    </row>
    <row r="181" spans="1:9" ht="15" customHeight="1" x14ac:dyDescent="0.2">
      <c r="A181" s="33">
        <v>40923</v>
      </c>
      <c r="B181" s="34" t="s">
        <v>27</v>
      </c>
      <c r="C181" s="34" t="s">
        <v>28</v>
      </c>
      <c r="D181" s="34" t="s">
        <v>29</v>
      </c>
      <c r="E181" s="35">
        <v>35</v>
      </c>
      <c r="F181" s="36" t="s">
        <v>12</v>
      </c>
      <c r="G181" s="36" t="s">
        <v>31</v>
      </c>
      <c r="H181" s="36" t="s">
        <v>30</v>
      </c>
      <c r="I181" s="37">
        <v>40923</v>
      </c>
    </row>
    <row r="182" spans="1:9" ht="15" customHeight="1" x14ac:dyDescent="0.2">
      <c r="A182" s="38">
        <v>40923</v>
      </c>
      <c r="B182" s="39" t="s">
        <v>32</v>
      </c>
      <c r="C182" s="39" t="s">
        <v>33</v>
      </c>
      <c r="D182" s="39" t="s">
        <v>34</v>
      </c>
      <c r="E182" s="40">
        <v>1000</v>
      </c>
      <c r="F182" s="41" t="s">
        <v>12</v>
      </c>
      <c r="G182" s="41" t="s">
        <v>13</v>
      </c>
      <c r="H182" s="41" t="s">
        <v>35</v>
      </c>
      <c r="I182" s="42">
        <v>40941</v>
      </c>
    </row>
    <row r="183" spans="1:9" ht="15" customHeight="1" x14ac:dyDescent="0.2">
      <c r="A183" s="33">
        <v>40924</v>
      </c>
      <c r="B183" s="34" t="s">
        <v>36</v>
      </c>
      <c r="C183" s="34" t="s">
        <v>37</v>
      </c>
      <c r="D183" s="34" t="s">
        <v>38</v>
      </c>
      <c r="E183" s="35">
        <v>105</v>
      </c>
      <c r="F183" s="36" t="s">
        <v>12</v>
      </c>
      <c r="G183" s="36" t="s">
        <v>39</v>
      </c>
      <c r="H183" s="36" t="s">
        <v>40</v>
      </c>
      <c r="I183" s="37">
        <v>40924</v>
      </c>
    </row>
    <row r="184" spans="1:9" ht="15" customHeight="1" x14ac:dyDescent="0.2">
      <c r="A184" s="38">
        <v>40928</v>
      </c>
      <c r="B184" s="39" t="s">
        <v>45</v>
      </c>
      <c r="C184" s="39" t="s">
        <v>46</v>
      </c>
      <c r="D184" s="39" t="s">
        <v>47</v>
      </c>
      <c r="E184" s="40">
        <v>-20000</v>
      </c>
      <c r="F184" s="41" t="s">
        <v>48</v>
      </c>
      <c r="G184" s="41" t="s">
        <v>31</v>
      </c>
      <c r="H184" s="41" t="s">
        <v>49</v>
      </c>
      <c r="I184" s="42">
        <v>40928</v>
      </c>
    </row>
    <row r="185" spans="1:9" ht="15" customHeight="1" x14ac:dyDescent="0.2">
      <c r="A185" s="33">
        <v>40928</v>
      </c>
      <c r="B185" s="34" t="s">
        <v>45</v>
      </c>
      <c r="C185" s="34" t="s">
        <v>46</v>
      </c>
      <c r="D185" s="34" t="s">
        <v>47</v>
      </c>
      <c r="E185" s="35">
        <v>20000</v>
      </c>
      <c r="F185" s="36" t="s">
        <v>48</v>
      </c>
      <c r="G185" s="36" t="s">
        <v>13</v>
      </c>
      <c r="H185" s="36" t="s">
        <v>49</v>
      </c>
      <c r="I185" s="37">
        <v>40928</v>
      </c>
    </row>
    <row r="186" spans="1:9" ht="15" customHeight="1" x14ac:dyDescent="0.2">
      <c r="A186" s="38">
        <v>40934</v>
      </c>
      <c r="B186" s="39" t="s">
        <v>45</v>
      </c>
      <c r="C186" s="39" t="s">
        <v>50</v>
      </c>
      <c r="D186" s="39" t="s">
        <v>51</v>
      </c>
      <c r="E186" s="40">
        <v>20000</v>
      </c>
      <c r="F186" s="41" t="s">
        <v>48</v>
      </c>
      <c r="G186" s="41" t="s">
        <v>31</v>
      </c>
      <c r="H186" s="41" t="s">
        <v>52</v>
      </c>
      <c r="I186" s="42">
        <v>40934</v>
      </c>
    </row>
    <row r="187" spans="1:9" ht="15" customHeight="1" x14ac:dyDescent="0.2">
      <c r="A187" s="33">
        <v>40934</v>
      </c>
      <c r="B187" s="34" t="s">
        <v>53</v>
      </c>
      <c r="C187" s="34" t="s">
        <v>24</v>
      </c>
      <c r="D187" s="34" t="s">
        <v>54</v>
      </c>
      <c r="E187" s="35">
        <v>220</v>
      </c>
      <c r="F187" s="36" t="s">
        <v>48</v>
      </c>
      <c r="G187" s="36" t="s">
        <v>13</v>
      </c>
      <c r="H187" s="36" t="s">
        <v>55</v>
      </c>
      <c r="I187" s="37">
        <v>40934</v>
      </c>
    </row>
    <row r="188" spans="1:9" ht="15" customHeight="1" x14ac:dyDescent="0.2">
      <c r="A188" s="38">
        <v>40934</v>
      </c>
      <c r="B188" s="39" t="s">
        <v>53</v>
      </c>
      <c r="C188" s="39" t="s">
        <v>24</v>
      </c>
      <c r="D188" s="39" t="s">
        <v>56</v>
      </c>
      <c r="E188" s="40">
        <v>100</v>
      </c>
      <c r="F188" s="41" t="s">
        <v>48</v>
      </c>
      <c r="G188" s="41" t="s">
        <v>13</v>
      </c>
      <c r="H188" s="41" t="s">
        <v>57</v>
      </c>
      <c r="I188" s="42">
        <v>40934</v>
      </c>
    </row>
    <row r="189" spans="1:9" ht="15" customHeight="1" x14ac:dyDescent="0.2">
      <c r="A189" s="33">
        <v>40934</v>
      </c>
      <c r="B189" s="34" t="s">
        <v>58</v>
      </c>
      <c r="C189" s="34" t="s">
        <v>24</v>
      </c>
      <c r="D189" s="34" t="s">
        <v>59</v>
      </c>
      <c r="E189" s="35">
        <v>6400</v>
      </c>
      <c r="F189" s="36" t="s">
        <v>12</v>
      </c>
      <c r="G189" s="36" t="s">
        <v>13</v>
      </c>
      <c r="H189" s="36" t="s">
        <v>60</v>
      </c>
      <c r="I189" s="37">
        <v>40934</v>
      </c>
    </row>
    <row r="190" spans="1:9" ht="15" customHeight="1" x14ac:dyDescent="0.2">
      <c r="A190" s="38">
        <v>40934</v>
      </c>
      <c r="B190" s="39" t="s">
        <v>75</v>
      </c>
      <c r="C190" s="39" t="s">
        <v>33</v>
      </c>
      <c r="D190" s="39" t="s">
        <v>124</v>
      </c>
      <c r="E190" s="40">
        <v>389.25</v>
      </c>
      <c r="F190" s="41" t="s">
        <v>12</v>
      </c>
      <c r="G190" s="41" t="s">
        <v>13</v>
      </c>
      <c r="H190" s="41" t="s">
        <v>77</v>
      </c>
      <c r="I190" s="42">
        <v>40939</v>
      </c>
    </row>
    <row r="191" spans="1:9" ht="15" customHeight="1" x14ac:dyDescent="0.2">
      <c r="A191" s="33">
        <v>40936</v>
      </c>
      <c r="B191" s="34" t="s">
        <v>94</v>
      </c>
      <c r="C191" s="34" t="s">
        <v>125</v>
      </c>
      <c r="D191" s="34" t="s">
        <v>96</v>
      </c>
      <c r="E191" s="35">
        <v>514</v>
      </c>
      <c r="F191" s="36" t="s">
        <v>12</v>
      </c>
      <c r="G191" s="36" t="s">
        <v>13</v>
      </c>
      <c r="H191" s="36" t="s">
        <v>97</v>
      </c>
      <c r="I191" s="37">
        <v>40966</v>
      </c>
    </row>
    <row r="192" spans="1:9" ht="15" customHeight="1" x14ac:dyDescent="0.2">
      <c r="A192" s="38">
        <v>40939</v>
      </c>
      <c r="B192" s="39" t="s">
        <v>45</v>
      </c>
      <c r="C192" s="39" t="s">
        <v>28</v>
      </c>
      <c r="D192" s="39" t="s">
        <v>61</v>
      </c>
      <c r="E192" s="40">
        <v>170</v>
      </c>
      <c r="F192" s="41" t="s">
        <v>48</v>
      </c>
      <c r="G192" s="41" t="s">
        <v>13</v>
      </c>
      <c r="H192" s="41" t="s">
        <v>49</v>
      </c>
      <c r="I192" s="42">
        <v>40939</v>
      </c>
    </row>
    <row r="193" spans="1:9" ht="15" customHeight="1" x14ac:dyDescent="0.2">
      <c r="A193" s="33">
        <v>40939</v>
      </c>
      <c r="B193" s="34" t="s">
        <v>45</v>
      </c>
      <c r="C193" s="34" t="s">
        <v>28</v>
      </c>
      <c r="D193" s="34" t="s">
        <v>61</v>
      </c>
      <c r="E193" s="35">
        <v>-170</v>
      </c>
      <c r="F193" s="36" t="s">
        <v>48</v>
      </c>
      <c r="G193" s="36" t="s">
        <v>39</v>
      </c>
      <c r="H193" s="36" t="s">
        <v>49</v>
      </c>
      <c r="I193" s="37">
        <v>40939</v>
      </c>
    </row>
    <row r="194" spans="1:9" ht="15" customHeight="1" x14ac:dyDescent="0.2">
      <c r="A194" s="38">
        <v>40940</v>
      </c>
      <c r="B194" s="39" t="s">
        <v>15</v>
      </c>
      <c r="C194" s="39" t="s">
        <v>126</v>
      </c>
      <c r="D194" s="39" t="s">
        <v>17</v>
      </c>
      <c r="E194" s="40">
        <v>179</v>
      </c>
      <c r="F194" s="41" t="s">
        <v>12</v>
      </c>
      <c r="G194" s="41" t="s">
        <v>13</v>
      </c>
      <c r="H194" s="41" t="s">
        <v>18</v>
      </c>
      <c r="I194" s="42"/>
    </row>
    <row r="195" spans="1:9" ht="15" customHeight="1" x14ac:dyDescent="0.2">
      <c r="A195" s="33">
        <v>40944</v>
      </c>
      <c r="B195" s="34" t="s">
        <v>23</v>
      </c>
      <c r="C195" s="34" t="s">
        <v>24</v>
      </c>
      <c r="D195" s="34" t="s">
        <v>25</v>
      </c>
      <c r="E195" s="35">
        <v>340</v>
      </c>
      <c r="F195" s="36" t="s">
        <v>12</v>
      </c>
      <c r="G195" s="36" t="s">
        <v>13</v>
      </c>
      <c r="H195" s="36" t="s">
        <v>26</v>
      </c>
      <c r="I195" s="37">
        <v>40944</v>
      </c>
    </row>
    <row r="196" spans="1:9" ht="15" customHeight="1" x14ac:dyDescent="0.2">
      <c r="A196" s="38">
        <v>40950</v>
      </c>
      <c r="B196" s="39" t="s">
        <v>81</v>
      </c>
      <c r="C196" s="39" t="s">
        <v>33</v>
      </c>
      <c r="D196" s="39" t="s">
        <v>82</v>
      </c>
      <c r="E196" s="40">
        <v>289</v>
      </c>
      <c r="F196" s="41" t="s">
        <v>12</v>
      </c>
      <c r="G196" s="41" t="s">
        <v>13</v>
      </c>
      <c r="H196" s="41" t="s">
        <v>83</v>
      </c>
      <c r="I196" s="42"/>
    </row>
    <row r="197" spans="1:9" ht="15" customHeight="1" x14ac:dyDescent="0.2">
      <c r="A197" s="33">
        <v>40954</v>
      </c>
      <c r="B197" s="34" t="s">
        <v>27</v>
      </c>
      <c r="C197" s="34" t="s">
        <v>28</v>
      </c>
      <c r="D197" s="34" t="s">
        <v>29</v>
      </c>
      <c r="E197" s="35">
        <v>80</v>
      </c>
      <c r="F197" s="36" t="s">
        <v>12</v>
      </c>
      <c r="G197" s="36" t="s">
        <v>13</v>
      </c>
      <c r="H197" s="36" t="s">
        <v>30</v>
      </c>
      <c r="I197" s="37">
        <v>40954</v>
      </c>
    </row>
    <row r="198" spans="1:9" ht="15" customHeight="1" x14ac:dyDescent="0.2">
      <c r="A198" s="38">
        <v>40954</v>
      </c>
      <c r="B198" s="39" t="s">
        <v>27</v>
      </c>
      <c r="C198" s="39" t="s">
        <v>28</v>
      </c>
      <c r="D198" s="39" t="s">
        <v>29</v>
      </c>
      <c r="E198" s="40">
        <v>35</v>
      </c>
      <c r="F198" s="41" t="s">
        <v>12</v>
      </c>
      <c r="G198" s="41" t="s">
        <v>31</v>
      </c>
      <c r="H198" s="41" t="s">
        <v>30</v>
      </c>
      <c r="I198" s="42">
        <v>40954</v>
      </c>
    </row>
    <row r="199" spans="1:9" ht="15" customHeight="1" x14ac:dyDescent="0.2">
      <c r="A199" s="33">
        <v>40954</v>
      </c>
      <c r="B199" s="34" t="s">
        <v>32</v>
      </c>
      <c r="C199" s="34" t="s">
        <v>33</v>
      </c>
      <c r="D199" s="34" t="s">
        <v>34</v>
      </c>
      <c r="E199" s="35">
        <v>1000</v>
      </c>
      <c r="F199" s="36" t="s">
        <v>12</v>
      </c>
      <c r="G199" s="36" t="s">
        <v>13</v>
      </c>
      <c r="H199" s="36" t="s">
        <v>35</v>
      </c>
      <c r="I199" s="37"/>
    </row>
    <row r="200" spans="1:9" ht="15" customHeight="1" x14ac:dyDescent="0.2">
      <c r="A200" s="38">
        <v>40959</v>
      </c>
      <c r="B200" s="39" t="s">
        <v>45</v>
      </c>
      <c r="C200" s="39" t="s">
        <v>46</v>
      </c>
      <c r="D200" s="39" t="s">
        <v>47</v>
      </c>
      <c r="E200" s="40">
        <v>-20000</v>
      </c>
      <c r="F200" s="41" t="s">
        <v>48</v>
      </c>
      <c r="G200" s="41" t="s">
        <v>31</v>
      </c>
      <c r="H200" s="41" t="s">
        <v>49</v>
      </c>
      <c r="I200" s="42">
        <v>40959</v>
      </c>
    </row>
    <row r="201" spans="1:9" ht="15" customHeight="1" x14ac:dyDescent="0.2">
      <c r="A201" s="33">
        <v>40959</v>
      </c>
      <c r="B201" s="34" t="s">
        <v>45</v>
      </c>
      <c r="C201" s="34" t="s">
        <v>46</v>
      </c>
      <c r="D201" s="34" t="s">
        <v>47</v>
      </c>
      <c r="E201" s="35">
        <v>20000</v>
      </c>
      <c r="F201" s="36" t="s">
        <v>48</v>
      </c>
      <c r="G201" s="36" t="s">
        <v>13</v>
      </c>
      <c r="H201" s="36" t="s">
        <v>49</v>
      </c>
      <c r="I201" s="37">
        <v>40959</v>
      </c>
    </row>
    <row r="202" spans="1:9" ht="15" customHeight="1" x14ac:dyDescent="0.2">
      <c r="A202" s="38">
        <v>40964</v>
      </c>
      <c r="B202" s="39" t="s">
        <v>63</v>
      </c>
      <c r="C202" s="39" t="s">
        <v>64</v>
      </c>
      <c r="D202" s="39" t="s">
        <v>65</v>
      </c>
      <c r="E202" s="40">
        <v>2200</v>
      </c>
      <c r="F202" s="41" t="s">
        <v>48</v>
      </c>
      <c r="G202" s="41" t="s">
        <v>13</v>
      </c>
      <c r="H202" s="41" t="s">
        <v>66</v>
      </c>
      <c r="I202" s="42">
        <v>40964</v>
      </c>
    </row>
    <row r="203" spans="1:9" ht="15" customHeight="1" x14ac:dyDescent="0.2">
      <c r="A203" s="33">
        <v>40964</v>
      </c>
      <c r="B203" s="34" t="s">
        <v>36</v>
      </c>
      <c r="C203" s="34" t="s">
        <v>37</v>
      </c>
      <c r="D203" s="34" t="s">
        <v>38</v>
      </c>
      <c r="E203" s="35">
        <v>75</v>
      </c>
      <c r="F203" s="36" t="s">
        <v>12</v>
      </c>
      <c r="G203" s="36" t="s">
        <v>39</v>
      </c>
      <c r="H203" s="36" t="s">
        <v>40</v>
      </c>
      <c r="I203" s="37">
        <v>40964</v>
      </c>
    </row>
    <row r="204" spans="1:9" ht="15" customHeight="1" x14ac:dyDescent="0.2">
      <c r="A204" s="38">
        <v>40965</v>
      </c>
      <c r="B204" s="39" t="s">
        <v>127</v>
      </c>
      <c r="C204" s="39" t="s">
        <v>33</v>
      </c>
      <c r="D204" s="39" t="s">
        <v>128</v>
      </c>
      <c r="E204" s="40">
        <v>10000</v>
      </c>
      <c r="F204" s="41" t="s">
        <v>12</v>
      </c>
      <c r="G204" s="41" t="s">
        <v>13</v>
      </c>
      <c r="H204" s="41" t="s">
        <v>69</v>
      </c>
      <c r="I204" s="42"/>
    </row>
    <row r="205" spans="1:9" ht="15" customHeight="1" x14ac:dyDescent="0.2">
      <c r="A205" s="33">
        <v>40965</v>
      </c>
      <c r="B205" s="34" t="s">
        <v>45</v>
      </c>
      <c r="C205" s="34" t="s">
        <v>50</v>
      </c>
      <c r="D205" s="34" t="s">
        <v>51</v>
      </c>
      <c r="E205" s="35">
        <v>20000</v>
      </c>
      <c r="F205" s="36" t="s">
        <v>48</v>
      </c>
      <c r="G205" s="36" t="s">
        <v>31</v>
      </c>
      <c r="H205" s="36" t="s">
        <v>52</v>
      </c>
      <c r="I205" s="37">
        <v>40965</v>
      </c>
    </row>
    <row r="206" spans="1:9" ht="15" customHeight="1" x14ac:dyDescent="0.2">
      <c r="A206" s="38">
        <v>40965</v>
      </c>
      <c r="B206" s="39" t="s">
        <v>53</v>
      </c>
      <c r="C206" s="39" t="s">
        <v>24</v>
      </c>
      <c r="D206" s="39" t="s">
        <v>54</v>
      </c>
      <c r="E206" s="40">
        <v>220</v>
      </c>
      <c r="F206" s="41" t="s">
        <v>48</v>
      </c>
      <c r="G206" s="41" t="s">
        <v>13</v>
      </c>
      <c r="H206" s="41" t="s">
        <v>55</v>
      </c>
      <c r="I206" s="42">
        <v>40965</v>
      </c>
    </row>
    <row r="207" spans="1:9" ht="15" customHeight="1" x14ac:dyDescent="0.2">
      <c r="A207" s="33">
        <v>40965</v>
      </c>
      <c r="B207" s="34" t="s">
        <v>53</v>
      </c>
      <c r="C207" s="34" t="s">
        <v>24</v>
      </c>
      <c r="D207" s="34" t="s">
        <v>56</v>
      </c>
      <c r="E207" s="35">
        <v>100</v>
      </c>
      <c r="F207" s="36" t="s">
        <v>48</v>
      </c>
      <c r="G207" s="36" t="s">
        <v>13</v>
      </c>
      <c r="H207" s="36" t="s">
        <v>57</v>
      </c>
      <c r="I207" s="37">
        <v>40965</v>
      </c>
    </row>
    <row r="208" spans="1:9" ht="15" customHeight="1" x14ac:dyDescent="0.2">
      <c r="A208" s="38">
        <v>40965</v>
      </c>
      <c r="B208" s="39" t="s">
        <v>58</v>
      </c>
      <c r="C208" s="39" t="s">
        <v>24</v>
      </c>
      <c r="D208" s="39" t="s">
        <v>59</v>
      </c>
      <c r="E208" s="40">
        <v>6400</v>
      </c>
      <c r="F208" s="41" t="s">
        <v>12</v>
      </c>
      <c r="G208" s="41" t="s">
        <v>13</v>
      </c>
      <c r="H208" s="41" t="s">
        <v>60</v>
      </c>
      <c r="I208" s="42">
        <v>40965</v>
      </c>
    </row>
    <row r="209" spans="1:9" ht="15" customHeight="1" x14ac:dyDescent="0.2">
      <c r="A209" s="33">
        <v>40968</v>
      </c>
      <c r="B209" s="34" t="s">
        <v>45</v>
      </c>
      <c r="C209" s="34" t="s">
        <v>28</v>
      </c>
      <c r="D209" s="34" t="s">
        <v>61</v>
      </c>
      <c r="E209" s="35">
        <v>70</v>
      </c>
      <c r="F209" s="36" t="s">
        <v>48</v>
      </c>
      <c r="G209" s="36" t="s">
        <v>13</v>
      </c>
      <c r="H209" s="36" t="s">
        <v>49</v>
      </c>
      <c r="I209" s="37">
        <v>40968</v>
      </c>
    </row>
    <row r="210" spans="1:9" ht="15" customHeight="1" x14ac:dyDescent="0.2">
      <c r="A210" s="38">
        <v>40968</v>
      </c>
      <c r="B210" s="39" t="s">
        <v>45</v>
      </c>
      <c r="C210" s="39" t="s">
        <v>28</v>
      </c>
      <c r="D210" s="39" t="s">
        <v>61</v>
      </c>
      <c r="E210" s="40">
        <v>-70</v>
      </c>
      <c r="F210" s="41" t="s">
        <v>48</v>
      </c>
      <c r="G210" s="41" t="s">
        <v>39</v>
      </c>
      <c r="H210" s="41" t="s">
        <v>49</v>
      </c>
      <c r="I210" s="42">
        <v>40968</v>
      </c>
    </row>
    <row r="211" spans="1:9" x14ac:dyDescent="0.2">
      <c r="A211" s="33">
        <v>40968</v>
      </c>
      <c r="B211" s="34" t="s">
        <v>63</v>
      </c>
      <c r="C211" s="34" t="s">
        <v>64</v>
      </c>
      <c r="D211" s="34" t="s">
        <v>103</v>
      </c>
      <c r="E211" s="35">
        <v>3700</v>
      </c>
      <c r="F211" s="36" t="s">
        <v>48</v>
      </c>
      <c r="G211" s="36" t="s">
        <v>13</v>
      </c>
      <c r="H211" s="36" t="s">
        <v>104</v>
      </c>
      <c r="I211" s="37">
        <v>40968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0682-72E5-D34E-868A-6A14B5F55C1A}">
  <dimension ref="A1:J27"/>
  <sheetViews>
    <sheetView workbookViewId="0">
      <selection activeCell="F22" sqref="A1:F22"/>
    </sheetView>
  </sheetViews>
  <sheetFormatPr baseColWidth="10" defaultRowHeight="15" x14ac:dyDescent="0.2"/>
  <cols>
    <col min="1" max="1" width="18.1640625" customWidth="1"/>
    <col min="2" max="5" width="20.1640625" customWidth="1"/>
  </cols>
  <sheetData>
    <row r="1" spans="1:6" ht="24" x14ac:dyDescent="0.3">
      <c r="A1" s="15" t="s">
        <v>145</v>
      </c>
      <c r="B1" s="15"/>
      <c r="C1" s="18"/>
      <c r="D1" s="18"/>
      <c r="E1" s="18"/>
    </row>
    <row r="3" spans="1:6" ht="16" x14ac:dyDescent="0.2">
      <c r="A3" s="10"/>
      <c r="B3" s="7" t="s">
        <v>129</v>
      </c>
      <c r="C3" s="7" t="s">
        <v>130</v>
      </c>
      <c r="D3" s="7" t="s">
        <v>131</v>
      </c>
      <c r="E3" s="7" t="s">
        <v>132</v>
      </c>
      <c r="F3" s="10"/>
    </row>
    <row r="4" spans="1:6" ht="16" x14ac:dyDescent="0.2">
      <c r="A4" s="10"/>
      <c r="B4" s="8" t="s">
        <v>133</v>
      </c>
      <c r="C4" s="8">
        <v>12</v>
      </c>
      <c r="D4" s="8">
        <v>85</v>
      </c>
      <c r="E4" s="8" t="s">
        <v>144</v>
      </c>
      <c r="F4" s="10"/>
    </row>
    <row r="5" spans="1:6" ht="16" x14ac:dyDescent="0.2">
      <c r="A5" s="10"/>
      <c r="B5" s="8" t="s">
        <v>134</v>
      </c>
      <c r="C5" s="8">
        <v>11</v>
      </c>
      <c r="D5" s="8">
        <v>72</v>
      </c>
      <c r="E5" s="8" t="s">
        <v>144</v>
      </c>
      <c r="F5" s="10"/>
    </row>
    <row r="6" spans="1:6" ht="16" x14ac:dyDescent="0.2">
      <c r="A6" s="10"/>
      <c r="B6" s="8" t="s">
        <v>135</v>
      </c>
      <c r="C6" s="8">
        <v>13</v>
      </c>
      <c r="D6" s="8">
        <v>60</v>
      </c>
      <c r="E6" s="8" t="s">
        <v>144</v>
      </c>
      <c r="F6" s="10"/>
    </row>
    <row r="7" spans="1:6" ht="16" x14ac:dyDescent="0.2">
      <c r="A7" s="10"/>
      <c r="B7" s="8" t="s">
        <v>136</v>
      </c>
      <c r="C7" s="8">
        <v>12</v>
      </c>
      <c r="D7" s="8">
        <v>95</v>
      </c>
      <c r="E7" s="8" t="s">
        <v>144</v>
      </c>
      <c r="F7" s="10"/>
    </row>
    <row r="8" spans="1:6" ht="16" x14ac:dyDescent="0.2">
      <c r="A8" s="10"/>
      <c r="B8" s="8" t="s">
        <v>137</v>
      </c>
      <c r="C8" s="8">
        <v>14</v>
      </c>
      <c r="D8" s="8">
        <v>88</v>
      </c>
      <c r="E8" s="8" t="s">
        <v>144</v>
      </c>
      <c r="F8" s="10"/>
    </row>
    <row r="9" spans="1:6" ht="16" x14ac:dyDescent="0.2">
      <c r="A9" s="10"/>
      <c r="B9" s="8" t="s">
        <v>138</v>
      </c>
      <c r="C9" s="8">
        <v>12</v>
      </c>
      <c r="D9" s="8">
        <v>99</v>
      </c>
      <c r="E9" s="8" t="s">
        <v>144</v>
      </c>
      <c r="F9" s="10"/>
    </row>
    <row r="10" spans="1:6" ht="16" x14ac:dyDescent="0.2">
      <c r="A10" s="10"/>
      <c r="B10" s="8" t="s">
        <v>139</v>
      </c>
      <c r="C10" s="8">
        <v>11</v>
      </c>
      <c r="D10" s="8">
        <v>75</v>
      </c>
      <c r="E10" s="8" t="s">
        <v>144</v>
      </c>
      <c r="F10" s="10"/>
    </row>
    <row r="11" spans="1:6" ht="16" x14ac:dyDescent="0.2">
      <c r="A11" s="10"/>
      <c r="B11" s="8" t="s">
        <v>140</v>
      </c>
      <c r="C11" s="8">
        <v>13</v>
      </c>
      <c r="D11" s="8">
        <v>100</v>
      </c>
      <c r="E11" s="8" t="s">
        <v>144</v>
      </c>
      <c r="F11" s="10"/>
    </row>
    <row r="12" spans="1:6" ht="16" x14ac:dyDescent="0.2">
      <c r="A12" s="10"/>
      <c r="B12" s="8" t="s">
        <v>141</v>
      </c>
      <c r="C12" s="8">
        <v>13</v>
      </c>
      <c r="D12" s="8">
        <v>75</v>
      </c>
      <c r="E12" s="8" t="s">
        <v>144</v>
      </c>
      <c r="F12" s="10"/>
    </row>
    <row r="13" spans="1:6" ht="16" x14ac:dyDescent="0.2">
      <c r="A13" s="10"/>
      <c r="B13" s="8" t="s">
        <v>142</v>
      </c>
      <c r="C13" s="8">
        <v>15</v>
      </c>
      <c r="D13" s="8">
        <v>85</v>
      </c>
      <c r="E13" s="8" t="s">
        <v>144</v>
      </c>
      <c r="F13" s="10"/>
    </row>
    <row r="14" spans="1:6" ht="16" x14ac:dyDescent="0.2">
      <c r="A14" s="10"/>
      <c r="B14" s="8" t="s">
        <v>143</v>
      </c>
      <c r="C14" s="8">
        <v>11</v>
      </c>
      <c r="D14" s="8">
        <v>85</v>
      </c>
      <c r="E14" s="8" t="s">
        <v>144</v>
      </c>
      <c r="F14" s="10"/>
    </row>
    <row r="15" spans="1:6" ht="16" x14ac:dyDescent="0.2">
      <c r="A15" s="10"/>
      <c r="B15" s="10"/>
      <c r="C15" s="10"/>
      <c r="D15" s="10"/>
      <c r="E15" s="10"/>
      <c r="F15" s="10"/>
    </row>
    <row r="16" spans="1:6" ht="16" x14ac:dyDescent="0.2">
      <c r="A16" s="17" t="s">
        <v>146</v>
      </c>
      <c r="B16" s="14"/>
      <c r="C16" s="11">
        <f>MIN(C4:C14)</f>
        <v>11</v>
      </c>
      <c r="D16" s="11">
        <f>MIN(D4:D14)</f>
        <v>60</v>
      </c>
      <c r="E16" s="10"/>
      <c r="F16" s="10"/>
    </row>
    <row r="17" spans="1:10" ht="16" x14ac:dyDescent="0.2">
      <c r="A17" s="17" t="s">
        <v>147</v>
      </c>
      <c r="B17" s="14"/>
      <c r="C17" s="11">
        <f>MAX(C4:C14)</f>
        <v>15</v>
      </c>
      <c r="D17" s="11">
        <f>MAX(D4:D14)</f>
        <v>100</v>
      </c>
      <c r="E17" s="10"/>
      <c r="F17" s="10"/>
    </row>
    <row r="18" spans="1:10" ht="16" x14ac:dyDescent="0.2">
      <c r="A18" s="17" t="s">
        <v>148</v>
      </c>
      <c r="B18" s="14"/>
      <c r="C18" s="12">
        <f>AVERAGE(C4:C14)</f>
        <v>12.454545454545455</v>
      </c>
      <c r="D18" s="12">
        <f>AVERAGE(D4:D14)</f>
        <v>83.545454545454547</v>
      </c>
      <c r="E18" s="10"/>
      <c r="F18" s="10"/>
    </row>
    <row r="19" spans="1:10" ht="16" x14ac:dyDescent="0.2">
      <c r="A19" s="17" t="s">
        <v>149</v>
      </c>
      <c r="B19" s="14"/>
      <c r="C19" s="13">
        <f>MODE(C4:C14)</f>
        <v>12</v>
      </c>
      <c r="D19" s="13">
        <f>MODE(D4:D14)</f>
        <v>85</v>
      </c>
      <c r="E19" s="10"/>
      <c r="F19" s="10"/>
    </row>
    <row r="20" spans="1:10" ht="16" x14ac:dyDescent="0.2">
      <c r="A20" s="17" t="s">
        <v>150</v>
      </c>
      <c r="B20" s="14"/>
      <c r="C20" s="11">
        <f>MEDIAN(C4:C14)</f>
        <v>12</v>
      </c>
      <c r="D20" s="11">
        <f>MEDIAN(D4:D14)</f>
        <v>85</v>
      </c>
      <c r="E20" s="10"/>
      <c r="F20" s="10"/>
    </row>
    <row r="21" spans="1:10" ht="16" x14ac:dyDescent="0.2">
      <c r="A21" s="17" t="s">
        <v>151</v>
      </c>
      <c r="B21" s="11">
        <f>COUNT(B4:B14)</f>
        <v>0</v>
      </c>
      <c r="C21" s="14"/>
      <c r="D21" s="14"/>
      <c r="E21" s="10"/>
      <c r="F21" s="10"/>
    </row>
    <row r="22" spans="1:10" ht="16" x14ac:dyDescent="0.2">
      <c r="A22" s="10"/>
      <c r="B22" s="10"/>
      <c r="C22" s="10"/>
      <c r="D22" s="10"/>
      <c r="E22" s="10"/>
      <c r="F22" s="10"/>
    </row>
    <row r="25" spans="1:10" x14ac:dyDescent="0.2">
      <c r="A25" s="16" t="s">
        <v>153</v>
      </c>
    </row>
    <row r="26" spans="1:10" x14ac:dyDescent="0.2">
      <c r="A26" s="9" t="s">
        <v>152</v>
      </c>
      <c r="C26" s="9"/>
      <c r="D26" s="9"/>
      <c r="E26" s="9"/>
      <c r="F26" s="9"/>
      <c r="G26" s="9"/>
      <c r="H26" s="9"/>
      <c r="I26" s="9"/>
      <c r="J26" s="9"/>
    </row>
    <row r="27" spans="1:10" x14ac:dyDescent="0.2">
      <c r="B27" s="9"/>
      <c r="C27" s="9"/>
      <c r="D27" s="9"/>
      <c r="E27" s="9"/>
      <c r="F27" s="9"/>
      <c r="G27" s="9"/>
      <c r="H27" s="9"/>
      <c r="I27" s="9"/>
      <c r="J27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0269-276B-B443-8C06-580A4FA25A0C}">
  <dimension ref="A1:G8"/>
  <sheetViews>
    <sheetView workbookViewId="0">
      <selection activeCell="H30" sqref="H30"/>
    </sheetView>
  </sheetViews>
  <sheetFormatPr baseColWidth="10" defaultRowHeight="15" x14ac:dyDescent="0.2"/>
  <cols>
    <col min="1" max="1" width="19.33203125" customWidth="1"/>
    <col min="2" max="7" width="15.33203125" customWidth="1"/>
  </cols>
  <sheetData>
    <row r="1" spans="1:7" ht="24" x14ac:dyDescent="0.3">
      <c r="A1" s="15" t="s">
        <v>154</v>
      </c>
      <c r="B1" s="15"/>
      <c r="C1" s="18"/>
      <c r="D1" s="18"/>
      <c r="E1" s="18"/>
    </row>
    <row r="3" spans="1:7" ht="34" x14ac:dyDescent="0.2">
      <c r="A3" s="7" t="s">
        <v>155</v>
      </c>
      <c r="B3" s="19" t="s">
        <v>156</v>
      </c>
      <c r="C3" s="19" t="s">
        <v>157</v>
      </c>
      <c r="D3" s="19" t="s">
        <v>158</v>
      </c>
      <c r="E3" s="19" t="s">
        <v>159</v>
      </c>
      <c r="F3" s="19" t="s">
        <v>160</v>
      </c>
      <c r="G3" s="19" t="s">
        <v>161</v>
      </c>
    </row>
    <row r="4" spans="1:7" ht="16" x14ac:dyDescent="0.2">
      <c r="A4" s="8" t="s">
        <v>162</v>
      </c>
      <c r="B4" s="20">
        <v>2000</v>
      </c>
      <c r="C4" s="8">
        <v>0.21</v>
      </c>
      <c r="D4" s="8">
        <v>3</v>
      </c>
      <c r="E4" s="20">
        <f>B4*C4</f>
        <v>420</v>
      </c>
      <c r="F4" s="21">
        <f>B4+E4</f>
        <v>2420</v>
      </c>
      <c r="G4" s="21">
        <f>F4/D4</f>
        <v>806.66666666666663</v>
      </c>
    </row>
    <row r="5" spans="1:7" ht="16" x14ac:dyDescent="0.2">
      <c r="A5" s="8" t="s">
        <v>163</v>
      </c>
      <c r="B5" s="20">
        <v>450</v>
      </c>
      <c r="C5" s="8">
        <v>0.25</v>
      </c>
      <c r="D5" s="8">
        <v>3</v>
      </c>
      <c r="E5" s="20">
        <f t="shared" ref="E5:E8" si="0">B5*C5</f>
        <v>112.5</v>
      </c>
      <c r="F5" s="21">
        <f t="shared" ref="F5:F8" si="1">B5+E5</f>
        <v>562.5</v>
      </c>
      <c r="G5" s="21">
        <f t="shared" ref="G5:G8" si="2">F5/D5</f>
        <v>187.5</v>
      </c>
    </row>
    <row r="6" spans="1:7" ht="16" x14ac:dyDescent="0.2">
      <c r="A6" s="8" t="s">
        <v>164</v>
      </c>
      <c r="B6" s="20">
        <v>975</v>
      </c>
      <c r="C6" s="8">
        <v>0.27</v>
      </c>
      <c r="D6" s="8">
        <v>3</v>
      </c>
      <c r="E6" s="20">
        <f t="shared" si="0"/>
        <v>263.25</v>
      </c>
      <c r="F6" s="21">
        <f t="shared" si="1"/>
        <v>1238.25</v>
      </c>
      <c r="G6" s="21">
        <f t="shared" si="2"/>
        <v>412.75</v>
      </c>
    </row>
    <row r="7" spans="1:7" ht="16" x14ac:dyDescent="0.2">
      <c r="A7" s="8" t="s">
        <v>165</v>
      </c>
      <c r="B7" s="20">
        <v>1500</v>
      </c>
      <c r="C7" s="8">
        <v>0.15</v>
      </c>
      <c r="D7" s="8">
        <v>3</v>
      </c>
      <c r="E7" s="20">
        <f t="shared" si="0"/>
        <v>225</v>
      </c>
      <c r="F7" s="21">
        <f t="shared" si="1"/>
        <v>1725</v>
      </c>
      <c r="G7" s="21">
        <f t="shared" si="2"/>
        <v>575</v>
      </c>
    </row>
    <row r="8" spans="1:7" ht="16" x14ac:dyDescent="0.2">
      <c r="A8" s="8" t="s">
        <v>166</v>
      </c>
      <c r="B8" s="20">
        <v>780</v>
      </c>
      <c r="C8" s="8">
        <v>0.25</v>
      </c>
      <c r="D8" s="8">
        <v>3</v>
      </c>
      <c r="E8" s="20">
        <f t="shared" si="0"/>
        <v>195</v>
      </c>
      <c r="F8" s="21">
        <f t="shared" si="1"/>
        <v>975</v>
      </c>
      <c r="G8" s="21">
        <f t="shared" si="2"/>
        <v>325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A929-CE9C-0240-AFFA-A50D62DB7D3B}">
  <dimension ref="A2:E21"/>
  <sheetViews>
    <sheetView tabSelected="1" workbookViewId="0">
      <selection activeCell="F38" sqref="F38"/>
    </sheetView>
  </sheetViews>
  <sheetFormatPr baseColWidth="10" defaultRowHeight="15" x14ac:dyDescent="0.2"/>
  <cols>
    <col min="1" max="5" width="16.83203125" customWidth="1"/>
    <col min="6" max="6" width="23.33203125" bestFit="1" customWidth="1"/>
    <col min="7" max="7" width="14.83203125" bestFit="1" customWidth="1"/>
    <col min="8" max="8" width="27.6640625" bestFit="1" customWidth="1"/>
    <col min="9" max="9" width="19.1640625" bestFit="1" customWidth="1"/>
    <col min="10" max="11" width="6.1640625" bestFit="1" customWidth="1"/>
    <col min="12" max="12" width="9.1640625" bestFit="1" customWidth="1"/>
    <col min="13" max="14" width="6.1640625" bestFit="1" customWidth="1"/>
    <col min="15" max="15" width="10.1640625" bestFit="1" customWidth="1"/>
    <col min="16" max="16" width="4.83203125" bestFit="1" customWidth="1"/>
    <col min="17" max="17" width="4" bestFit="1" customWidth="1"/>
    <col min="18" max="18" width="5.6640625" bestFit="1" customWidth="1"/>
    <col min="19" max="19" width="4" bestFit="1" customWidth="1"/>
    <col min="20" max="20" width="4.5" bestFit="1" customWidth="1"/>
    <col min="21" max="21" width="3.83203125" bestFit="1" customWidth="1"/>
    <col min="22" max="22" width="3.33203125" bestFit="1" customWidth="1"/>
    <col min="23" max="23" width="4.1640625" bestFit="1" customWidth="1"/>
    <col min="24" max="24" width="4" bestFit="1" customWidth="1"/>
    <col min="25" max="25" width="3.83203125" bestFit="1" customWidth="1"/>
    <col min="26" max="27" width="4.1640625" bestFit="1" customWidth="1"/>
    <col min="28" max="28" width="7.33203125" bestFit="1" customWidth="1"/>
    <col min="29" max="29" width="4.83203125" bestFit="1" customWidth="1"/>
    <col min="30" max="30" width="4" bestFit="1" customWidth="1"/>
    <col min="31" max="31" width="4.33203125" bestFit="1" customWidth="1"/>
    <col min="32" max="32" width="4" bestFit="1" customWidth="1"/>
    <col min="33" max="33" width="4.5" bestFit="1" customWidth="1"/>
    <col min="34" max="34" width="3.83203125" bestFit="1" customWidth="1"/>
    <col min="35" max="35" width="3.6640625" bestFit="1" customWidth="1"/>
    <col min="36" max="36" width="4.1640625" bestFit="1" customWidth="1"/>
    <col min="37" max="37" width="4" bestFit="1" customWidth="1"/>
    <col min="38" max="38" width="3.83203125" bestFit="1" customWidth="1"/>
    <col min="39" max="40" width="4.1640625" bestFit="1" customWidth="1"/>
    <col min="41" max="41" width="7.33203125" bestFit="1" customWidth="1"/>
    <col min="42" max="42" width="10.1640625" bestFit="1" customWidth="1"/>
  </cols>
  <sheetData>
    <row r="2" spans="1:5" x14ac:dyDescent="0.2">
      <c r="A2" s="50"/>
    </row>
    <row r="3" spans="1:5" ht="16" x14ac:dyDescent="0.2">
      <c r="A3" s="51" t="s">
        <v>171</v>
      </c>
      <c r="B3" s="51" t="s">
        <v>170</v>
      </c>
    </row>
    <row r="4" spans="1:5" ht="16" x14ac:dyDescent="0.2">
      <c r="A4" s="51" t="s">
        <v>168</v>
      </c>
      <c r="B4" s="50" t="s">
        <v>13</v>
      </c>
      <c r="C4" s="50" t="s">
        <v>31</v>
      </c>
      <c r="D4" s="50" t="s">
        <v>39</v>
      </c>
      <c r="E4" s="50" t="s">
        <v>169</v>
      </c>
    </row>
    <row r="5" spans="1:5" x14ac:dyDescent="0.2">
      <c r="A5" s="48">
        <v>40910</v>
      </c>
      <c r="B5" s="49">
        <v>1000</v>
      </c>
      <c r="C5" s="49"/>
      <c r="D5" s="49"/>
      <c r="E5" s="49">
        <v>1000</v>
      </c>
    </row>
    <row r="6" spans="1:5" x14ac:dyDescent="0.2">
      <c r="A6" s="48">
        <v>40913</v>
      </c>
      <c r="B6" s="49">
        <v>340</v>
      </c>
      <c r="C6" s="49"/>
      <c r="D6" s="49"/>
      <c r="E6" s="49">
        <v>340</v>
      </c>
    </row>
    <row r="7" spans="1:5" x14ac:dyDescent="0.2">
      <c r="A7" s="48">
        <v>40923</v>
      </c>
      <c r="B7" s="49">
        <v>80</v>
      </c>
      <c r="C7" s="49">
        <v>35</v>
      </c>
      <c r="D7" s="49"/>
      <c r="E7" s="49">
        <v>115</v>
      </c>
    </row>
    <row r="8" spans="1:5" x14ac:dyDescent="0.2">
      <c r="A8" s="48">
        <v>40924</v>
      </c>
      <c r="B8" s="49">
        <v>1392</v>
      </c>
      <c r="C8" s="49"/>
      <c r="D8" s="49">
        <v>105</v>
      </c>
      <c r="E8" s="49">
        <v>1497</v>
      </c>
    </row>
    <row r="9" spans="1:5" x14ac:dyDescent="0.2">
      <c r="A9" s="48">
        <v>40928</v>
      </c>
      <c r="B9" s="49">
        <v>20000</v>
      </c>
      <c r="C9" s="49">
        <v>-20000</v>
      </c>
      <c r="D9" s="49"/>
      <c r="E9" s="49">
        <v>0</v>
      </c>
    </row>
    <row r="10" spans="1:5" x14ac:dyDescent="0.2">
      <c r="A10" s="48">
        <v>40929</v>
      </c>
      <c r="B10" s="49"/>
      <c r="C10" s="49"/>
      <c r="D10" s="49">
        <v>61</v>
      </c>
      <c r="E10" s="49">
        <v>61</v>
      </c>
    </row>
    <row r="11" spans="1:5" x14ac:dyDescent="0.2">
      <c r="A11" s="48">
        <v>40934</v>
      </c>
      <c r="B11" s="49">
        <v>6720</v>
      </c>
      <c r="C11" s="49">
        <v>20000</v>
      </c>
      <c r="D11" s="49"/>
      <c r="E11" s="49">
        <v>26720</v>
      </c>
    </row>
    <row r="12" spans="1:5" x14ac:dyDescent="0.2">
      <c r="A12" s="48">
        <v>40939</v>
      </c>
      <c r="B12" s="49">
        <v>738.25</v>
      </c>
      <c r="C12" s="49"/>
      <c r="D12" s="49">
        <v>-170</v>
      </c>
      <c r="E12" s="49">
        <v>568.25</v>
      </c>
    </row>
    <row r="13" spans="1:5" x14ac:dyDescent="0.2">
      <c r="A13" s="48">
        <v>40941</v>
      </c>
      <c r="B13" s="49">
        <v>1000</v>
      </c>
      <c r="C13" s="49"/>
      <c r="D13" s="49"/>
      <c r="E13" s="49">
        <v>1000</v>
      </c>
    </row>
    <row r="14" spans="1:5" x14ac:dyDescent="0.2">
      <c r="A14" s="48">
        <v>40944</v>
      </c>
      <c r="B14" s="49">
        <v>340</v>
      </c>
      <c r="C14" s="49"/>
      <c r="D14" s="49"/>
      <c r="E14" s="49">
        <v>340</v>
      </c>
    </row>
    <row r="15" spans="1:5" x14ac:dyDescent="0.2">
      <c r="A15" s="48">
        <v>40954</v>
      </c>
      <c r="B15" s="49">
        <v>80</v>
      </c>
      <c r="C15" s="49">
        <v>35</v>
      </c>
      <c r="D15" s="49"/>
      <c r="E15" s="49">
        <v>115</v>
      </c>
    </row>
    <row r="16" spans="1:5" x14ac:dyDescent="0.2">
      <c r="A16" s="48">
        <v>40959</v>
      </c>
      <c r="B16" s="49">
        <v>20000</v>
      </c>
      <c r="C16" s="49">
        <v>-20000</v>
      </c>
      <c r="D16" s="49"/>
      <c r="E16" s="49">
        <v>0</v>
      </c>
    </row>
    <row r="17" spans="1:5" x14ac:dyDescent="0.2">
      <c r="A17" s="48">
        <v>40964</v>
      </c>
      <c r="B17" s="49">
        <v>2200</v>
      </c>
      <c r="C17" s="49"/>
      <c r="D17" s="49">
        <v>75</v>
      </c>
      <c r="E17" s="49">
        <v>2275</v>
      </c>
    </row>
    <row r="18" spans="1:5" x14ac:dyDescent="0.2">
      <c r="A18" s="48">
        <v>40965</v>
      </c>
      <c r="B18" s="49">
        <v>6720</v>
      </c>
      <c r="C18" s="49">
        <v>20000</v>
      </c>
      <c r="D18" s="49"/>
      <c r="E18" s="49">
        <v>26720</v>
      </c>
    </row>
    <row r="19" spans="1:5" x14ac:dyDescent="0.2">
      <c r="A19" s="48">
        <v>40966</v>
      </c>
      <c r="B19" s="49">
        <v>514</v>
      </c>
      <c r="C19" s="49"/>
      <c r="D19" s="49"/>
      <c r="E19" s="49">
        <v>514</v>
      </c>
    </row>
    <row r="20" spans="1:5" x14ac:dyDescent="0.2">
      <c r="A20" s="48">
        <v>40968</v>
      </c>
      <c r="B20" s="49">
        <v>3770</v>
      </c>
      <c r="C20" s="49"/>
      <c r="D20" s="49">
        <v>-70</v>
      </c>
      <c r="E20" s="49">
        <v>3700</v>
      </c>
    </row>
    <row r="21" spans="1:5" x14ac:dyDescent="0.2">
      <c r="A21" s="22" t="s">
        <v>169</v>
      </c>
      <c r="B21" s="49">
        <v>64894.25</v>
      </c>
      <c r="C21" s="49">
        <v>70</v>
      </c>
      <c r="D21" s="49">
        <v>1</v>
      </c>
      <c r="E21" s="49">
        <v>64965.25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Expenses</vt:lpstr>
      <vt:lpstr>Roster</vt:lpstr>
      <vt:lpstr>Credit Card Debt</vt:lpstr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Carter</cp:lastModifiedBy>
  <cp:revision/>
  <dcterms:created xsi:type="dcterms:W3CDTF">2023-04-22T13:58:31Z</dcterms:created>
  <dcterms:modified xsi:type="dcterms:W3CDTF">2023-08-03T22:37:16Z</dcterms:modified>
  <cp:category/>
  <cp:contentStatus/>
</cp:coreProperties>
</file>