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carter/Code/SavvyCoders/activities/ClassProject/"/>
    </mc:Choice>
  </mc:AlternateContent>
  <xr:revisionPtr revIDLastSave="0" documentId="13_ncr:1_{E1EB8224-2320-D747-B3F9-42F50629262C}" xr6:coauthVersionLast="47" xr6:coauthVersionMax="47" xr10:uidLastSave="{00000000-0000-0000-0000-000000000000}"/>
  <bookViews>
    <workbookView xWindow="660" yWindow="500" windowWidth="28140" windowHeight="15780" activeTab="1" xr2:uid="{3CFC61F1-512C-4EE0-B8F8-E31B6CDAF2DB}"/>
  </bookViews>
  <sheets>
    <sheet name="EV Registration Counts in 2022" sheetId="3" r:id="rId1"/>
    <sheet name="Sheet1" sheetId="4" r:id="rId2"/>
    <sheet name="Sheet2" sheetId="5" r:id="rId3"/>
    <sheet name="Condensed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J5" i="4"/>
  <c r="J4" i="4"/>
  <c r="J3" i="4"/>
  <c r="B54" i="4"/>
  <c r="C55" i="3"/>
</calcChain>
</file>

<file path=xl/sharedStrings.xml><?xml version="1.0" encoding="utf-8"?>
<sst xmlns="http://schemas.openxmlformats.org/spreadsheetml/2006/main" count="229" uniqueCount="120">
  <si>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</si>
  <si>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</si>
  <si>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</si>
  <si>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</si>
  <si>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</si>
  <si>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</si>
  <si>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</si>
  <si>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</si>
  <si>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</si>
  <si>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</si>
  <si>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</si>
  <si>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</si>
  <si>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</si>
  <si>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</si>
  <si>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</si>
  <si>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</si>
  <si>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</si>
  <si>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</si>
  <si>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</si>
  <si>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</si>
  <si>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</si>
  <si>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</si>
  <si>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</si>
  <si>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</si>
  <si>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</si>
  <si>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</si>
  <si>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</si>
  <si>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</si>
  <si>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</si>
  <si>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</si>
  <si>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</si>
  <si>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</si>
  <si>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</si>
  <si>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</si>
  <si>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</si>
  <si>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</si>
  <si>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</si>
  <si>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</si>
  <si>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</si>
  <si>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</si>
  <si>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</si>
  <si>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</si>
  <si>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</si>
  <si>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</si>
  <si>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</si>
  <si>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</si>
  <si>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</si>
  <si>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</si>
  <si>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</si>
  <si>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</si>
  <si>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</si>
  <si>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</si>
  <si>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</si>
  <si>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</si>
  <si>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</si>
  <si>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</si>
  <si>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</si>
  <si>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</si>
  <si>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</si>
  <si>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July 2023</t>
  </si>
  <si>
    <t>California had approximately 903,620 light-duty electric vehicle registrations in 2022, but the chart is cut off at 200,000 to make it easier to see the other states.</t>
  </si>
  <si>
    <t xml:space="preserve">Data Source: </t>
  </si>
  <si>
    <t>Only all-electric vehicles are included in this chart; plug-in hybrid electric vehicles (PHEVs) are not included.</t>
  </si>
  <si>
    <t>Max Registration</t>
  </si>
  <si>
    <t>Min Registration</t>
  </si>
  <si>
    <t>Avg. Registration</t>
  </si>
  <si>
    <t xml:space="preserve">State  Pop. </t>
  </si>
  <si>
    <t xml:space="preserve"> 4,817,678</t>
  </si>
  <si>
    <t xml:space="preserve"> 728,300</t>
  </si>
  <si>
    <t xml:space="preserve"> 6,561,516</t>
  </si>
  <si>
    <t xml:space="preserve"> 2,947,036</t>
  </si>
  <si>
    <t xml:space="preserve"> 38,066,920</t>
  </si>
  <si>
    <t xml:space="preserve"> 5,197,580</t>
  </si>
  <si>
    <t xml:space="preserve"> 3,592,053</t>
  </si>
  <si>
    <t xml:space="preserve"> 917,060</t>
  </si>
  <si>
    <t xml:space="preserve"> 633,736</t>
  </si>
  <si>
    <t xml:space="preserve"> 19,361,792</t>
  </si>
  <si>
    <t xml:space="preserve"> 9,907,756</t>
  </si>
  <si>
    <t xml:space="preserve"> 1,392,704</t>
  </si>
  <si>
    <t xml:space="preserve"> 1,599,464</t>
  </si>
  <si>
    <t xml:space="preserve"> 12,868,747</t>
  </si>
  <si>
    <t xml:space="preserve"> 6,542,411</t>
  </si>
  <si>
    <t xml:space="preserve"> 3,078,116</t>
  </si>
  <si>
    <t xml:space="preserve"> 2,882,946</t>
  </si>
  <si>
    <t xml:space="preserve"> 4,383,272</t>
  </si>
  <si>
    <t xml:space="preserve"> 4,601,049</t>
  </si>
  <si>
    <t xml:space="preserve"> 1,328,535</t>
  </si>
  <si>
    <t xml:space="preserve"> 5,887,776</t>
  </si>
  <si>
    <t xml:space="preserve"> 6,657,291</t>
  </si>
  <si>
    <t xml:space="preserve"> 9,889,024</t>
  </si>
  <si>
    <t xml:space="preserve"> 5,383,661</t>
  </si>
  <si>
    <t xml:space="preserve"> 2,984,345</t>
  </si>
  <si>
    <t xml:space="preserve"> 6,028,076</t>
  </si>
  <si>
    <t xml:space="preserve"> 1,006,370</t>
  </si>
  <si>
    <t xml:space="preserve"> 1,855,617</t>
  </si>
  <si>
    <t xml:space="preserve"> 2,761,584</t>
  </si>
  <si>
    <t xml:space="preserve"> 1,321,069</t>
  </si>
  <si>
    <t xml:space="preserve"> 8,874,374</t>
  </si>
  <si>
    <t xml:space="preserve"> 2,080,085</t>
  </si>
  <si>
    <t xml:space="preserve"> 19,594,330</t>
  </si>
  <si>
    <t xml:space="preserve"> 9,750,405</t>
  </si>
  <si>
    <t xml:space="preserve"> 704,925</t>
  </si>
  <si>
    <t xml:space="preserve"> 11,560,380</t>
  </si>
  <si>
    <t xml:space="preserve"> 3,818,851</t>
  </si>
  <si>
    <t xml:space="preserve"> 3,900,343</t>
  </si>
  <si>
    <t xml:space="preserve"> 12,758,729</t>
  </si>
  <si>
    <t xml:space="preserve"> 1,053,252</t>
  </si>
  <si>
    <t xml:space="preserve"> 4,727,273</t>
  </si>
  <si>
    <t xml:space="preserve"> 834,708</t>
  </si>
  <si>
    <t xml:space="preserve"> 6,451,365</t>
  </si>
  <si>
    <t xml:space="preserve"> 26,092,033</t>
  </si>
  <si>
    <t xml:space="preserve"> 2,858,111</t>
  </si>
  <si>
    <t xml:space="preserve"> 626,358</t>
  </si>
  <si>
    <t xml:space="preserve"> 8,185,131</t>
  </si>
  <si>
    <t xml:space="preserve"> 6,899,123</t>
  </si>
  <si>
    <t xml:space="preserve"> 1,853,881</t>
  </si>
  <si>
    <t xml:space="preserve"> 5,724,692</t>
  </si>
  <si>
    <t xml:space="preserve"> 575,251</t>
  </si>
  <si>
    <t># EV / Pop</t>
  </si>
  <si>
    <t>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</si>
</sst>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3" fontId="0" fillId="0" borderId="0" xfId="0" applyNumberFormat="1"/>
    <xf numFmtId="0" fontId="8" fillId="0" borderId="0" xfId="0" applyFont="1"/>
    <xf numFmtId="0" fontId="5" fillId="0" borderId="7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166" fontId="8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7"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2022'!$C$3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 in 2022'!$B$4:$B$54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2022'!$C$4:$C$54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Sheet1!$B$3:$B$53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4-C04D-B297-B5C001A3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625231"/>
        <c:axId val="1508627503"/>
      </c:barChart>
      <c:catAx>
        <c:axId val="15086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7503"/>
        <c:crosses val="autoZero"/>
        <c:auto val="1"/>
        <c:lblAlgn val="ctr"/>
        <c:lblOffset val="100"/>
        <c:noMultiLvlLbl val="0"/>
      </c:catAx>
      <c:valAx>
        <c:axId val="15086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Sheet1!$E$3:$E$53</c:f>
              <c:numCache>
                <c:formatCode>General</c:formatCode>
                <c:ptCount val="51"/>
                <c:pt idx="0">
                  <c:v>1.8120762740888867</c:v>
                </c:pt>
                <c:pt idx="1">
                  <c:v>2.7049292873815736</c:v>
                </c:pt>
                <c:pt idx="2">
                  <c:v>10.025122243091383</c:v>
                </c:pt>
                <c:pt idx="3">
                  <c:v>1.7441252838445136</c:v>
                </c:pt>
                <c:pt idx="4">
                  <c:v>23.737670397289826</c:v>
                </c:pt>
                <c:pt idx="5">
                  <c:v>11.526518110351356</c:v>
                </c:pt>
                <c:pt idx="6">
                  <c:v>6.1329830044267171</c:v>
                </c:pt>
                <c:pt idx="7">
                  <c:v>5.8774780276099712</c:v>
                </c:pt>
                <c:pt idx="8">
                  <c:v>9.2467525909842578</c:v>
                </c:pt>
                <c:pt idx="9">
                  <c:v>8.67636631981172</c:v>
                </c:pt>
                <c:pt idx="10">
                  <c:v>6.0679734139597299</c:v>
                </c:pt>
                <c:pt idx="11">
                  <c:v>14.18822664399614</c:v>
                </c:pt>
                <c:pt idx="12">
                  <c:v>3.713744104274932</c:v>
                </c:pt>
                <c:pt idx="13">
                  <c:v>5.197087175620128</c:v>
                </c:pt>
                <c:pt idx="14">
                  <c:v>2.7069531400580003</c:v>
                </c:pt>
                <c:pt idx="15">
                  <c:v>2.020716568186514</c:v>
                </c:pt>
                <c:pt idx="16">
                  <c:v>2.6188489135765987</c:v>
                </c:pt>
                <c:pt idx="17">
                  <c:v>1.7247389621269227</c:v>
                </c:pt>
                <c:pt idx="18">
                  <c:v>1.2779694369696997</c:v>
                </c:pt>
                <c:pt idx="19">
                  <c:v>3.7560169660565963</c:v>
                </c:pt>
                <c:pt idx="20">
                  <c:v>7.8229878310587893</c:v>
                </c:pt>
                <c:pt idx="21">
                  <c:v>7.4264441797722229</c:v>
                </c:pt>
                <c:pt idx="22">
                  <c:v>3.3522013901472985</c:v>
                </c:pt>
                <c:pt idx="23">
                  <c:v>4.5192295725901017</c:v>
                </c:pt>
                <c:pt idx="24">
                  <c:v>0.81089820379346222</c:v>
                </c:pt>
                <c:pt idx="25">
                  <c:v>2.9644616292163537</c:v>
                </c:pt>
                <c:pt idx="26">
                  <c:v>3.2393652433995448</c:v>
                </c:pt>
                <c:pt idx="27">
                  <c:v>2.4627926991399627</c:v>
                </c:pt>
                <c:pt idx="28">
                  <c:v>11.93155812026721</c:v>
                </c:pt>
                <c:pt idx="29">
                  <c:v>5.291169499852014</c:v>
                </c:pt>
                <c:pt idx="30">
                  <c:v>9.8068889140800248</c:v>
                </c:pt>
                <c:pt idx="31">
                  <c:v>3.4037070600480273</c:v>
                </c:pt>
                <c:pt idx="32">
                  <c:v>4.3211480055709997</c:v>
                </c:pt>
                <c:pt idx="33">
                  <c:v>4.6757032143793005</c:v>
                </c:pt>
                <c:pt idx="34">
                  <c:v>0.90789800333368798</c:v>
                </c:pt>
                <c:pt idx="35">
                  <c:v>2.9462699323032635</c:v>
                </c:pt>
                <c:pt idx="36">
                  <c:v>4.2656809600584049</c:v>
                </c:pt>
                <c:pt idx="37">
                  <c:v>12.045094495535393</c:v>
                </c:pt>
                <c:pt idx="38">
                  <c:v>3.7182387054384494</c:v>
                </c:pt>
                <c:pt idx="39">
                  <c:v>4.1205713352550006</c:v>
                </c:pt>
                <c:pt idx="40">
                  <c:v>2.85365368151998</c:v>
                </c:pt>
                <c:pt idx="41">
                  <c:v>1.4016877758449662</c:v>
                </c:pt>
                <c:pt idx="42">
                  <c:v>3.4163312725291473</c:v>
                </c:pt>
                <c:pt idx="43">
                  <c:v>5.7105554021030098</c:v>
                </c:pt>
                <c:pt idx="44">
                  <c:v>9.8141744669818625</c:v>
                </c:pt>
                <c:pt idx="45">
                  <c:v>8.3977533614961413</c:v>
                </c:pt>
                <c:pt idx="46">
                  <c:v>6.9161996307695013</c:v>
                </c:pt>
                <c:pt idx="47">
                  <c:v>15.081627041581951</c:v>
                </c:pt>
                <c:pt idx="48">
                  <c:v>1.008694732833445</c:v>
                </c:pt>
                <c:pt idx="49">
                  <c:v>2.7425056230099369</c:v>
                </c:pt>
                <c:pt idx="50">
                  <c:v>1.4602321421431688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4-B941-8203-3E39B14B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625231"/>
        <c:axId val="1508627503"/>
      </c:barChart>
      <c:catAx>
        <c:axId val="15086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7503"/>
        <c:crosses val="autoZero"/>
        <c:auto val="1"/>
        <c:lblAlgn val="ctr"/>
        <c:lblOffset val="100"/>
        <c:noMultiLvlLbl val="0"/>
      </c:catAx>
      <c:valAx>
        <c:axId val="15086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228587</xdr:colOff>
      <xdr:row>0</xdr:row>
      <xdr:rowOff>186267</xdr:rowOff>
    </xdr:from>
    <xdr:to>
      <xdr:col>23</xdr:col>
      <xdr:colOff>361244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6</xdr:row>
      <xdr:rowOff>50800</xdr:rowOff>
    </xdr:from>
    <xdr:to>
      <xdr:col>19</xdr:col>
      <xdr:colOff>444500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3659C-3828-4D5E-9A52-2E2DC6D2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30</xdr:row>
      <xdr:rowOff>88900</xdr:rowOff>
    </xdr:from>
    <xdr:to>
      <xdr:col>19</xdr:col>
      <xdr:colOff>330200</xdr:colOff>
      <xdr:row>53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4329D-C91F-9343-8891-7E13FF2EB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C55" totalsRowShown="0" headerRowDxfId="16" dataDxfId="14" headerRowBorderDxfId="15" tableBorderDxfId="13" totalsRowBorderDxfId="12">
  <tableColumns count="2">
    <tableColumn id="2" xr3:uid="{E372532D-07D0-D343-9505-E0B83346A8CC}" name="State" dataDxfId="11"/>
    <tableColumn id="4" xr3:uid="{1DA5ED27-5F98-7F4E-951C-E6D01E88025E}" name="Registration Count" dataDxfId="10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A1EF0-090A-E340-B6EE-11803E605BB4}" name="Table232" displayName="Table232" ref="A2:E54" totalsRowShown="0" headerRowDxfId="9" dataDxfId="7" headerRowBorderDxfId="8" tableBorderDxfId="6" totalsRowBorderDxfId="5">
  <tableColumns count="5">
    <tableColumn id="2" xr3:uid="{49885A0E-A6CB-B449-879B-282E6FEF803D}" name="State" dataDxfId="4"/>
    <tableColumn id="4" xr3:uid="{B55EE516-13C6-9544-873C-342C0FAFFDFC}" name="Registration Count" dataDxfId="3" dataCellStyle="Comma"/>
    <tableColumn id="1" xr3:uid="{BF5B8A3E-0648-F746-9C0C-E14FB244DD71}" name="State  Pop. " dataDxfId="2"/>
    <tableColumn id="3" xr3:uid="{3C47E616-0A43-F449-8BB7-37442359E695}" name="# EV / Pop" dataDxfId="1">
      <calculatedColumnFormula xml:space="preserve"> Table232[[#This Row],[Registration Count]]/Table232[[#This Row],[State  Pop. ]]</calculatedColumnFormula>
    </tableColumn>
    <tableColumn id="5" xr3:uid="{1870A35A-F37C-4F49-A4BC-5016557B7321}" name="per 1000" dataDxfId="0">
      <calculatedColumnFormula>Table232[[#This Row],[State  Pop. ]]/1000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M55"/>
  <sheetViews>
    <sheetView topLeftCell="B4" zoomScale="90" zoomScaleNormal="90" workbookViewId="0">
      <selection activeCell="Y14" sqref="Y14"/>
    </sheetView>
  </sheetViews>
  <sheetFormatPr baseColWidth="10" defaultColWidth="8.83203125" defaultRowHeight="15" x14ac:dyDescent="0.2"/>
  <cols>
    <col min="1" max="1" width="3.83203125" customWidth="1"/>
    <col min="2" max="2" width="24.1640625" customWidth="1"/>
    <col min="3" max="3" width="19.6640625" style="1" customWidth="1"/>
    <col min="4" max="4" width="4.83203125" customWidth="1"/>
    <col min="25" max="25" width="13.83203125" bestFit="1" customWidth="1"/>
  </cols>
  <sheetData>
    <row r="2" spans="2:39" ht="16" x14ac:dyDescent="0.2">
      <c r="B2" s="24" t="s">
        <v>0</v>
      </c>
      <c r="C2" s="24"/>
    </row>
    <row r="3" spans="2:39" x14ac:dyDescent="0.2">
      <c r="B3" s="2" t="s">
        <v>1</v>
      </c>
      <c r="C3" s="3" t="s">
        <v>2</v>
      </c>
    </row>
    <row r="4" spans="2:39" x14ac:dyDescent="0.2">
      <c r="B4" s="4" t="s">
        <v>3</v>
      </c>
      <c r="C4" s="15">
        <v>8730</v>
      </c>
    </row>
    <row r="5" spans="2:39" x14ac:dyDescent="0.2">
      <c r="B5" s="4" t="s">
        <v>4</v>
      </c>
      <c r="C5" s="15">
        <v>1970</v>
      </c>
    </row>
    <row r="6" spans="2:39" x14ac:dyDescent="0.2">
      <c r="B6" s="4" t="s">
        <v>5</v>
      </c>
      <c r="C6" s="15">
        <v>65780</v>
      </c>
    </row>
    <row r="7" spans="2:39" x14ac:dyDescent="0.2">
      <c r="B7" s="4" t="s">
        <v>6</v>
      </c>
      <c r="C7" s="15">
        <v>5140</v>
      </c>
      <c r="Y7" s="10"/>
      <c r="Z7" s="10"/>
      <c r="AA7" s="10"/>
      <c r="AB7" s="10"/>
      <c r="AC7" s="10"/>
      <c r="AD7" s="10"/>
      <c r="AE7" s="10"/>
    </row>
    <row r="8" spans="2:39" x14ac:dyDescent="0.2">
      <c r="B8" s="4" t="s">
        <v>7</v>
      </c>
      <c r="C8" s="15">
        <v>903620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2:39" x14ac:dyDescent="0.2">
      <c r="B9" s="4" t="s">
        <v>8</v>
      </c>
      <c r="C9" s="15">
        <v>59910</v>
      </c>
    </row>
    <row r="10" spans="2:39" x14ac:dyDescent="0.2">
      <c r="B10" s="4" t="s">
        <v>9</v>
      </c>
      <c r="C10" s="15">
        <v>22030</v>
      </c>
      <c r="Y10" s="10"/>
      <c r="Z10" s="10"/>
      <c r="AA10" s="10"/>
      <c r="AB10" s="10"/>
      <c r="AC10" s="10"/>
      <c r="AD10" s="10"/>
      <c r="AE10" s="10"/>
    </row>
    <row r="11" spans="2:39" x14ac:dyDescent="0.2">
      <c r="B11" s="4" t="s">
        <v>10</v>
      </c>
      <c r="C11" s="15">
        <v>5390</v>
      </c>
      <c r="Z11" s="10"/>
      <c r="AA11" s="10"/>
      <c r="AB11" s="10"/>
      <c r="AC11" s="10"/>
      <c r="AD11" s="10"/>
      <c r="AE11" s="10"/>
    </row>
    <row r="12" spans="2:39" x14ac:dyDescent="0.2">
      <c r="B12" s="4" t="s">
        <v>11</v>
      </c>
      <c r="C12" s="15">
        <v>5860</v>
      </c>
    </row>
    <row r="13" spans="2:39" x14ac:dyDescent="0.2">
      <c r="B13" s="4" t="s">
        <v>12</v>
      </c>
      <c r="C13" s="15">
        <v>167990</v>
      </c>
    </row>
    <row r="14" spans="2:39" x14ac:dyDescent="0.2">
      <c r="B14" s="4" t="s">
        <v>13</v>
      </c>
      <c r="C14" s="15">
        <v>60120</v>
      </c>
    </row>
    <row r="15" spans="2:39" x14ac:dyDescent="0.2">
      <c r="B15" s="4" t="s">
        <v>14</v>
      </c>
      <c r="C15" s="15">
        <v>19760</v>
      </c>
    </row>
    <row r="16" spans="2:39" x14ac:dyDescent="0.2">
      <c r="B16" s="4" t="s">
        <v>15</v>
      </c>
      <c r="C16" s="15">
        <v>5940</v>
      </c>
    </row>
    <row r="17" spans="2:3" x14ac:dyDescent="0.2">
      <c r="B17" s="4" t="s">
        <v>16</v>
      </c>
      <c r="C17" s="15">
        <v>66880</v>
      </c>
    </row>
    <row r="18" spans="2:3" x14ac:dyDescent="0.2">
      <c r="B18" s="4" t="s">
        <v>17</v>
      </c>
      <c r="C18" s="15">
        <v>17710</v>
      </c>
    </row>
    <row r="19" spans="2:3" x14ac:dyDescent="0.2">
      <c r="B19" s="4" t="s">
        <v>18</v>
      </c>
      <c r="C19" s="15">
        <v>6220</v>
      </c>
    </row>
    <row r="20" spans="2:3" x14ac:dyDescent="0.2">
      <c r="B20" s="4" t="s">
        <v>19</v>
      </c>
      <c r="C20" s="15">
        <v>7550</v>
      </c>
    </row>
    <row r="21" spans="2:3" x14ac:dyDescent="0.2">
      <c r="B21" s="4" t="s">
        <v>20</v>
      </c>
      <c r="C21" s="15">
        <v>7560</v>
      </c>
    </row>
    <row r="22" spans="2:3" x14ac:dyDescent="0.2">
      <c r="B22" s="4" t="s">
        <v>21</v>
      </c>
      <c r="C22" s="15">
        <v>5880</v>
      </c>
    </row>
    <row r="23" spans="2:3" x14ac:dyDescent="0.2">
      <c r="B23" s="4" t="s">
        <v>22</v>
      </c>
      <c r="C23" s="15">
        <v>4990</v>
      </c>
    </row>
    <row r="24" spans="2:3" x14ac:dyDescent="0.2">
      <c r="B24" s="4" t="s">
        <v>23</v>
      </c>
      <c r="C24" s="15">
        <v>46060</v>
      </c>
    </row>
    <row r="25" spans="2:3" x14ac:dyDescent="0.2">
      <c r="B25" s="4" t="s">
        <v>24</v>
      </c>
      <c r="C25" s="15">
        <v>49440</v>
      </c>
    </row>
    <row r="26" spans="2:3" x14ac:dyDescent="0.2">
      <c r="B26" s="4" t="s">
        <v>25</v>
      </c>
      <c r="C26" s="15">
        <v>33150</v>
      </c>
    </row>
    <row r="27" spans="2:3" x14ac:dyDescent="0.2">
      <c r="B27" s="4" t="s">
        <v>26</v>
      </c>
      <c r="C27" s="15">
        <v>24330</v>
      </c>
    </row>
    <row r="28" spans="2:3" x14ac:dyDescent="0.2">
      <c r="B28" s="4" t="s">
        <v>27</v>
      </c>
      <c r="C28" s="15">
        <v>2420</v>
      </c>
    </row>
    <row r="29" spans="2:3" x14ac:dyDescent="0.2">
      <c r="B29" s="4" t="s">
        <v>28</v>
      </c>
      <c r="C29" s="15">
        <v>17870</v>
      </c>
    </row>
    <row r="30" spans="2:3" x14ac:dyDescent="0.2">
      <c r="B30" s="4" t="s">
        <v>29</v>
      </c>
      <c r="C30" s="15">
        <v>3260</v>
      </c>
    </row>
    <row r="31" spans="2:3" x14ac:dyDescent="0.2">
      <c r="B31" s="4" t="s">
        <v>30</v>
      </c>
      <c r="C31" s="15">
        <v>4570</v>
      </c>
    </row>
    <row r="32" spans="2:3" x14ac:dyDescent="0.2">
      <c r="B32" s="4" t="s">
        <v>31</v>
      </c>
      <c r="C32" s="15">
        <v>32950</v>
      </c>
    </row>
    <row r="33" spans="2:25" x14ac:dyDescent="0.2">
      <c r="B33" s="4" t="s">
        <v>32</v>
      </c>
      <c r="C33" s="15">
        <v>6990</v>
      </c>
    </row>
    <row r="34" spans="2:25" x14ac:dyDescent="0.2">
      <c r="B34" s="4" t="s">
        <v>33</v>
      </c>
      <c r="C34" s="15">
        <v>87030</v>
      </c>
    </row>
    <row r="35" spans="2:25" x14ac:dyDescent="0.2">
      <c r="B35" s="4" t="s">
        <v>34</v>
      </c>
      <c r="C35" s="15">
        <v>7080</v>
      </c>
    </row>
    <row r="36" spans="2:25" x14ac:dyDescent="0.2">
      <c r="B36" s="4" t="s">
        <v>35</v>
      </c>
      <c r="C36" s="15">
        <v>84670</v>
      </c>
    </row>
    <row r="37" spans="2:25" x14ac:dyDescent="0.2">
      <c r="B37" s="4" t="s">
        <v>36</v>
      </c>
      <c r="C37" s="15">
        <v>45590</v>
      </c>
      <c r="E37" s="26" t="s">
        <v>61</v>
      </c>
      <c r="F37" s="26"/>
      <c r="G37" s="10"/>
      <c r="H37" s="10"/>
      <c r="I37" s="10"/>
      <c r="J37" s="10"/>
      <c r="K37" s="10"/>
    </row>
    <row r="38" spans="2:25" x14ac:dyDescent="0.2">
      <c r="B38" s="4" t="s">
        <v>37</v>
      </c>
      <c r="C38" s="15">
        <v>640</v>
      </c>
      <c r="E38" s="22" t="s">
        <v>38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2:25" x14ac:dyDescent="0.2">
      <c r="B39" s="4" t="s">
        <v>39</v>
      </c>
      <c r="C39" s="15">
        <v>34060</v>
      </c>
    </row>
    <row r="40" spans="2:25" x14ac:dyDescent="0.2">
      <c r="B40" s="4" t="s">
        <v>40</v>
      </c>
      <c r="C40" s="15">
        <v>16290</v>
      </c>
      <c r="E40" s="10" t="s">
        <v>41</v>
      </c>
      <c r="F40" s="10"/>
      <c r="G40" s="10"/>
      <c r="H40" s="10"/>
      <c r="I40" s="10"/>
      <c r="J40" s="10"/>
      <c r="K40" s="10"/>
    </row>
    <row r="41" spans="2:25" x14ac:dyDescent="0.2">
      <c r="B41" s="4" t="s">
        <v>42</v>
      </c>
      <c r="C41" s="15">
        <v>46980</v>
      </c>
      <c r="E41" s="23" t="s">
        <v>62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2:25" x14ac:dyDescent="0.2">
      <c r="B42" s="4" t="s">
        <v>43</v>
      </c>
      <c r="C42" s="15">
        <v>47440</v>
      </c>
      <c r="E42" s="23" t="s">
        <v>44</v>
      </c>
      <c r="F42" s="23"/>
      <c r="G42" s="23"/>
      <c r="H42" s="23"/>
    </row>
    <row r="43" spans="2:25" x14ac:dyDescent="0.2">
      <c r="B43" s="4" t="s">
        <v>45</v>
      </c>
      <c r="C43" s="15">
        <v>4340</v>
      </c>
      <c r="E43" s="25" t="s">
        <v>60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2:25" x14ac:dyDescent="0.2">
      <c r="B44" s="4" t="s">
        <v>46</v>
      </c>
      <c r="C44" s="15">
        <v>13490</v>
      </c>
    </row>
    <row r="45" spans="2:25" x14ac:dyDescent="0.2">
      <c r="B45" s="4" t="s">
        <v>47</v>
      </c>
      <c r="C45" s="15">
        <v>1170</v>
      </c>
      <c r="E45" s="21" t="s">
        <v>48</v>
      </c>
      <c r="F45" s="21"/>
      <c r="G45" s="21"/>
      <c r="H45" s="21"/>
      <c r="I45" s="21"/>
      <c r="J45" s="21"/>
      <c r="K45" s="21"/>
    </row>
    <row r="46" spans="2:25" x14ac:dyDescent="0.2">
      <c r="B46" s="4" t="s">
        <v>49</v>
      </c>
      <c r="C46" s="15">
        <v>22040</v>
      </c>
      <c r="E46" s="22" t="s">
        <v>59</v>
      </c>
      <c r="F46" s="22"/>
      <c r="G46" s="22"/>
      <c r="H46" s="22"/>
      <c r="I46" s="22"/>
      <c r="J46" s="22"/>
      <c r="K46" s="22"/>
      <c r="Y46" s="1"/>
    </row>
    <row r="47" spans="2:25" x14ac:dyDescent="0.2">
      <c r="B47" s="4" t="s">
        <v>50</v>
      </c>
      <c r="C47" s="15">
        <v>149000</v>
      </c>
      <c r="Y47" s="1"/>
    </row>
    <row r="48" spans="2:25" x14ac:dyDescent="0.2">
      <c r="B48" s="4" t="s">
        <v>51</v>
      </c>
      <c r="C48" s="15">
        <v>28050</v>
      </c>
    </row>
    <row r="49" spans="2:23" x14ac:dyDescent="0.2">
      <c r="B49" s="4" t="s">
        <v>52</v>
      </c>
      <c r="C49" s="15">
        <v>5260</v>
      </c>
      <c r="W49" s="12"/>
    </row>
    <row r="50" spans="2:23" x14ac:dyDescent="0.2">
      <c r="B50" s="4" t="s">
        <v>53</v>
      </c>
      <c r="C50" s="15">
        <v>56610</v>
      </c>
    </row>
    <row r="51" spans="2:23" x14ac:dyDescent="0.2">
      <c r="B51" s="4" t="s">
        <v>54</v>
      </c>
      <c r="C51" s="15">
        <v>104050</v>
      </c>
    </row>
    <row r="52" spans="2:23" x14ac:dyDescent="0.2">
      <c r="B52" s="4" t="s">
        <v>55</v>
      </c>
      <c r="C52" s="15">
        <v>1870</v>
      </c>
    </row>
    <row r="53" spans="2:23" x14ac:dyDescent="0.2">
      <c r="B53" s="4" t="s">
        <v>56</v>
      </c>
      <c r="C53" s="15">
        <v>15700</v>
      </c>
    </row>
    <row r="54" spans="2:23" ht="14.5" customHeight="1" x14ac:dyDescent="0.2">
      <c r="B54" s="4" t="s">
        <v>57</v>
      </c>
      <c r="C54" s="15">
        <v>840</v>
      </c>
      <c r="L54" s="11"/>
      <c r="M54" s="11"/>
      <c r="N54" s="11"/>
      <c r="O54" s="11"/>
      <c r="P54" s="11"/>
      <c r="Q54" s="11"/>
      <c r="R54" s="11"/>
      <c r="S54" s="11"/>
      <c r="T54" s="11"/>
    </row>
    <row r="55" spans="2:23" x14ac:dyDescent="0.2">
      <c r="B55" s="5" t="s">
        <v>58</v>
      </c>
      <c r="C55" s="16">
        <f>SUM(C4:C54)</f>
        <v>2442270</v>
      </c>
      <c r="L55" s="11"/>
      <c r="M55" s="11"/>
      <c r="N55" s="11"/>
      <c r="O55" s="11"/>
      <c r="P55" s="11"/>
      <c r="Q55" s="11"/>
      <c r="R55" s="11"/>
      <c r="S55" s="11"/>
      <c r="T55" s="11"/>
    </row>
  </sheetData>
  <mergeCells count="8">
    <mergeCell ref="E45:K45"/>
    <mergeCell ref="E46:K46"/>
    <mergeCell ref="E41:Q41"/>
    <mergeCell ref="E42:H42"/>
    <mergeCell ref="B2:C2"/>
    <mergeCell ref="E38:S38"/>
    <mergeCell ref="E43:U43"/>
    <mergeCell ref="E37:F3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EF95-8C29-5540-91D1-2FB9F8A14090}">
  <dimension ref="A1:J54"/>
  <sheetViews>
    <sheetView tabSelected="1" workbookViewId="0">
      <selection activeCell="F49" sqref="F49"/>
    </sheetView>
  </sheetViews>
  <sheetFormatPr baseColWidth="10" defaultRowHeight="15" x14ac:dyDescent="0.2"/>
  <cols>
    <col min="1" max="1" width="24.1640625" customWidth="1"/>
    <col min="2" max="2" width="19.6640625" style="1" customWidth="1"/>
    <col min="4" max="4" width="15.6640625" customWidth="1"/>
  </cols>
  <sheetData>
    <row r="1" spans="1:10" ht="16" x14ac:dyDescent="0.2">
      <c r="A1" s="24" t="s">
        <v>0</v>
      </c>
      <c r="B1" s="24"/>
    </row>
    <row r="2" spans="1:10" x14ac:dyDescent="0.2">
      <c r="A2" s="2" t="s">
        <v>1</v>
      </c>
      <c r="B2" s="3" t="s">
        <v>2</v>
      </c>
      <c r="C2" s="19" t="s">
        <v>66</v>
      </c>
      <c r="D2" s="19" t="s">
        <v>118</v>
      </c>
      <c r="E2" s="19" t="s">
        <v>119</v>
      </c>
    </row>
    <row r="3" spans="1:10" x14ac:dyDescent="0.2">
      <c r="A3" s="4" t="s">
        <v>3</v>
      </c>
      <c r="B3" s="15">
        <v>8730</v>
      </c>
      <c r="C3" s="20" t="s">
        <v>67</v>
      </c>
      <c r="D3" s="27">
        <f xml:space="preserve"> Table232[[#This Row],[Registration Count]]/Table232[[#This Row],[State  Pop. ]]</f>
        <v>1.8120762740888867E-3</v>
      </c>
      <c r="E3" s="18">
        <f>Table232[[#This Row],['# EV / Pop]]*1000</f>
        <v>1.8120762740888867</v>
      </c>
      <c r="I3" t="s">
        <v>63</v>
      </c>
      <c r="J3" s="17">
        <f>MAX(B3:B53)</f>
        <v>903620</v>
      </c>
    </row>
    <row r="4" spans="1:10" x14ac:dyDescent="0.2">
      <c r="A4" s="4" t="s">
        <v>4</v>
      </c>
      <c r="B4" s="15">
        <v>1970</v>
      </c>
      <c r="C4" s="20" t="s">
        <v>68</v>
      </c>
      <c r="D4" s="27">
        <f xml:space="preserve"> Table232[[#This Row],[Registration Count]]/Table232[[#This Row],[State  Pop. ]]</f>
        <v>2.7049292873815734E-3</v>
      </c>
      <c r="E4" s="18">
        <f>Table232[[#This Row],['# EV / Pop]]*1000</f>
        <v>2.7049292873815736</v>
      </c>
      <c r="I4" t="s">
        <v>64</v>
      </c>
      <c r="J4" s="17">
        <f>MIN(B3:B53)</f>
        <v>640</v>
      </c>
    </row>
    <row r="5" spans="1:10" x14ac:dyDescent="0.2">
      <c r="A5" s="4" t="s">
        <v>5</v>
      </c>
      <c r="B5" s="15">
        <v>65780</v>
      </c>
      <c r="C5" s="20" t="s">
        <v>69</v>
      </c>
      <c r="D5" s="27">
        <f xml:space="preserve"> Table232[[#This Row],[Registration Count]]/Table232[[#This Row],[State  Pop. ]]</f>
        <v>1.0025122243091383E-2</v>
      </c>
      <c r="E5" s="18">
        <f>Table232[[#This Row],['# EV / Pop]]*1000</f>
        <v>10.025122243091383</v>
      </c>
      <c r="I5" t="s">
        <v>65</v>
      </c>
      <c r="J5" s="17">
        <f>AVERAGE(B3:B53)</f>
        <v>47887.647058823532</v>
      </c>
    </row>
    <row r="6" spans="1:10" x14ac:dyDescent="0.2">
      <c r="A6" s="4" t="s">
        <v>6</v>
      </c>
      <c r="B6" s="15">
        <v>5140</v>
      </c>
      <c r="C6" s="20" t="s">
        <v>70</v>
      </c>
      <c r="D6" s="27">
        <f xml:space="preserve"> Table232[[#This Row],[Registration Count]]/Table232[[#This Row],[State  Pop. ]]</f>
        <v>1.7441252838445137E-3</v>
      </c>
      <c r="E6" s="18">
        <f>Table232[[#This Row],['# EV / Pop]]*1000</f>
        <v>1.7441252838445136</v>
      </c>
    </row>
    <row r="7" spans="1:10" x14ac:dyDescent="0.2">
      <c r="A7" s="4" t="s">
        <v>7</v>
      </c>
      <c r="B7" s="15">
        <v>903620</v>
      </c>
      <c r="C7" s="20" t="s">
        <v>71</v>
      </c>
      <c r="D7" s="27">
        <f xml:space="preserve"> Table232[[#This Row],[Registration Count]]/Table232[[#This Row],[State  Pop. ]]</f>
        <v>2.3737670397289825E-2</v>
      </c>
      <c r="E7" s="18">
        <f>Table232[[#This Row],['# EV / Pop]]*1000</f>
        <v>23.737670397289826</v>
      </c>
    </row>
    <row r="8" spans="1:10" x14ac:dyDescent="0.2">
      <c r="A8" s="4" t="s">
        <v>8</v>
      </c>
      <c r="B8" s="15">
        <v>59910</v>
      </c>
      <c r="C8" s="20" t="s">
        <v>72</v>
      </c>
      <c r="D8" s="27">
        <f xml:space="preserve"> Table232[[#This Row],[Registration Count]]/Table232[[#This Row],[State  Pop. ]]</f>
        <v>1.1526518110351356E-2</v>
      </c>
      <c r="E8" s="18">
        <f>Table232[[#This Row],['# EV / Pop]]*1000</f>
        <v>11.526518110351356</v>
      </c>
    </row>
    <row r="9" spans="1:10" x14ac:dyDescent="0.2">
      <c r="A9" s="4" t="s">
        <v>9</v>
      </c>
      <c r="B9" s="15">
        <v>22030</v>
      </c>
      <c r="C9" s="20" t="s">
        <v>73</v>
      </c>
      <c r="D9" s="27">
        <f xml:space="preserve"> Table232[[#This Row],[Registration Count]]/Table232[[#This Row],[State  Pop. ]]</f>
        <v>6.1329830044267166E-3</v>
      </c>
      <c r="E9" s="18">
        <f>Table232[[#This Row],['# EV / Pop]]*1000</f>
        <v>6.1329830044267171</v>
      </c>
    </row>
    <row r="10" spans="1:10" x14ac:dyDescent="0.2">
      <c r="A10" s="4" t="s">
        <v>10</v>
      </c>
      <c r="B10" s="15">
        <v>5390</v>
      </c>
      <c r="C10" s="20" t="s">
        <v>74</v>
      </c>
      <c r="D10" s="27">
        <f xml:space="preserve"> Table232[[#This Row],[Registration Count]]/Table232[[#This Row],[State  Pop. ]]</f>
        <v>5.8774780276099709E-3</v>
      </c>
      <c r="E10" s="18">
        <f>Table232[[#This Row],['# EV / Pop]]*1000</f>
        <v>5.8774780276099712</v>
      </c>
    </row>
    <row r="11" spans="1:10" x14ac:dyDescent="0.2">
      <c r="A11" s="4" t="s">
        <v>11</v>
      </c>
      <c r="B11" s="15">
        <v>5860</v>
      </c>
      <c r="C11" s="20" t="s">
        <v>75</v>
      </c>
      <c r="D11" s="27">
        <f xml:space="preserve"> Table232[[#This Row],[Registration Count]]/Table232[[#This Row],[State  Pop. ]]</f>
        <v>9.2467525909842585E-3</v>
      </c>
      <c r="E11" s="18">
        <f>Table232[[#This Row],['# EV / Pop]]*1000</f>
        <v>9.2467525909842578</v>
      </c>
    </row>
    <row r="12" spans="1:10" x14ac:dyDescent="0.2">
      <c r="A12" s="4" t="s">
        <v>12</v>
      </c>
      <c r="B12" s="15">
        <v>167990</v>
      </c>
      <c r="C12" s="20" t="s">
        <v>76</v>
      </c>
      <c r="D12" s="27">
        <f xml:space="preserve"> Table232[[#This Row],[Registration Count]]/Table232[[#This Row],[State  Pop. ]]</f>
        <v>8.6763663198117201E-3</v>
      </c>
      <c r="E12" s="18">
        <f>Table232[[#This Row],['# EV / Pop]]*1000</f>
        <v>8.67636631981172</v>
      </c>
    </row>
    <row r="13" spans="1:10" x14ac:dyDescent="0.2">
      <c r="A13" s="4" t="s">
        <v>13</v>
      </c>
      <c r="B13" s="15">
        <v>60120</v>
      </c>
      <c r="C13" s="20" t="s">
        <v>77</v>
      </c>
      <c r="D13" s="27">
        <f xml:space="preserve"> Table232[[#This Row],[Registration Count]]/Table232[[#This Row],[State  Pop. ]]</f>
        <v>6.0679734139597302E-3</v>
      </c>
      <c r="E13" s="18">
        <f>Table232[[#This Row],['# EV / Pop]]*1000</f>
        <v>6.0679734139597299</v>
      </c>
    </row>
    <row r="14" spans="1:10" x14ac:dyDescent="0.2">
      <c r="A14" s="4" t="s">
        <v>14</v>
      </c>
      <c r="B14" s="15">
        <v>19760</v>
      </c>
      <c r="C14" s="20" t="s">
        <v>78</v>
      </c>
      <c r="D14" s="27">
        <f xml:space="preserve"> Table232[[#This Row],[Registration Count]]/Table232[[#This Row],[State  Pop. ]]</f>
        <v>1.4188226643996139E-2</v>
      </c>
      <c r="E14" s="18">
        <f>Table232[[#This Row],['# EV / Pop]]*1000</f>
        <v>14.18822664399614</v>
      </c>
    </row>
    <row r="15" spans="1:10" x14ac:dyDescent="0.2">
      <c r="A15" s="4" t="s">
        <v>15</v>
      </c>
      <c r="B15" s="15">
        <v>5940</v>
      </c>
      <c r="C15" s="20" t="s">
        <v>79</v>
      </c>
      <c r="D15" s="27">
        <f xml:space="preserve"> Table232[[#This Row],[Registration Count]]/Table232[[#This Row],[State  Pop. ]]</f>
        <v>3.7137441042749322E-3</v>
      </c>
      <c r="E15" s="18">
        <f>Table232[[#This Row],['# EV / Pop]]*1000</f>
        <v>3.713744104274932</v>
      </c>
    </row>
    <row r="16" spans="1:10" x14ac:dyDescent="0.2">
      <c r="A16" s="4" t="s">
        <v>16</v>
      </c>
      <c r="B16" s="15">
        <v>66880</v>
      </c>
      <c r="C16" s="20" t="s">
        <v>80</v>
      </c>
      <c r="D16" s="27">
        <f xml:space="preserve"> Table232[[#This Row],[Registration Count]]/Table232[[#This Row],[State  Pop. ]]</f>
        <v>5.1970871756201282E-3</v>
      </c>
      <c r="E16" s="18">
        <f>Table232[[#This Row],['# EV / Pop]]*1000</f>
        <v>5.197087175620128</v>
      </c>
    </row>
    <row r="17" spans="1:5" x14ac:dyDescent="0.2">
      <c r="A17" s="4" t="s">
        <v>17</v>
      </c>
      <c r="B17" s="15">
        <v>17710</v>
      </c>
      <c r="C17" s="20" t="s">
        <v>81</v>
      </c>
      <c r="D17" s="27">
        <f xml:space="preserve"> Table232[[#This Row],[Registration Count]]/Table232[[#This Row],[State  Pop. ]]</f>
        <v>2.7069531400580001E-3</v>
      </c>
      <c r="E17" s="18">
        <f>Table232[[#This Row],['# EV / Pop]]*1000</f>
        <v>2.7069531400580003</v>
      </c>
    </row>
    <row r="18" spans="1:5" x14ac:dyDescent="0.2">
      <c r="A18" s="4" t="s">
        <v>18</v>
      </c>
      <c r="B18" s="15">
        <v>6220</v>
      </c>
      <c r="C18" s="20" t="s">
        <v>82</v>
      </c>
      <c r="D18" s="27">
        <f xml:space="preserve"> Table232[[#This Row],[Registration Count]]/Table232[[#This Row],[State  Pop. ]]</f>
        <v>2.020716568186514E-3</v>
      </c>
      <c r="E18" s="18">
        <f>Table232[[#This Row],['# EV / Pop]]*1000</f>
        <v>2.020716568186514</v>
      </c>
    </row>
    <row r="19" spans="1:5" x14ac:dyDescent="0.2">
      <c r="A19" s="4" t="s">
        <v>19</v>
      </c>
      <c r="B19" s="15">
        <v>7550</v>
      </c>
      <c r="C19" s="20" t="s">
        <v>83</v>
      </c>
      <c r="D19" s="27">
        <f xml:space="preserve"> Table232[[#This Row],[Registration Count]]/Table232[[#This Row],[State  Pop. ]]</f>
        <v>2.6188489135765985E-3</v>
      </c>
      <c r="E19" s="18">
        <f>Table232[[#This Row],['# EV / Pop]]*1000</f>
        <v>2.6188489135765987</v>
      </c>
    </row>
    <row r="20" spans="1:5" x14ac:dyDescent="0.2">
      <c r="A20" s="4" t="s">
        <v>20</v>
      </c>
      <c r="B20" s="15">
        <v>7560</v>
      </c>
      <c r="C20" s="20" t="s">
        <v>84</v>
      </c>
      <c r="D20" s="27">
        <f xml:space="preserve"> Table232[[#This Row],[Registration Count]]/Table232[[#This Row],[State  Pop. ]]</f>
        <v>1.7247389621269226E-3</v>
      </c>
      <c r="E20" s="18">
        <f>Table232[[#This Row],['# EV / Pop]]*1000</f>
        <v>1.7247389621269227</v>
      </c>
    </row>
    <row r="21" spans="1:5" x14ac:dyDescent="0.2">
      <c r="A21" s="4" t="s">
        <v>21</v>
      </c>
      <c r="B21" s="15">
        <v>5880</v>
      </c>
      <c r="C21" s="20" t="s">
        <v>85</v>
      </c>
      <c r="D21" s="27">
        <f xml:space="preserve"> Table232[[#This Row],[Registration Count]]/Table232[[#This Row],[State  Pop. ]]</f>
        <v>1.2779694369696997E-3</v>
      </c>
      <c r="E21" s="18">
        <f>Table232[[#This Row],['# EV / Pop]]*1000</f>
        <v>1.2779694369696997</v>
      </c>
    </row>
    <row r="22" spans="1:5" x14ac:dyDescent="0.2">
      <c r="A22" s="4" t="s">
        <v>22</v>
      </c>
      <c r="B22" s="15">
        <v>4990</v>
      </c>
      <c r="C22" s="20" t="s">
        <v>86</v>
      </c>
      <c r="D22" s="27">
        <f xml:space="preserve"> Table232[[#This Row],[Registration Count]]/Table232[[#This Row],[State  Pop. ]]</f>
        <v>3.7560169660565963E-3</v>
      </c>
      <c r="E22" s="18">
        <f>Table232[[#This Row],['# EV / Pop]]*1000</f>
        <v>3.7560169660565963</v>
      </c>
    </row>
    <row r="23" spans="1:5" x14ac:dyDescent="0.2">
      <c r="A23" s="4" t="s">
        <v>23</v>
      </c>
      <c r="B23" s="15">
        <v>46060</v>
      </c>
      <c r="C23" s="20" t="s">
        <v>87</v>
      </c>
      <c r="D23" s="27">
        <f xml:space="preserve"> Table232[[#This Row],[Registration Count]]/Table232[[#This Row],[State  Pop. ]]</f>
        <v>7.8229878310587895E-3</v>
      </c>
      <c r="E23" s="18">
        <f>Table232[[#This Row],['# EV / Pop]]*1000</f>
        <v>7.8229878310587893</v>
      </c>
    </row>
    <row r="24" spans="1:5" x14ac:dyDescent="0.2">
      <c r="A24" s="4" t="s">
        <v>24</v>
      </c>
      <c r="B24" s="15">
        <v>49440</v>
      </c>
      <c r="C24" s="20" t="s">
        <v>88</v>
      </c>
      <c r="D24" s="27">
        <f xml:space="preserve"> Table232[[#This Row],[Registration Count]]/Table232[[#This Row],[State  Pop. ]]</f>
        <v>7.4264441797722231E-3</v>
      </c>
      <c r="E24" s="18">
        <f>Table232[[#This Row],['# EV / Pop]]*1000</f>
        <v>7.4264441797722229</v>
      </c>
    </row>
    <row r="25" spans="1:5" x14ac:dyDescent="0.2">
      <c r="A25" s="4" t="s">
        <v>25</v>
      </c>
      <c r="B25" s="15">
        <v>33150</v>
      </c>
      <c r="C25" s="20" t="s">
        <v>89</v>
      </c>
      <c r="D25" s="27">
        <f xml:space="preserve"> Table232[[#This Row],[Registration Count]]/Table232[[#This Row],[State  Pop. ]]</f>
        <v>3.3522013901472985E-3</v>
      </c>
      <c r="E25" s="18">
        <f>Table232[[#This Row],['# EV / Pop]]*1000</f>
        <v>3.3522013901472985</v>
      </c>
    </row>
    <row r="26" spans="1:5" x14ac:dyDescent="0.2">
      <c r="A26" s="4" t="s">
        <v>26</v>
      </c>
      <c r="B26" s="15">
        <v>24330</v>
      </c>
      <c r="C26" s="20" t="s">
        <v>90</v>
      </c>
      <c r="D26" s="27">
        <f xml:space="preserve"> Table232[[#This Row],[Registration Count]]/Table232[[#This Row],[State  Pop. ]]</f>
        <v>4.5192295725901017E-3</v>
      </c>
      <c r="E26" s="18">
        <f>Table232[[#This Row],['# EV / Pop]]*1000</f>
        <v>4.5192295725901017</v>
      </c>
    </row>
    <row r="27" spans="1:5" x14ac:dyDescent="0.2">
      <c r="A27" s="4" t="s">
        <v>27</v>
      </c>
      <c r="B27" s="15">
        <v>2420</v>
      </c>
      <c r="C27" s="20" t="s">
        <v>91</v>
      </c>
      <c r="D27" s="27">
        <f xml:space="preserve"> Table232[[#This Row],[Registration Count]]/Table232[[#This Row],[State  Pop. ]]</f>
        <v>8.1089820379346225E-4</v>
      </c>
      <c r="E27" s="18">
        <f>Table232[[#This Row],['# EV / Pop]]*1000</f>
        <v>0.81089820379346222</v>
      </c>
    </row>
    <row r="28" spans="1:5" x14ac:dyDescent="0.2">
      <c r="A28" s="4" t="s">
        <v>28</v>
      </c>
      <c r="B28" s="15">
        <v>17870</v>
      </c>
      <c r="C28" s="20" t="s">
        <v>92</v>
      </c>
      <c r="D28" s="27">
        <f xml:space="preserve"> Table232[[#This Row],[Registration Count]]/Table232[[#This Row],[State  Pop. ]]</f>
        <v>2.9644616292163538E-3</v>
      </c>
      <c r="E28" s="18">
        <f>Table232[[#This Row],['# EV / Pop]]*1000</f>
        <v>2.9644616292163537</v>
      </c>
    </row>
    <row r="29" spans="1:5" x14ac:dyDescent="0.2">
      <c r="A29" s="4" t="s">
        <v>29</v>
      </c>
      <c r="B29" s="15">
        <v>3260</v>
      </c>
      <c r="C29" s="20" t="s">
        <v>93</v>
      </c>
      <c r="D29" s="27">
        <f xml:space="preserve"> Table232[[#This Row],[Registration Count]]/Table232[[#This Row],[State  Pop. ]]</f>
        <v>3.239365243399545E-3</v>
      </c>
      <c r="E29" s="18">
        <f>Table232[[#This Row],['# EV / Pop]]*1000</f>
        <v>3.2393652433995448</v>
      </c>
    </row>
    <row r="30" spans="1:5" x14ac:dyDescent="0.2">
      <c r="A30" s="4" t="s">
        <v>30</v>
      </c>
      <c r="B30" s="15">
        <v>4570</v>
      </c>
      <c r="C30" s="20" t="s">
        <v>94</v>
      </c>
      <c r="D30" s="27">
        <f xml:space="preserve"> Table232[[#This Row],[Registration Count]]/Table232[[#This Row],[State  Pop. ]]</f>
        <v>2.4627926991399626E-3</v>
      </c>
      <c r="E30" s="18">
        <f>Table232[[#This Row],['# EV / Pop]]*1000</f>
        <v>2.4627926991399627</v>
      </c>
    </row>
    <row r="31" spans="1:5" x14ac:dyDescent="0.2">
      <c r="A31" s="4" t="s">
        <v>31</v>
      </c>
      <c r="B31" s="15">
        <v>32950</v>
      </c>
      <c r="C31" s="20" t="s">
        <v>95</v>
      </c>
      <c r="D31" s="27">
        <f xml:space="preserve"> Table232[[#This Row],[Registration Count]]/Table232[[#This Row],[State  Pop. ]]</f>
        <v>1.1931558120267209E-2</v>
      </c>
      <c r="E31" s="18">
        <f>Table232[[#This Row],['# EV / Pop]]*1000</f>
        <v>11.93155812026721</v>
      </c>
    </row>
    <row r="32" spans="1:5" x14ac:dyDescent="0.2">
      <c r="A32" s="4" t="s">
        <v>32</v>
      </c>
      <c r="B32" s="15">
        <v>6990</v>
      </c>
      <c r="C32" s="20" t="s">
        <v>96</v>
      </c>
      <c r="D32" s="27">
        <f xml:space="preserve"> Table232[[#This Row],[Registration Count]]/Table232[[#This Row],[State  Pop. ]]</f>
        <v>5.291169499852014E-3</v>
      </c>
      <c r="E32" s="18">
        <f>Table232[[#This Row],['# EV / Pop]]*1000</f>
        <v>5.291169499852014</v>
      </c>
    </row>
    <row r="33" spans="1:5" x14ac:dyDescent="0.2">
      <c r="A33" s="4" t="s">
        <v>33</v>
      </c>
      <c r="B33" s="15">
        <v>87030</v>
      </c>
      <c r="C33" s="20" t="s">
        <v>97</v>
      </c>
      <c r="D33" s="27">
        <f xml:space="preserve"> Table232[[#This Row],[Registration Count]]/Table232[[#This Row],[State  Pop. ]]</f>
        <v>9.8068889140800249E-3</v>
      </c>
      <c r="E33" s="18">
        <f>Table232[[#This Row],['# EV / Pop]]*1000</f>
        <v>9.8068889140800248</v>
      </c>
    </row>
    <row r="34" spans="1:5" x14ac:dyDescent="0.2">
      <c r="A34" s="4" t="s">
        <v>34</v>
      </c>
      <c r="B34" s="15">
        <v>7080</v>
      </c>
      <c r="C34" s="20" t="s">
        <v>98</v>
      </c>
      <c r="D34" s="27">
        <f xml:space="preserve"> Table232[[#This Row],[Registration Count]]/Table232[[#This Row],[State  Pop. ]]</f>
        <v>3.4037070600480271E-3</v>
      </c>
      <c r="E34" s="18">
        <f>Table232[[#This Row],['# EV / Pop]]*1000</f>
        <v>3.4037070600480273</v>
      </c>
    </row>
    <row r="35" spans="1:5" x14ac:dyDescent="0.2">
      <c r="A35" s="4" t="s">
        <v>35</v>
      </c>
      <c r="B35" s="15">
        <v>84670</v>
      </c>
      <c r="C35" s="20" t="s">
        <v>99</v>
      </c>
      <c r="D35" s="27">
        <f xml:space="preserve"> Table232[[#This Row],[Registration Count]]/Table232[[#This Row],[State  Pop. ]]</f>
        <v>4.3211480055709997E-3</v>
      </c>
      <c r="E35" s="18">
        <f>Table232[[#This Row],['# EV / Pop]]*1000</f>
        <v>4.3211480055709997</v>
      </c>
    </row>
    <row r="36" spans="1:5" x14ac:dyDescent="0.2">
      <c r="A36" s="4" t="s">
        <v>36</v>
      </c>
      <c r="B36" s="15">
        <v>45590</v>
      </c>
      <c r="C36" s="20" t="s">
        <v>100</v>
      </c>
      <c r="D36" s="27">
        <f xml:space="preserve"> Table232[[#This Row],[Registration Count]]/Table232[[#This Row],[State  Pop. ]]</f>
        <v>4.6757032143793006E-3</v>
      </c>
      <c r="E36" s="18">
        <f>Table232[[#This Row],['# EV / Pop]]*1000</f>
        <v>4.6757032143793005</v>
      </c>
    </row>
    <row r="37" spans="1:5" x14ac:dyDescent="0.2">
      <c r="A37" s="4" t="s">
        <v>37</v>
      </c>
      <c r="B37" s="15">
        <v>640</v>
      </c>
      <c r="C37" s="20" t="s">
        <v>101</v>
      </c>
      <c r="D37" s="27">
        <f xml:space="preserve"> Table232[[#This Row],[Registration Count]]/Table232[[#This Row],[State  Pop. ]]</f>
        <v>9.0789800333368801E-4</v>
      </c>
      <c r="E37" s="18">
        <f>Table232[[#This Row],['# EV / Pop]]*1000</f>
        <v>0.90789800333368798</v>
      </c>
    </row>
    <row r="38" spans="1:5" x14ac:dyDescent="0.2">
      <c r="A38" s="4" t="s">
        <v>39</v>
      </c>
      <c r="B38" s="15">
        <v>34060</v>
      </c>
      <c r="C38" s="20" t="s">
        <v>102</v>
      </c>
      <c r="D38" s="27">
        <f xml:space="preserve"> Table232[[#This Row],[Registration Count]]/Table232[[#This Row],[State  Pop. ]]</f>
        <v>2.9462699323032633E-3</v>
      </c>
      <c r="E38" s="18">
        <f>Table232[[#This Row],['# EV / Pop]]*1000</f>
        <v>2.9462699323032635</v>
      </c>
    </row>
    <row r="39" spans="1:5" x14ac:dyDescent="0.2">
      <c r="A39" s="4" t="s">
        <v>40</v>
      </c>
      <c r="B39" s="15">
        <v>16290</v>
      </c>
      <c r="C39" s="20" t="s">
        <v>103</v>
      </c>
      <c r="D39" s="27">
        <f xml:space="preserve"> Table232[[#This Row],[Registration Count]]/Table232[[#This Row],[State  Pop. ]]</f>
        <v>4.2656809600584052E-3</v>
      </c>
      <c r="E39" s="18">
        <f>Table232[[#This Row],['# EV / Pop]]*1000</f>
        <v>4.2656809600584049</v>
      </c>
    </row>
    <row r="40" spans="1:5" x14ac:dyDescent="0.2">
      <c r="A40" s="4" t="s">
        <v>42</v>
      </c>
      <c r="B40" s="15">
        <v>46980</v>
      </c>
      <c r="C40" s="20" t="s">
        <v>104</v>
      </c>
      <c r="D40" s="27">
        <f xml:space="preserve"> Table232[[#This Row],[Registration Count]]/Table232[[#This Row],[State  Pop. ]]</f>
        <v>1.2045094495535393E-2</v>
      </c>
      <c r="E40" s="18">
        <f>Table232[[#This Row],['# EV / Pop]]*1000</f>
        <v>12.045094495535393</v>
      </c>
    </row>
    <row r="41" spans="1:5" x14ac:dyDescent="0.2">
      <c r="A41" s="4" t="s">
        <v>43</v>
      </c>
      <c r="B41" s="15">
        <v>47440</v>
      </c>
      <c r="C41" s="20" t="s">
        <v>105</v>
      </c>
      <c r="D41" s="27">
        <f xml:space="preserve"> Table232[[#This Row],[Registration Count]]/Table232[[#This Row],[State  Pop. ]]</f>
        <v>3.7182387054384494E-3</v>
      </c>
      <c r="E41" s="18">
        <f>Table232[[#This Row],['# EV / Pop]]*1000</f>
        <v>3.7182387054384494</v>
      </c>
    </row>
    <row r="42" spans="1:5" x14ac:dyDescent="0.2">
      <c r="A42" s="4" t="s">
        <v>45</v>
      </c>
      <c r="B42" s="15">
        <v>4340</v>
      </c>
      <c r="C42" s="20" t="s">
        <v>106</v>
      </c>
      <c r="D42" s="27">
        <f xml:space="preserve"> Table232[[#This Row],[Registration Count]]/Table232[[#This Row],[State  Pop. ]]</f>
        <v>4.1205713352550008E-3</v>
      </c>
      <c r="E42" s="18">
        <f>Table232[[#This Row],['# EV / Pop]]*1000</f>
        <v>4.1205713352550006</v>
      </c>
    </row>
    <row r="43" spans="1:5" x14ac:dyDescent="0.2">
      <c r="A43" s="4" t="s">
        <v>46</v>
      </c>
      <c r="B43" s="15">
        <v>13490</v>
      </c>
      <c r="C43" s="20" t="s">
        <v>107</v>
      </c>
      <c r="D43" s="27">
        <f xml:space="preserve"> Table232[[#This Row],[Registration Count]]/Table232[[#This Row],[State  Pop. ]]</f>
        <v>2.85365368151998E-3</v>
      </c>
      <c r="E43" s="18">
        <f>Table232[[#This Row],['# EV / Pop]]*1000</f>
        <v>2.85365368151998</v>
      </c>
    </row>
    <row r="44" spans="1:5" x14ac:dyDescent="0.2">
      <c r="A44" s="4" t="s">
        <v>47</v>
      </c>
      <c r="B44" s="15">
        <v>1170</v>
      </c>
      <c r="C44" s="20" t="s">
        <v>108</v>
      </c>
      <c r="D44" s="27">
        <f xml:space="preserve"> Table232[[#This Row],[Registration Count]]/Table232[[#This Row],[State  Pop. ]]</f>
        <v>1.4016877758449662E-3</v>
      </c>
      <c r="E44" s="18">
        <f>Table232[[#This Row],['# EV / Pop]]*1000</f>
        <v>1.4016877758449662</v>
      </c>
    </row>
    <row r="45" spans="1:5" x14ac:dyDescent="0.2">
      <c r="A45" s="4" t="s">
        <v>49</v>
      </c>
      <c r="B45" s="15">
        <v>22040</v>
      </c>
      <c r="C45" s="20" t="s">
        <v>109</v>
      </c>
      <c r="D45" s="27">
        <f xml:space="preserve"> Table232[[#This Row],[Registration Count]]/Table232[[#This Row],[State  Pop. ]]</f>
        <v>3.4163312725291471E-3</v>
      </c>
      <c r="E45" s="18">
        <f>Table232[[#This Row],['# EV / Pop]]*1000</f>
        <v>3.4163312725291473</v>
      </c>
    </row>
    <row r="46" spans="1:5" x14ac:dyDescent="0.2">
      <c r="A46" s="4" t="s">
        <v>50</v>
      </c>
      <c r="B46" s="15">
        <v>149000</v>
      </c>
      <c r="C46" s="20" t="s">
        <v>110</v>
      </c>
      <c r="D46" s="27">
        <f xml:space="preserve"> Table232[[#This Row],[Registration Count]]/Table232[[#This Row],[State  Pop. ]]</f>
        <v>5.7105554021030097E-3</v>
      </c>
      <c r="E46" s="18">
        <f>Table232[[#This Row],['# EV / Pop]]*1000</f>
        <v>5.7105554021030098</v>
      </c>
    </row>
    <row r="47" spans="1:5" x14ac:dyDescent="0.2">
      <c r="A47" s="4" t="s">
        <v>51</v>
      </c>
      <c r="B47" s="15">
        <v>28050</v>
      </c>
      <c r="C47" s="20" t="s">
        <v>111</v>
      </c>
      <c r="D47" s="27">
        <f xml:space="preserve"> Table232[[#This Row],[Registration Count]]/Table232[[#This Row],[State  Pop. ]]</f>
        <v>9.8141744669818631E-3</v>
      </c>
      <c r="E47" s="18">
        <f>Table232[[#This Row],['# EV / Pop]]*1000</f>
        <v>9.8141744669818625</v>
      </c>
    </row>
    <row r="48" spans="1:5" x14ac:dyDescent="0.2">
      <c r="A48" s="4" t="s">
        <v>52</v>
      </c>
      <c r="B48" s="15">
        <v>5260</v>
      </c>
      <c r="C48" s="20" t="s">
        <v>112</v>
      </c>
      <c r="D48" s="27">
        <f xml:space="preserve"> Table232[[#This Row],[Registration Count]]/Table232[[#This Row],[State  Pop. ]]</f>
        <v>8.3977533614961412E-3</v>
      </c>
      <c r="E48" s="18">
        <f>Table232[[#This Row],['# EV / Pop]]*1000</f>
        <v>8.3977533614961413</v>
      </c>
    </row>
    <row r="49" spans="1:5" x14ac:dyDescent="0.2">
      <c r="A49" s="4" t="s">
        <v>53</v>
      </c>
      <c r="B49" s="15">
        <v>56610</v>
      </c>
      <c r="C49" s="20" t="s">
        <v>113</v>
      </c>
      <c r="D49" s="27">
        <f xml:space="preserve"> Table232[[#This Row],[Registration Count]]/Table232[[#This Row],[State  Pop. ]]</f>
        <v>6.9161996307695013E-3</v>
      </c>
      <c r="E49" s="18">
        <f>Table232[[#This Row],['# EV / Pop]]*1000</f>
        <v>6.9161996307695013</v>
      </c>
    </row>
    <row r="50" spans="1:5" x14ac:dyDescent="0.2">
      <c r="A50" s="4" t="s">
        <v>54</v>
      </c>
      <c r="B50" s="15">
        <v>104050</v>
      </c>
      <c r="C50" s="20" t="s">
        <v>114</v>
      </c>
      <c r="D50" s="27">
        <f xml:space="preserve"> Table232[[#This Row],[Registration Count]]/Table232[[#This Row],[State  Pop. ]]</f>
        <v>1.5081627041581952E-2</v>
      </c>
      <c r="E50" s="18">
        <f>Table232[[#This Row],['# EV / Pop]]*1000</f>
        <v>15.081627041581951</v>
      </c>
    </row>
    <row r="51" spans="1:5" x14ac:dyDescent="0.2">
      <c r="A51" s="4" t="s">
        <v>55</v>
      </c>
      <c r="B51" s="15">
        <v>1870</v>
      </c>
      <c r="C51" s="20" t="s">
        <v>115</v>
      </c>
      <c r="D51" s="27">
        <f xml:space="preserve"> Table232[[#This Row],[Registration Count]]/Table232[[#This Row],[State  Pop. ]]</f>
        <v>1.0086947328334451E-3</v>
      </c>
      <c r="E51" s="18">
        <f>Table232[[#This Row],['# EV / Pop]]*1000</f>
        <v>1.008694732833445</v>
      </c>
    </row>
    <row r="52" spans="1:5" x14ac:dyDescent="0.2">
      <c r="A52" s="4" t="s">
        <v>56</v>
      </c>
      <c r="B52" s="15">
        <v>15700</v>
      </c>
      <c r="C52" s="20" t="s">
        <v>116</v>
      </c>
      <c r="D52" s="27">
        <f xml:space="preserve"> Table232[[#This Row],[Registration Count]]/Table232[[#This Row],[State  Pop. ]]</f>
        <v>2.7425056230099367E-3</v>
      </c>
      <c r="E52" s="18">
        <f>Table232[[#This Row],['# EV / Pop]]*1000</f>
        <v>2.7425056230099369</v>
      </c>
    </row>
    <row r="53" spans="1:5" x14ac:dyDescent="0.2">
      <c r="A53" s="4" t="s">
        <v>57</v>
      </c>
      <c r="B53" s="15">
        <v>840</v>
      </c>
      <c r="C53" s="20" t="s">
        <v>117</v>
      </c>
      <c r="D53" s="27">
        <f xml:space="preserve"> Table232[[#This Row],[Registration Count]]/Table232[[#This Row],[State  Pop. ]]</f>
        <v>1.4602321421431689E-3</v>
      </c>
      <c r="E53" s="18">
        <f>Table232[[#This Row],['# EV / Pop]]*1000</f>
        <v>1.4602321421431688</v>
      </c>
    </row>
    <row r="54" spans="1:5" x14ac:dyDescent="0.2">
      <c r="A54" s="5" t="s">
        <v>58</v>
      </c>
      <c r="B54" s="16">
        <f>SUM(B3:B53)</f>
        <v>2442270</v>
      </c>
      <c r="C54" s="18"/>
      <c r="D54" s="18"/>
      <c r="E54" s="18"/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8937-D39C-9A41-8FB7-F3B5F251C2C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topLeftCell="A24" workbookViewId="0"/>
  </sheetViews>
  <sheetFormatPr baseColWidth="10" defaultColWidth="11.5" defaultRowHeight="15" x14ac:dyDescent="0.2"/>
  <cols>
    <col min="1" max="1" width="4.33203125" customWidth="1"/>
    <col min="2" max="2" width="24.33203125" customWidth="1"/>
    <col min="3" max="3" width="22.1640625" customWidth="1"/>
  </cols>
  <sheetData>
    <row r="2" spans="2:3" ht="16" x14ac:dyDescent="0.2">
      <c r="B2" s="24" t="s">
        <v>0</v>
      </c>
      <c r="C2" s="24"/>
    </row>
    <row r="3" spans="2:3" x14ac:dyDescent="0.2">
      <c r="B3" s="6" t="s">
        <v>1</v>
      </c>
      <c r="C3" s="7" t="s">
        <v>2</v>
      </c>
    </row>
    <row r="4" spans="2:3" x14ac:dyDescent="0.2">
      <c r="B4" s="8" t="s">
        <v>3</v>
      </c>
      <c r="C4" s="9">
        <v>8730</v>
      </c>
    </row>
    <row r="5" spans="2:3" x14ac:dyDescent="0.2">
      <c r="B5" s="8" t="s">
        <v>4</v>
      </c>
      <c r="C5" s="9">
        <v>1970</v>
      </c>
    </row>
    <row r="6" spans="2:3" x14ac:dyDescent="0.2">
      <c r="B6" s="8" t="s">
        <v>5</v>
      </c>
      <c r="C6" s="9">
        <v>65780</v>
      </c>
    </row>
    <row r="7" spans="2:3" x14ac:dyDescent="0.2">
      <c r="B7" s="8" t="s">
        <v>6</v>
      </c>
      <c r="C7" s="9">
        <v>5140</v>
      </c>
    </row>
    <row r="8" spans="2:3" x14ac:dyDescent="0.2">
      <c r="B8" s="8" t="s">
        <v>7</v>
      </c>
      <c r="C8" s="9">
        <v>903620</v>
      </c>
    </row>
    <row r="9" spans="2:3" x14ac:dyDescent="0.2">
      <c r="B9" s="8" t="s">
        <v>8</v>
      </c>
      <c r="C9" s="9">
        <v>59910</v>
      </c>
    </row>
    <row r="10" spans="2:3" x14ac:dyDescent="0.2">
      <c r="B10" s="8" t="s">
        <v>9</v>
      </c>
      <c r="C10" s="9">
        <v>22030</v>
      </c>
    </row>
    <row r="11" spans="2:3" x14ac:dyDescent="0.2">
      <c r="B11" s="8" t="s">
        <v>10</v>
      </c>
      <c r="C11" s="9">
        <v>5390</v>
      </c>
    </row>
    <row r="12" spans="2:3" x14ac:dyDescent="0.2">
      <c r="B12" s="8" t="s">
        <v>11</v>
      </c>
      <c r="C12" s="9">
        <v>5860</v>
      </c>
    </row>
    <row r="13" spans="2:3" x14ac:dyDescent="0.2">
      <c r="B13" s="8" t="s">
        <v>12</v>
      </c>
      <c r="C13" s="9">
        <v>167990</v>
      </c>
    </row>
    <row r="14" spans="2:3" x14ac:dyDescent="0.2">
      <c r="B14" s="8" t="s">
        <v>13</v>
      </c>
      <c r="C14" s="9">
        <v>60120</v>
      </c>
    </row>
    <row r="15" spans="2:3" x14ac:dyDescent="0.2">
      <c r="B15" s="8" t="s">
        <v>14</v>
      </c>
      <c r="C15" s="9">
        <v>19760</v>
      </c>
    </row>
    <row r="16" spans="2:3" x14ac:dyDescent="0.2">
      <c r="B16" s="8" t="s">
        <v>15</v>
      </c>
      <c r="C16" s="9">
        <v>5940</v>
      </c>
    </row>
    <row r="17" spans="2:3" x14ac:dyDescent="0.2">
      <c r="B17" s="8" t="s">
        <v>16</v>
      </c>
      <c r="C17" s="9">
        <v>66880</v>
      </c>
    </row>
    <row r="18" spans="2:3" x14ac:dyDescent="0.2">
      <c r="B18" s="8" t="s">
        <v>17</v>
      </c>
      <c r="C18" s="9">
        <v>17710</v>
      </c>
    </row>
    <row r="19" spans="2:3" x14ac:dyDescent="0.2">
      <c r="B19" s="8" t="s">
        <v>18</v>
      </c>
      <c r="C19" s="9">
        <v>6220</v>
      </c>
    </row>
    <row r="20" spans="2:3" x14ac:dyDescent="0.2">
      <c r="B20" s="8" t="s">
        <v>19</v>
      </c>
      <c r="C20" s="9">
        <v>7550</v>
      </c>
    </row>
    <row r="21" spans="2:3" x14ac:dyDescent="0.2">
      <c r="B21" s="8" t="s">
        <v>20</v>
      </c>
      <c r="C21" s="9">
        <v>7560</v>
      </c>
    </row>
    <row r="22" spans="2:3" x14ac:dyDescent="0.2">
      <c r="B22" s="8" t="s">
        <v>21</v>
      </c>
      <c r="C22" s="9">
        <v>5880</v>
      </c>
    </row>
    <row r="23" spans="2:3" x14ac:dyDescent="0.2">
      <c r="B23" s="8" t="s">
        <v>22</v>
      </c>
      <c r="C23" s="9">
        <v>4990</v>
      </c>
    </row>
    <row r="24" spans="2:3" x14ac:dyDescent="0.2">
      <c r="B24" s="8" t="s">
        <v>23</v>
      </c>
      <c r="C24" s="9">
        <v>46060</v>
      </c>
    </row>
    <row r="25" spans="2:3" x14ac:dyDescent="0.2">
      <c r="B25" s="8" t="s">
        <v>24</v>
      </c>
      <c r="C25" s="9">
        <v>49440</v>
      </c>
    </row>
    <row r="26" spans="2:3" x14ac:dyDescent="0.2">
      <c r="B26" s="8" t="s">
        <v>25</v>
      </c>
      <c r="C26" s="9">
        <v>33150</v>
      </c>
    </row>
    <row r="27" spans="2:3" x14ac:dyDescent="0.2">
      <c r="B27" s="8" t="s">
        <v>26</v>
      </c>
      <c r="C27" s="9">
        <v>24330</v>
      </c>
    </row>
    <row r="28" spans="2:3" x14ac:dyDescent="0.2">
      <c r="B28" s="8" t="s">
        <v>27</v>
      </c>
      <c r="C28" s="9">
        <v>2420</v>
      </c>
    </row>
    <row r="29" spans="2:3" x14ac:dyDescent="0.2">
      <c r="B29" s="8" t="s">
        <v>28</v>
      </c>
      <c r="C29" s="9">
        <v>17870</v>
      </c>
    </row>
    <row r="30" spans="2:3" x14ac:dyDescent="0.2">
      <c r="B30" s="8" t="s">
        <v>29</v>
      </c>
      <c r="C30" s="9">
        <v>3260</v>
      </c>
    </row>
    <row r="31" spans="2:3" x14ac:dyDescent="0.2">
      <c r="B31" s="8" t="s">
        <v>30</v>
      </c>
      <c r="C31" s="9">
        <v>4570</v>
      </c>
    </row>
    <row r="32" spans="2:3" x14ac:dyDescent="0.2">
      <c r="B32" s="8" t="s">
        <v>31</v>
      </c>
      <c r="C32" s="9">
        <v>32950</v>
      </c>
    </row>
    <row r="33" spans="2:3" x14ac:dyDescent="0.2">
      <c r="B33" s="8" t="s">
        <v>32</v>
      </c>
      <c r="C33" s="9">
        <v>6990</v>
      </c>
    </row>
    <row r="34" spans="2:3" x14ac:dyDescent="0.2">
      <c r="B34" s="8" t="s">
        <v>33</v>
      </c>
      <c r="C34" s="9">
        <v>87030</v>
      </c>
    </row>
    <row r="35" spans="2:3" x14ac:dyDescent="0.2">
      <c r="B35" s="8" t="s">
        <v>34</v>
      </c>
      <c r="C35" s="9">
        <v>7080</v>
      </c>
    </row>
    <row r="36" spans="2:3" x14ac:dyDescent="0.2">
      <c r="B36" s="8" t="s">
        <v>35</v>
      </c>
      <c r="C36" s="9">
        <v>84670</v>
      </c>
    </row>
    <row r="37" spans="2:3" x14ac:dyDescent="0.2">
      <c r="B37" s="8" t="s">
        <v>36</v>
      </c>
      <c r="C37" s="9">
        <v>45590</v>
      </c>
    </row>
    <row r="38" spans="2:3" x14ac:dyDescent="0.2">
      <c r="B38" s="8" t="s">
        <v>37</v>
      </c>
      <c r="C38" s="9">
        <v>640</v>
      </c>
    </row>
    <row r="39" spans="2:3" x14ac:dyDescent="0.2">
      <c r="B39" s="8" t="s">
        <v>39</v>
      </c>
      <c r="C39" s="9">
        <v>34060</v>
      </c>
    </row>
    <row r="40" spans="2:3" x14ac:dyDescent="0.2">
      <c r="B40" s="8" t="s">
        <v>40</v>
      </c>
      <c r="C40" s="9">
        <v>16290</v>
      </c>
    </row>
    <row r="41" spans="2:3" x14ac:dyDescent="0.2">
      <c r="B41" s="8" t="s">
        <v>42</v>
      </c>
      <c r="C41" s="9">
        <v>46980</v>
      </c>
    </row>
    <row r="42" spans="2:3" x14ac:dyDescent="0.2">
      <c r="B42" s="8" t="s">
        <v>43</v>
      </c>
      <c r="C42" s="9">
        <v>47440</v>
      </c>
    </row>
    <row r="43" spans="2:3" x14ac:dyDescent="0.2">
      <c r="B43" s="8" t="s">
        <v>45</v>
      </c>
      <c r="C43" s="9">
        <v>4340</v>
      </c>
    </row>
    <row r="44" spans="2:3" x14ac:dyDescent="0.2">
      <c r="B44" s="8" t="s">
        <v>46</v>
      </c>
      <c r="C44" s="9">
        <v>13490</v>
      </c>
    </row>
    <row r="45" spans="2:3" x14ac:dyDescent="0.2">
      <c r="B45" s="8" t="s">
        <v>47</v>
      </c>
      <c r="C45" s="9">
        <v>1170</v>
      </c>
    </row>
    <row r="46" spans="2:3" x14ac:dyDescent="0.2">
      <c r="B46" s="8" t="s">
        <v>49</v>
      </c>
      <c r="C46" s="9">
        <v>22040</v>
      </c>
    </row>
    <row r="47" spans="2:3" x14ac:dyDescent="0.2">
      <c r="B47" s="8" t="s">
        <v>50</v>
      </c>
      <c r="C47" s="9">
        <v>149000</v>
      </c>
    </row>
    <row r="48" spans="2:3" x14ac:dyDescent="0.2">
      <c r="B48" s="8" t="s">
        <v>51</v>
      </c>
      <c r="C48" s="9">
        <v>28050</v>
      </c>
    </row>
    <row r="49" spans="2:3" x14ac:dyDescent="0.2">
      <c r="B49" s="8" t="s">
        <v>52</v>
      </c>
      <c r="C49" s="9">
        <v>5260</v>
      </c>
    </row>
    <row r="50" spans="2:3" x14ac:dyDescent="0.2">
      <c r="B50" s="8" t="s">
        <v>53</v>
      </c>
      <c r="C50" s="9">
        <v>56610</v>
      </c>
    </row>
    <row r="51" spans="2:3" x14ac:dyDescent="0.2">
      <c r="B51" s="8" t="s">
        <v>54</v>
      </c>
      <c r="C51" s="9">
        <v>104050</v>
      </c>
    </row>
    <row r="52" spans="2:3" x14ac:dyDescent="0.2">
      <c r="B52" s="8" t="s">
        <v>55</v>
      </c>
      <c r="C52" s="9">
        <v>1870</v>
      </c>
    </row>
    <row r="53" spans="2:3" x14ac:dyDescent="0.2">
      <c r="B53" s="8" t="s">
        <v>56</v>
      </c>
      <c r="C53" s="9">
        <v>15700</v>
      </c>
    </row>
    <row r="54" spans="2:3" x14ac:dyDescent="0.2">
      <c r="B54" s="8" t="s">
        <v>57</v>
      </c>
      <c r="C54" s="9">
        <v>840</v>
      </c>
    </row>
    <row r="56" spans="2:3" x14ac:dyDescent="0.2">
      <c r="C56" s="14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95CFC91-E0F1-4E53-9BAF-976A902BC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 Registration Counts in 2022</vt:lpstr>
      <vt:lpstr>Sheet1</vt:lpstr>
      <vt:lpstr>Sheet2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Jeremy Carter</cp:lastModifiedBy>
  <cp:revision/>
  <dcterms:created xsi:type="dcterms:W3CDTF">2019-01-04T19:15:02Z</dcterms:created>
  <dcterms:modified xsi:type="dcterms:W3CDTF">2023-08-18T02:20:01Z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