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<sst xmlns="http://schemas.openxmlformats.org/spreadsheetml/2006/main" count="66" uniqueCount="38">
  <si>
    <t>属性</t>
  </si>
  <si>
    <t>OLD</t>
  </si>
  <si>
    <t>*</t>
  </si>
  <si>
    <t>NEW</t>
  </si>
  <si>
    <t>-</t>
  </si>
  <si>
    <t>AttackDamageMin</t>
  </si>
  <si>
    <t>AttackDamageMax</t>
  </si>
  <si>
    <t>AttackRate</t>
  </si>
  <si>
    <t>AttackAnimationPoint</t>
  </si>
  <si>
    <t>AttackRange</t>
  </si>
  <si>
    <t>ProjectileSpeed</t>
  </si>
  <si>
    <t>AttributeBaseStrength</t>
  </si>
  <si>
    <t>AttributeStrengthGain</t>
  </si>
  <si>
    <t>AttributeBaseAgility</t>
  </si>
  <si>
    <t>AttributeAgilityGain</t>
  </si>
  <si>
    <t>AttributeBaseIntelligence</t>
  </si>
  <si>
    <t>AttributeIntelligenceGain</t>
  </si>
  <si>
    <t>MovementSpeed</t>
  </si>
  <si>
    <t>MovementTurnRate</t>
  </si>
  <si>
    <t>"MovementTurnRate"</t>
  </si>
  <si>
    <t>"</t>
  </si>
  <si>
    <t>VisionDaytimeRange</t>
  </si>
  <si>
    <t>"VisionDaytimeRange"</t>
  </si>
  <si>
    <t>VisionNighttimeRange</t>
  </si>
  <si>
    <t>"VisionNighttimeRange"</t>
  </si>
  <si>
    <t>%0F</t>
  </si>
  <si>
    <t>%1F</t>
  </si>
  <si>
    <t>%2F</t>
  </si>
  <si>
    <t>AGRS1</t>
  </si>
  <si>
    <t>AGRS2</t>
  </si>
  <si>
    <t>AGRS3</t>
  </si>
  <si>
    <t>AGRS4</t>
  </si>
  <si>
    <t>天赋</t>
  </si>
  <si>
    <t>AGRS</t>
  </si>
  <si>
    <t>经验/金钱</t>
  </si>
  <si>
    <t>BountyXP</t>
  </si>
  <si>
    <t>BountyGoldMin</t>
  </si>
  <si>
    <t>BountyGoldMax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</si>
</sst>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8">
    <font>
      <sz val="11"/>
      <color theme="1"/>
      <name val="宋体"/>
      <charset val="134"/>
      <scheme val="minor"/>
    </font>
    <font>
      <b/>
      <sz val="8"/>
      <color theme="1"/>
      <name val="微软雅黑"/>
      <charset val="134"/>
    </font>
    <font>
      <b/>
      <u/>
      <sz val="8"/>
      <color theme="1"/>
      <name val="微软雅黑"/>
      <charset val="134"/>
    </font>
    <font>
      <b/>
      <u/>
      <sz val="8"/>
      <name val="微软雅黑"/>
      <charset val="134"/>
    </font>
    <font>
      <b/>
      <sz val="8"/>
      <name val="微软雅黑"/>
      <charset val="134"/>
    </font>
    <font>
      <b/>
      <sz val="8"/>
      <color theme="0" tint="-0.25"/>
      <name val="微软雅黑"/>
      <charset val="134"/>
    </font>
    <font>
      <b/>
      <u/>
      <sz val="8"/>
      <color rgb="FF00B050"/>
      <name val="微软雅黑"/>
      <charset val="134"/>
    </font>
    <font>
      <b/>
      <sz val="8"/>
      <color rgb="FF00B050"/>
      <name val="微软雅黑"/>
      <charset val="134"/>
    </font>
    <font>
      <b/>
      <u/>
      <sz val="8"/>
      <color rgb="FF7030A0"/>
      <name val="微软雅黑"/>
      <charset val="134"/>
    </font>
    <font>
      <b/>
      <sz val="8"/>
      <color rgb="FF7030A0"/>
      <name val="微软雅黑"/>
      <charset val="134"/>
    </font>
    <font>
      <b/>
      <u/>
      <sz val="8"/>
      <color rgb="FFC00000"/>
      <name val="微软雅黑"/>
      <charset val="134"/>
    </font>
    <font>
      <b/>
      <sz val="8"/>
      <color rgb="FFC00000"/>
      <name val="微软雅黑"/>
      <charset val="134"/>
    </font>
    <font>
      <b/>
      <u/>
      <sz val="8"/>
      <color rgb="FF0070C0"/>
      <name val="微软雅黑"/>
      <charset val="134"/>
    </font>
    <font>
      <b/>
      <sz val="8"/>
      <color rgb="FF0070C0"/>
      <name val="微软雅黑"/>
      <charset val="134"/>
    </font>
    <font>
      <b/>
      <u/>
      <sz val="8"/>
      <color rgb="FF00B0F0"/>
      <name val="微软雅黑"/>
      <charset val="134"/>
    </font>
    <font>
      <b/>
      <sz val="8"/>
      <color rgb="FF00B0F0"/>
      <name val="微软雅黑"/>
      <charset val="134"/>
    </font>
    <font>
      <b/>
      <u/>
      <sz val="8"/>
      <color theme="0" tint="-0.25"/>
      <name val="微软雅黑"/>
      <charset val="134"/>
    </font>
    <font>
      <b/>
      <u/>
      <sz val="8"/>
      <color theme="7"/>
      <name val="微软雅黑"/>
      <charset val="134"/>
    </font>
    <font>
      <b/>
      <sz val="8"/>
      <color theme="7"/>
      <name val="微软雅黑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5" tint="0.8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7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11" borderId="2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30" fillId="0" borderId="3" applyNumberFormat="0" applyFill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5" fillId="0" borderId="4" applyNumberFormat="0" applyFill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31" fillId="15" borderId="5" applyNumberFormat="0" applyAlignment="0" applyProtection="0">
      <alignment vertical="center"/>
    </xf>
    <xf numFmtId="0" fontId="32" fillId="15" borderId="1" applyNumberFormat="0" applyAlignment="0" applyProtection="0">
      <alignment vertical="center"/>
    </xf>
    <xf numFmtId="0" fontId="33" fillId="16" borderId="6" applyNumberFormat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34" fillId="0" borderId="7" applyNumberFormat="0" applyFill="0" applyAlignment="0" applyProtection="0">
      <alignment vertical="center"/>
    </xf>
    <xf numFmtId="0" fontId="35" fillId="0" borderId="8" applyNumberFormat="0" applyFill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</cellStyleXfs>
  <cellXfs count="52">
    <xf numFmtId="0" fontId="0" fillId="0" borderId="0" xfId="0">
      <alignment vertical="center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2" fillId="0" borderId="0" xfId="0" applyFont="1" applyBorder="1" applyAlignment="1">
      <alignment horizontal="right"/>
    </xf>
    <xf numFmtId="0" fontId="3" fillId="0" borderId="0" xfId="0" applyFont="1" applyBorder="1" applyAlignment="1">
      <alignment horizontal="right"/>
    </xf>
    <xf numFmtId="0" fontId="4" fillId="0" borderId="0" xfId="0" applyFont="1" applyBorder="1" applyAlignment="1">
      <alignment horizontal="right"/>
    </xf>
    <xf numFmtId="0" fontId="5" fillId="0" borderId="0" xfId="0" applyFont="1" applyBorder="1" applyAlignment="1">
      <alignment horizontal="right"/>
    </xf>
    <xf numFmtId="0" fontId="4" fillId="0" borderId="0" xfId="0" applyNumberFormat="1" applyFont="1" applyBorder="1" applyAlignment="1">
      <alignment horizontal="right"/>
    </xf>
    <xf numFmtId="0" fontId="6" fillId="0" borderId="0" xfId="0" applyFont="1" applyBorder="1" applyAlignment="1">
      <alignment horizontal="right"/>
    </xf>
    <xf numFmtId="0" fontId="7" fillId="0" borderId="0" xfId="0" applyFont="1" applyBorder="1" applyAlignment="1">
      <alignment horizontal="right"/>
    </xf>
    <xf numFmtId="0" fontId="7" fillId="0" borderId="0" xfId="0" applyNumberFormat="1" applyFont="1" applyBorder="1" applyAlignment="1">
      <alignment horizontal="right"/>
    </xf>
    <xf numFmtId="0" fontId="8" fillId="0" borderId="0" xfId="0" applyFont="1" applyBorder="1" applyAlignment="1">
      <alignment horizontal="right"/>
    </xf>
    <xf numFmtId="0" fontId="9" fillId="0" borderId="0" xfId="0" applyFont="1" applyBorder="1" applyAlignment="1">
      <alignment horizontal="right"/>
    </xf>
    <xf numFmtId="0" fontId="9" fillId="0" borderId="0" xfId="0" applyNumberFormat="1" applyFont="1" applyBorder="1" applyAlignment="1">
      <alignment horizontal="right"/>
    </xf>
    <xf numFmtId="0" fontId="10" fillId="2" borderId="0" xfId="0" applyFont="1" applyFill="1" applyBorder="1" applyAlignment="1">
      <alignment horizontal="right"/>
    </xf>
    <xf numFmtId="0" fontId="11" fillId="2" borderId="0" xfId="0" applyFont="1" applyFill="1" applyBorder="1" applyAlignment="1">
      <alignment horizontal="right"/>
    </xf>
    <xf numFmtId="0" fontId="5" fillId="2" borderId="0" xfId="0" applyFont="1" applyFill="1" applyBorder="1" applyAlignment="1">
      <alignment horizontal="right"/>
    </xf>
    <xf numFmtId="0" fontId="11" fillId="2" borderId="0" xfId="0" applyNumberFormat="1" applyFont="1" applyFill="1" applyBorder="1" applyAlignment="1">
      <alignment horizontal="right"/>
    </xf>
    <xf numFmtId="0" fontId="11" fillId="0" borderId="0" xfId="0" applyFont="1" applyAlignment="1">
      <alignment horizontal="right"/>
    </xf>
    <xf numFmtId="0" fontId="12" fillId="3" borderId="0" xfId="0" applyFont="1" applyFill="1" applyBorder="1" applyAlignment="1">
      <alignment horizontal="right"/>
    </xf>
    <xf numFmtId="0" fontId="13" fillId="3" borderId="0" xfId="0" applyFont="1" applyFill="1" applyBorder="1" applyAlignment="1">
      <alignment horizontal="right"/>
    </xf>
    <xf numFmtId="0" fontId="5" fillId="3" borderId="0" xfId="0" applyFont="1" applyFill="1" applyBorder="1" applyAlignment="1">
      <alignment horizontal="right"/>
    </xf>
    <xf numFmtId="0" fontId="13" fillId="3" borderId="0" xfId="0" applyNumberFormat="1" applyFont="1" applyFill="1" applyBorder="1" applyAlignment="1">
      <alignment horizontal="right"/>
    </xf>
    <xf numFmtId="0" fontId="13" fillId="0" borderId="0" xfId="0" applyFont="1" applyAlignment="1">
      <alignment horizontal="right"/>
    </xf>
    <xf numFmtId="0" fontId="6" fillId="4" borderId="0" xfId="0" applyFont="1" applyFill="1" applyBorder="1" applyAlignment="1">
      <alignment horizontal="right"/>
    </xf>
    <xf numFmtId="0" fontId="7" fillId="4" borderId="0" xfId="0" applyFont="1" applyFill="1" applyBorder="1" applyAlignment="1">
      <alignment horizontal="right"/>
    </xf>
    <xf numFmtId="0" fontId="5" fillId="4" borderId="0" xfId="0" applyFont="1" applyFill="1" applyBorder="1" applyAlignment="1">
      <alignment horizontal="right"/>
    </xf>
    <xf numFmtId="0" fontId="7" fillId="4" borderId="0" xfId="0" applyNumberFormat="1" applyFont="1" applyFill="1" applyBorder="1" applyAlignment="1">
      <alignment horizontal="right"/>
    </xf>
    <xf numFmtId="0" fontId="7" fillId="0" borderId="0" xfId="0" applyFont="1" applyAlignment="1">
      <alignment horizontal="right"/>
    </xf>
    <xf numFmtId="0" fontId="14" fillId="0" borderId="0" xfId="0" applyFont="1" applyBorder="1" applyAlignment="1">
      <alignment horizontal="right"/>
    </xf>
    <xf numFmtId="0" fontId="15" fillId="0" borderId="0" xfId="0" applyFont="1" applyBorder="1" applyAlignment="1">
      <alignment horizontal="right"/>
    </xf>
    <xf numFmtId="0" fontId="15" fillId="0" borderId="0" xfId="0" applyNumberFormat="1" applyFont="1" applyBorder="1" applyAlignment="1">
      <alignment horizontal="right"/>
    </xf>
    <xf numFmtId="0" fontId="15" fillId="0" borderId="0" xfId="0" applyFont="1" applyAlignment="1">
      <alignment horizontal="left"/>
    </xf>
    <xf numFmtId="0" fontId="15" fillId="0" borderId="0" xfId="0" applyFont="1" applyAlignment="1">
      <alignment horizontal="right"/>
    </xf>
    <xf numFmtId="0" fontId="9" fillId="0" borderId="0" xfId="0" applyFont="1" applyAlignment="1">
      <alignment horizontal="left"/>
    </xf>
    <xf numFmtId="0" fontId="9" fillId="0" borderId="0" xfId="0" applyFont="1" applyAlignment="1">
      <alignment horizontal="right"/>
    </xf>
    <xf numFmtId="9" fontId="16" fillId="0" borderId="0" xfId="0" applyNumberFormat="1" applyFont="1" applyBorder="1" applyAlignment="1">
      <alignment horizontal="right"/>
    </xf>
    <xf numFmtId="0" fontId="16" fillId="0" borderId="0" xfId="0" applyFont="1" applyBorder="1" applyAlignment="1">
      <alignment horizontal="right"/>
    </xf>
    <xf numFmtId="0" fontId="1" fillId="5" borderId="0" xfId="0" applyFont="1" applyFill="1" applyBorder="1" applyAlignment="1">
      <alignment horizontal="right"/>
    </xf>
    <xf numFmtId="0" fontId="5" fillId="0" borderId="0" xfId="0" applyNumberFormat="1" applyFont="1" applyBorder="1" applyAlignment="1">
      <alignment horizontal="right"/>
    </xf>
    <xf numFmtId="0" fontId="1" fillId="0" borderId="0" xfId="0" applyFont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Fill="1" applyAlignment="1">
      <alignment horizontal="right"/>
    </xf>
    <xf numFmtId="9" fontId="14" fillId="0" borderId="0" xfId="0" applyNumberFormat="1" applyFont="1" applyAlignment="1">
      <alignment horizontal="right"/>
    </xf>
    <xf numFmtId="0" fontId="8" fillId="0" borderId="0" xfId="0" applyFont="1" applyAlignment="1">
      <alignment horizontal="right"/>
    </xf>
    <xf numFmtId="0" fontId="17" fillId="0" borderId="0" xfId="0" applyFont="1" applyAlignment="1">
      <alignment horizontal="right"/>
    </xf>
    <xf numFmtId="0" fontId="18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8" fillId="0" borderId="0" xfId="0" applyFont="1" applyFill="1" applyBorder="1" applyAlignment="1">
      <alignment horizontal="right"/>
    </xf>
    <xf numFmtId="0" fontId="9" fillId="0" borderId="0" xfId="0" applyFont="1" applyFill="1" applyBorder="1" applyAlignment="1">
      <alignment horizontal="right"/>
    </xf>
    <xf numFmtId="0" fontId="16" fillId="0" borderId="0" xfId="0" applyFont="1" applyAlignment="1">
      <alignment horizontal="right"/>
    </xf>
    <xf numFmtId="0" fontId="6" fillId="0" borderId="0" xfId="0" applyFont="1" applyFill="1" applyBorder="1" applyAlignment="1">
      <alignment horizontal="right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L44"/>
  <sheetViews>
    <sheetView tabSelected="1" zoomScale="130" zoomScaleNormal="130" workbookViewId="0">
      <selection activeCell="E14" sqref="E14"/>
    </sheetView>
  </sheetViews>
  <sheetFormatPr defaultColWidth="8.625" defaultRowHeight="16" customHeight="1"/>
  <cols>
    <col min="1" max="1" width="2.625" style="1" customWidth="1"/>
    <col min="2" max="2" width="18.75" style="2" customWidth="1"/>
    <col min="3" max="16381" width="8.625" style="1" customWidth="1"/>
    <col min="16382" max="16384" width="8.625" style="1"/>
  </cols>
  <sheetData>
    <row r="2" customHeight="1" spans="2:6"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</row>
    <row r="3" customHeight="1" spans="2:6">
      <c r="B3" s="4" t="s">
        <v>5</v>
      </c>
      <c r="C3" s="5">
        <v>7</v>
      </c>
      <c r="D3" s="6">
        <v>1.25</v>
      </c>
      <c r="E3" s="7">
        <f>ROUNDDOWN(C3*D3,0)</f>
        <v>8</v>
      </c>
      <c r="F3" s="6">
        <f>E3-C3</f>
        <v>1</v>
      </c>
    </row>
    <row r="4" customHeight="1" spans="2:6">
      <c r="B4" s="4" t="s">
        <v>6</v>
      </c>
      <c r="C4" s="5">
        <v>13</v>
      </c>
      <c r="D4" s="6">
        <v>1.25</v>
      </c>
      <c r="E4" s="7">
        <f>ROUNDDOWN(C4*D4,0)</f>
        <v>16</v>
      </c>
      <c r="F4" s="6">
        <f t="shared" ref="F4:F18" si="0">E4-C4</f>
        <v>3</v>
      </c>
    </row>
    <row r="5" customHeight="1" spans="2:6">
      <c r="B5" s="8" t="s">
        <v>7</v>
      </c>
      <c r="C5" s="9">
        <v>1.7</v>
      </c>
      <c r="D5" s="6">
        <v>0.75</v>
      </c>
      <c r="E5" s="10">
        <f>ROUNDDOWN(C5*D5,1)</f>
        <v>1.2</v>
      </c>
      <c r="F5" s="6">
        <f t="shared" si="0"/>
        <v>-0.5</v>
      </c>
    </row>
    <row r="6" customHeight="1" spans="2:6">
      <c r="B6" s="8" t="s">
        <v>8</v>
      </c>
      <c r="C6" s="9">
        <v>0.3</v>
      </c>
      <c r="D6" s="6">
        <v>0.75</v>
      </c>
      <c r="E6" s="10">
        <f>ROUNDDOWN(C6*D6,2)</f>
        <v>0.22</v>
      </c>
      <c r="F6" s="6">
        <f t="shared" si="0"/>
        <v>-0.08</v>
      </c>
    </row>
    <row r="7" customHeight="1" spans="2:6">
      <c r="B7" s="11" t="s">
        <v>9</v>
      </c>
      <c r="C7" s="12">
        <v>150</v>
      </c>
      <c r="D7" s="6">
        <v>1.25</v>
      </c>
      <c r="E7" s="13">
        <f>ROUNDDOWN(C7*D7,0)</f>
        <v>187</v>
      </c>
      <c r="F7" s="6">
        <f t="shared" si="0"/>
        <v>37</v>
      </c>
    </row>
    <row r="8" customHeight="1" spans="2:9">
      <c r="B8" s="11" t="s">
        <v>10</v>
      </c>
      <c r="C8" s="12">
        <v>0</v>
      </c>
      <c r="D8" s="6">
        <v>1.25</v>
      </c>
      <c r="E8" s="13">
        <f t="shared" ref="E6:E16" si="1">ROUNDDOWN(C8*D8,1)</f>
        <v>0</v>
      </c>
      <c r="F8" s="6">
        <f t="shared" si="0"/>
        <v>0</v>
      </c>
      <c r="G8" s="2" t="s">
        <v>1</v>
      </c>
      <c r="H8" s="2" t="s">
        <v>3</v>
      </c>
      <c r="I8" s="2" t="s">
        <v>4</v>
      </c>
    </row>
    <row r="9" customHeight="1" spans="2:9">
      <c r="B9" s="14" t="s">
        <v>11</v>
      </c>
      <c r="C9" s="15">
        <v>23</v>
      </c>
      <c r="D9" s="16">
        <v>1.25</v>
      </c>
      <c r="E9" s="17">
        <f>ROUNDDOWN(C9*D9,0)</f>
        <v>28</v>
      </c>
      <c r="F9" s="16">
        <f t="shared" si="0"/>
        <v>5</v>
      </c>
      <c r="G9" s="18">
        <f t="shared" ref="G9:G13" si="2">C9+C10*29</f>
        <v>110</v>
      </c>
      <c r="H9" s="18">
        <f t="shared" ref="H9:H13" si="3">E9+E10*29</f>
        <v>135.3</v>
      </c>
      <c r="I9" s="41">
        <f>H9-G9</f>
        <v>25.3</v>
      </c>
    </row>
    <row r="10" customHeight="1" spans="2:6">
      <c r="B10" s="14" t="s">
        <v>12</v>
      </c>
      <c r="C10" s="15">
        <v>3</v>
      </c>
      <c r="D10" s="16">
        <v>1.25</v>
      </c>
      <c r="E10" s="17">
        <f t="shared" si="1"/>
        <v>3.7</v>
      </c>
      <c r="F10" s="16">
        <f t="shared" si="0"/>
        <v>0.7</v>
      </c>
    </row>
    <row r="11" customHeight="1" spans="2:9">
      <c r="B11" s="19" t="s">
        <v>13</v>
      </c>
      <c r="C11" s="20">
        <v>20</v>
      </c>
      <c r="D11" s="21">
        <v>1.25</v>
      </c>
      <c r="E11" s="22">
        <f>ROUNDDOWN(C11*D11,0)</f>
        <v>25</v>
      </c>
      <c r="F11" s="21">
        <f t="shared" si="0"/>
        <v>5</v>
      </c>
      <c r="G11" s="23">
        <f t="shared" si="2"/>
        <v>72.2</v>
      </c>
      <c r="H11" s="23">
        <f t="shared" si="3"/>
        <v>88.8</v>
      </c>
      <c r="I11" s="41">
        <f>H11-G11</f>
        <v>16.6</v>
      </c>
    </row>
    <row r="12" customHeight="1" spans="2:6">
      <c r="B12" s="19" t="s">
        <v>14</v>
      </c>
      <c r="C12" s="20">
        <v>1.8</v>
      </c>
      <c r="D12" s="21">
        <v>1.25</v>
      </c>
      <c r="E12" s="22">
        <f t="shared" si="1"/>
        <v>2.2</v>
      </c>
      <c r="F12" s="21">
        <f t="shared" si="0"/>
        <v>0.4</v>
      </c>
    </row>
    <row r="13" customHeight="1" spans="2:9">
      <c r="B13" s="24" t="s">
        <v>15</v>
      </c>
      <c r="C13" s="25">
        <v>19</v>
      </c>
      <c r="D13" s="26">
        <v>1.25</v>
      </c>
      <c r="E13" s="27">
        <f>ROUNDDOWN(C13*D13,0)</f>
        <v>23</v>
      </c>
      <c r="F13" s="26">
        <f t="shared" si="0"/>
        <v>4</v>
      </c>
      <c r="G13" s="28">
        <f t="shared" si="2"/>
        <v>62.5</v>
      </c>
      <c r="H13" s="28">
        <f t="shared" si="3"/>
        <v>75.2</v>
      </c>
      <c r="I13" s="41">
        <f>H13-G13</f>
        <v>12.7</v>
      </c>
    </row>
    <row r="14" customHeight="1" spans="2:6">
      <c r="B14" s="24" t="s">
        <v>16</v>
      </c>
      <c r="C14" s="25">
        <v>1.5</v>
      </c>
      <c r="D14" s="26">
        <v>1.25</v>
      </c>
      <c r="E14" s="27">
        <f t="shared" si="1"/>
        <v>1.8</v>
      </c>
      <c r="F14" s="26">
        <f t="shared" si="0"/>
        <v>0.3</v>
      </c>
    </row>
    <row r="15" customHeight="1" spans="2:6">
      <c r="B15" s="29" t="s">
        <v>17</v>
      </c>
      <c r="C15" s="30">
        <v>315</v>
      </c>
      <c r="D15" s="6">
        <v>1.25</v>
      </c>
      <c r="E15" s="31">
        <f>ROUNDDOWN(C15*D15,0)</f>
        <v>393</v>
      </c>
      <c r="F15" s="6">
        <f t="shared" si="0"/>
        <v>78</v>
      </c>
    </row>
    <row r="16" customHeight="1" spans="2:12">
      <c r="B16" s="29" t="s">
        <v>18</v>
      </c>
      <c r="C16" s="30">
        <v>0.9</v>
      </c>
      <c r="D16" s="6">
        <v>1.25</v>
      </c>
      <c r="E16" s="31">
        <f t="shared" si="1"/>
        <v>1.1</v>
      </c>
      <c r="F16" s="6">
        <f t="shared" si="0"/>
        <v>0.2</v>
      </c>
      <c r="G16" s="32" t="s">
        <v>19</v>
      </c>
      <c r="H16" s="33"/>
      <c r="I16" s="33" t="str">
        <f>_xlfn.CONCAT(J16:L16)</f>
        <v>"1.1"</v>
      </c>
      <c r="J16" s="41" t="s">
        <v>20</v>
      </c>
      <c r="K16" s="41">
        <f>E16</f>
        <v>1.1</v>
      </c>
      <c r="L16" s="41" t="s">
        <v>20</v>
      </c>
    </row>
    <row r="17" customHeight="1" spans="2:12">
      <c r="B17" s="11" t="s">
        <v>21</v>
      </c>
      <c r="C17" s="12">
        <v>1800</v>
      </c>
      <c r="D17" s="6">
        <v>1.25</v>
      </c>
      <c r="E17" s="12">
        <f>C17*D17</f>
        <v>2250</v>
      </c>
      <c r="F17" s="6">
        <f t="shared" si="0"/>
        <v>450</v>
      </c>
      <c r="G17" s="34" t="s">
        <v>22</v>
      </c>
      <c r="H17" s="35"/>
      <c r="I17" s="35" t="str">
        <f>_xlfn.CONCAT(J17:L17)</f>
        <v>"2250"</v>
      </c>
      <c r="J17" s="41" t="s">
        <v>20</v>
      </c>
      <c r="K17" s="41">
        <f>E17</f>
        <v>2250</v>
      </c>
      <c r="L17" s="41" t="s">
        <v>20</v>
      </c>
    </row>
    <row r="18" customHeight="1" spans="2:12">
      <c r="B18" s="11" t="s">
        <v>23</v>
      </c>
      <c r="C18" s="12">
        <v>800</v>
      </c>
      <c r="D18" s="6">
        <v>1.25</v>
      </c>
      <c r="E18" s="12">
        <f>C18*D18</f>
        <v>1000</v>
      </c>
      <c r="F18" s="6">
        <f t="shared" si="0"/>
        <v>200</v>
      </c>
      <c r="G18" s="34" t="s">
        <v>24</v>
      </c>
      <c r="H18" s="35"/>
      <c r="I18" s="35" t="str">
        <f>_xlfn.CONCAT(J18:L18)</f>
        <v>"1000"</v>
      </c>
      <c r="J18" s="41" t="s">
        <v>20</v>
      </c>
      <c r="K18" s="41">
        <f>E18</f>
        <v>1000</v>
      </c>
      <c r="L18" s="41" t="s">
        <v>20</v>
      </c>
    </row>
    <row r="20" customHeight="1" spans="2:8">
      <c r="B20" s="3"/>
      <c r="C20" s="3" t="s">
        <v>1</v>
      </c>
      <c r="D20" s="3" t="s">
        <v>2</v>
      </c>
      <c r="E20" s="8" t="s">
        <v>3</v>
      </c>
      <c r="F20" s="36" t="s">
        <v>25</v>
      </c>
      <c r="G20" s="37" t="s">
        <v>26</v>
      </c>
      <c r="H20" s="37" t="s">
        <v>27</v>
      </c>
    </row>
    <row r="21" customHeight="1" spans="2:8">
      <c r="B21" s="3" t="s">
        <v>28</v>
      </c>
      <c r="C21" s="38">
        <v>16</v>
      </c>
      <c r="D21" s="6">
        <v>1.25</v>
      </c>
      <c r="E21" s="10">
        <f>C21*D21</f>
        <v>20</v>
      </c>
      <c r="F21" s="6">
        <f>ROUNDDOWN(E21,0)</f>
        <v>20</v>
      </c>
      <c r="G21" s="39">
        <f>ROUNDDOWN(E21,1)</f>
        <v>20</v>
      </c>
      <c r="H21" s="6">
        <f>ROUNDDOWN(E21,2)</f>
        <v>20</v>
      </c>
    </row>
    <row r="22" customHeight="1" spans="2:8">
      <c r="B22" s="3" t="s">
        <v>29</v>
      </c>
      <c r="C22" s="38">
        <v>10</v>
      </c>
      <c r="D22" s="6">
        <v>1.25</v>
      </c>
      <c r="E22" s="9">
        <f>C22*D22</f>
        <v>12.5</v>
      </c>
      <c r="F22" s="6">
        <f>ROUNDDOWN(E22,0)</f>
        <v>12</v>
      </c>
      <c r="G22" s="6">
        <f>ROUNDDOWN(E22,1)</f>
        <v>12.5</v>
      </c>
      <c r="H22" s="6">
        <f>ROUNDDOWN(E22,2)</f>
        <v>12.5</v>
      </c>
    </row>
    <row r="23" customHeight="1" spans="2:8">
      <c r="B23" s="3" t="s">
        <v>30</v>
      </c>
      <c r="C23" s="40">
        <f>C22-C21+C22</f>
        <v>4</v>
      </c>
      <c r="D23" s="6">
        <v>1.25</v>
      </c>
      <c r="E23" s="9">
        <f>C23*D23</f>
        <v>5</v>
      </c>
      <c r="F23" s="6">
        <f>ROUNDDOWN(E23,0)</f>
        <v>5</v>
      </c>
      <c r="G23" s="6">
        <f>ROUNDDOWN(E23,1)</f>
        <v>5</v>
      </c>
      <c r="H23" s="6">
        <f>ROUNDDOWN(E23,2)</f>
        <v>5</v>
      </c>
    </row>
    <row r="24" customHeight="1" spans="2:8">
      <c r="B24" s="3" t="s">
        <v>31</v>
      </c>
      <c r="C24" s="40">
        <f>C23-C22+C23</f>
        <v>-2</v>
      </c>
      <c r="D24" s="6">
        <v>1.25</v>
      </c>
      <c r="E24" s="9">
        <f>C24*D24</f>
        <v>-2.5</v>
      </c>
      <c r="F24" s="6">
        <f>ROUNDDOWN(E24,0)</f>
        <v>-2</v>
      </c>
      <c r="G24" s="6">
        <f>ROUNDDOWN(E24,1)</f>
        <v>-2.5</v>
      </c>
      <c r="H24" s="6">
        <f>ROUNDDOWN(E24,2)</f>
        <v>-2.5</v>
      </c>
    </row>
    <row r="25" customHeight="1" spans="5:8">
      <c r="E25" s="28" t="str">
        <f>CONCATENATE(CONCATENATE(E21," ",E22," "),CONCATENATE(E23," ",E24))</f>
        <v>20 12.5 5 -2.5</v>
      </c>
      <c r="F25" s="41" t="str">
        <f>CONCATENATE(CONCATENATE(F21," ",F22," "),CONCATENATE(F23," ",F24))</f>
        <v>20 12 5 -2</v>
      </c>
      <c r="G25" s="41" t="str">
        <f>CONCATENATE(CONCATENATE(G21," ",G22," "),CONCATENATE(G23," ",G24))</f>
        <v>20 12.5 5 -2.5</v>
      </c>
      <c r="H25" s="41" t="str">
        <f>CONCATENATE(CONCATENATE(H21," ",H22," "),CONCATENATE(H23," ",H24))</f>
        <v>20 12.5 5 -2.5</v>
      </c>
    </row>
    <row r="27" customHeight="1" spans="2:8">
      <c r="B27" s="3"/>
      <c r="C27" s="3" t="s">
        <v>1</v>
      </c>
      <c r="D27" s="3" t="s">
        <v>2</v>
      </c>
      <c r="E27" s="8" t="s">
        <v>3</v>
      </c>
      <c r="F27" s="36" t="s">
        <v>25</v>
      </c>
      <c r="G27" s="37" t="s">
        <v>26</v>
      </c>
      <c r="H27" s="37" t="s">
        <v>27</v>
      </c>
    </row>
    <row r="28" customHeight="1" spans="2:8">
      <c r="B28" s="3" t="s">
        <v>28</v>
      </c>
      <c r="C28" s="38">
        <v>2</v>
      </c>
      <c r="D28" s="6">
        <v>0.75</v>
      </c>
      <c r="E28" s="9">
        <f>C28*D28</f>
        <v>1.5</v>
      </c>
      <c r="F28" s="42">
        <f>ROUNDDOWN(E28,0)</f>
        <v>1</v>
      </c>
      <c r="G28" s="41">
        <f>ROUNDDOWN(E28,1)</f>
        <v>1.5</v>
      </c>
      <c r="H28" s="41">
        <f>ROUNDDOWN(E28,2)</f>
        <v>1.5</v>
      </c>
    </row>
    <row r="29" customHeight="1" spans="2:8">
      <c r="B29" s="3" t="s">
        <v>29</v>
      </c>
      <c r="C29" s="38">
        <v>125</v>
      </c>
      <c r="D29" s="6">
        <v>0.75</v>
      </c>
      <c r="E29" s="9">
        <f>C29*D29</f>
        <v>93.75</v>
      </c>
      <c r="F29" s="42">
        <f>ROUNDDOWN(E29,0)</f>
        <v>93</v>
      </c>
      <c r="G29" s="41">
        <f>ROUNDDOWN(E29,1)</f>
        <v>93.7</v>
      </c>
      <c r="H29" s="41">
        <f>ROUNDDOWN(E29,2)</f>
        <v>93.75</v>
      </c>
    </row>
    <row r="30" customHeight="1" spans="2:8">
      <c r="B30" s="3" t="s">
        <v>30</v>
      </c>
      <c r="C30" s="40">
        <f>C29-C28+C29</f>
        <v>248</v>
      </c>
      <c r="D30" s="6">
        <v>0.75</v>
      </c>
      <c r="E30" s="9">
        <f>C30*D30</f>
        <v>186</v>
      </c>
      <c r="F30" s="42">
        <f>ROUNDDOWN(E30,0)</f>
        <v>186</v>
      </c>
      <c r="G30" s="41">
        <f>ROUNDDOWN(E30,1)</f>
        <v>186</v>
      </c>
      <c r="H30" s="41">
        <f>ROUNDDOWN(E30,2)</f>
        <v>186</v>
      </c>
    </row>
    <row r="31" customHeight="1" spans="2:8">
      <c r="B31" s="3" t="s">
        <v>31</v>
      </c>
      <c r="C31" s="40">
        <f>C30-C29+C30</f>
        <v>371</v>
      </c>
      <c r="D31" s="6">
        <v>0.75</v>
      </c>
      <c r="E31" s="9">
        <f>C31*D31</f>
        <v>278.25</v>
      </c>
      <c r="F31" s="42">
        <f>ROUNDDOWN(E31,0)</f>
        <v>278</v>
      </c>
      <c r="G31" s="41">
        <f>ROUNDDOWN(E31,1)</f>
        <v>278.2</v>
      </c>
      <c r="H31" s="41">
        <f>ROUNDDOWN(E31,2)</f>
        <v>278.25</v>
      </c>
    </row>
    <row r="32" customHeight="1" spans="2:8">
      <c r="B32" s="3"/>
      <c r="C32" s="40"/>
      <c r="D32" s="40"/>
      <c r="E32" s="9" t="str">
        <f t="shared" ref="E32:H32" si="4">CONCATENATE(CONCATENATE(E28," ",E29," "),CONCATENATE(E30," ",E31))</f>
        <v>1.5 93.75 186 278.25</v>
      </c>
      <c r="F32" s="42" t="str">
        <f t="shared" si="4"/>
        <v>1 93 186 278</v>
      </c>
      <c r="G32" s="41" t="str">
        <f t="shared" si="4"/>
        <v>1.5 93.7 186 278.2</v>
      </c>
      <c r="H32" s="41" t="str">
        <f t="shared" si="4"/>
        <v>1.5 93.75 186 278.25</v>
      </c>
    </row>
    <row r="34" customHeight="1" spans="2:8">
      <c r="B34" s="3" t="s">
        <v>32</v>
      </c>
      <c r="C34" s="3" t="s">
        <v>1</v>
      </c>
      <c r="D34" s="3" t="s">
        <v>2</v>
      </c>
      <c r="E34" s="8" t="s">
        <v>3</v>
      </c>
      <c r="F34" s="43"/>
      <c r="G34" s="44"/>
      <c r="H34" s="45"/>
    </row>
    <row r="35" customHeight="1" spans="2:8">
      <c r="B35" s="3" t="s">
        <v>33</v>
      </c>
      <c r="C35" s="40">
        <v>0</v>
      </c>
      <c r="D35" s="6">
        <v>2</v>
      </c>
      <c r="E35" s="9">
        <f>C35*D35</f>
        <v>0</v>
      </c>
      <c r="F35" s="33"/>
      <c r="G35" s="35"/>
      <c r="H35" s="46"/>
    </row>
    <row r="36" customHeight="1" spans="4:5">
      <c r="D36" s="41"/>
      <c r="E36" s="47"/>
    </row>
    <row r="37" customHeight="1" spans="2:2">
      <c r="B37" s="1" t="s">
        <v>34</v>
      </c>
    </row>
    <row r="38" customHeight="1" spans="2:7">
      <c r="B38" s="48" t="s">
        <v>35</v>
      </c>
      <c r="C38" s="49">
        <v>69</v>
      </c>
      <c r="D38" s="49">
        <v>22</v>
      </c>
      <c r="E38" s="49">
        <v>57</v>
      </c>
      <c r="F38" s="49">
        <v>25</v>
      </c>
      <c r="G38" s="49">
        <v>88</v>
      </c>
    </row>
    <row r="39" customHeight="1" spans="2:7">
      <c r="B39" s="48" t="s">
        <v>36</v>
      </c>
      <c r="C39" s="49">
        <v>43</v>
      </c>
      <c r="D39" s="49">
        <v>19</v>
      </c>
      <c r="E39" s="49">
        <v>34</v>
      </c>
      <c r="F39" s="49">
        <v>20</v>
      </c>
      <c r="G39" s="49">
        <v>59</v>
      </c>
    </row>
    <row r="40" customHeight="1" spans="2:7">
      <c r="B40" s="48" t="s">
        <v>37</v>
      </c>
      <c r="C40" s="49">
        <v>52</v>
      </c>
      <c r="D40" s="49">
        <v>25</v>
      </c>
      <c r="E40" s="49">
        <v>39</v>
      </c>
      <c r="F40" s="49">
        <v>26</v>
      </c>
      <c r="G40" s="49">
        <v>72</v>
      </c>
    </row>
    <row r="41" customHeight="1" spans="3:4">
      <c r="C41" s="50" t="s">
        <v>2</v>
      </c>
      <c r="D41" s="50">
        <v>2.5</v>
      </c>
    </row>
    <row r="42" customHeight="1" spans="2:7">
      <c r="B42" s="51" t="s">
        <v>35</v>
      </c>
      <c r="C42" s="28">
        <f>ROUNDDOWN(C38*$D$41,0)</f>
        <v>172</v>
      </c>
      <c r="D42" s="28">
        <f>ROUNDDOWN(D38*$D$41,0)</f>
        <v>55</v>
      </c>
      <c r="E42" s="28">
        <f>ROUNDDOWN(E38*$D$41,0)</f>
        <v>142</v>
      </c>
      <c r="F42" s="28">
        <f>ROUNDDOWN(F38*$D$41,0)</f>
        <v>62</v>
      </c>
      <c r="G42" s="28">
        <f>ROUNDDOWN(G38*$D$41,0)</f>
        <v>220</v>
      </c>
    </row>
    <row r="43" customHeight="1" spans="2:7">
      <c r="B43" s="51" t="s">
        <v>36</v>
      </c>
      <c r="C43" s="28">
        <f>ROUNDDOWN(C39*$D$41,0)</f>
        <v>107</v>
      </c>
      <c r="D43" s="28">
        <f>ROUNDDOWN(D39*$D$41,0)</f>
        <v>47</v>
      </c>
      <c r="E43" s="28">
        <f>ROUNDDOWN(E39*$D$41,0)</f>
        <v>85</v>
      </c>
      <c r="F43" s="28">
        <f>ROUNDDOWN(F39*$D$41,0)</f>
        <v>50</v>
      </c>
      <c r="G43" s="28">
        <f>ROUNDDOWN(G39*$D$41,0)</f>
        <v>147</v>
      </c>
    </row>
    <row r="44" customHeight="1" spans="2:7">
      <c r="B44" s="51" t="s">
        <v>37</v>
      </c>
      <c r="C44" s="28">
        <f>ROUNDDOWN(C40*$D$41,0)</f>
        <v>130</v>
      </c>
      <c r="D44" s="28">
        <f>ROUNDDOWN(D40*$D$41,0)</f>
        <v>62</v>
      </c>
      <c r="E44" s="28">
        <f>ROUNDDOWN(E40*$D$41,0)</f>
        <v>97</v>
      </c>
      <c r="F44" s="28">
        <f>ROUNDDOWN(F40*$D$41,0)</f>
        <v>65</v>
      </c>
      <c r="G44" s="28">
        <f>ROUNDDOWN(G40*$D$41,0)</f>
        <v>180</v>
      </c>
    </row>
  </sheetData>
  <pageMargins left="0.75" right="0.75" top="1" bottom="1" header="0.5" footer="0.5"/>
  <headerFooter/>
  <ignoredErrors>
    <ignoredError sqref="E6 E8:E15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</dc:creator>
  <cp:lastModifiedBy>Jer小铭</cp:lastModifiedBy>
  <dcterms:created xsi:type="dcterms:W3CDTF">2023-08-06T09:51:00Z</dcterms:created>
  <dcterms:modified xsi:type="dcterms:W3CDTF">2023-08-07T12:27:56Z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5F83C1FB9559440DB1878BB94D4E9210_11</vt:lpwstr>
  </property>
  <property fmtid="{D5CDD505-2E9C-101B-9397-08002B2CF9AE}" pid="3" name="KSOProductBuildVer">
    <vt:lpwstr>2052-11.1.0.14036</vt:lpwstr>
  </property>
</Properties>
</file>