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440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<sst xmlns="http://schemas.openxmlformats.org/spreadsheetml/2006/main" count="68" uniqueCount="57">
  <si>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</si>
  <si>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</si>
  <si>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</si>
  <si>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</si>
  <si>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</si>
  <si>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</si>
  <si>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</si>
  <si>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</si>
  <si>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</si>
  <si>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</si>
  <si>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</si>
  <si>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</si>
  <si>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</si>
  <si>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</si>
  <si>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</si>
  <si>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</si>
  <si>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</si>
  <si>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</si>
  <si>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</si>
  <si>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</si>
  <si>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</si>
  <si>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</si>
  <si>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</si>
  <si>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</si>
  <si>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</si>
  <si>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</si>
  <si>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</si>
  <si>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"0.7"</t>
  </si>
  <si>
    <t>VisionDaytimeRange：1800</t>
  </si>
  <si>
    <t>"VisionDaytimeRange"</t>
  </si>
  <si>
    <t>"2000"</t>
  </si>
  <si>
    <t>VisionNighttimeRange：800</t>
  </si>
  <si>
    <t>"VisionNighttimeRange"</t>
  </si>
  <si>
    <t>"1200"</t>
  </si>
  <si>
    <t>Abilities</t>
  </si>
  <si>
    <t>value1  伤害</t>
  </si>
  <si>
    <t>value2  实际</t>
  </si>
  <si>
    <t>value3  天赋</t>
  </si>
  <si>
    <t>value4  概率</t>
  </si>
  <si>
    <t>AbilityCastRange  距离</t>
  </si>
  <si>
    <t>AbilityCastPoint  前摇</t>
  </si>
  <si>
    <t>AbilityCooldown  冷却</t>
  </si>
  <si>
    <t>AbilityManaCost  魔耗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</si>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</sst>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g;General"/>
    <numFmt numFmtId="178" formatCode="[=0]g;General"/>
    <numFmt numFmtId="179" formatCode="0.0_ "/>
    <numFmt numFmtId="180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7300FF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rgb="FF7030A0"/>
      <name val="微软雅黑"/>
      <charset val="134"/>
    </font>
    <font>
      <sz val="8"/>
      <color theme="8"/>
      <name val="微软雅黑"/>
      <charset val="134"/>
    </font>
    <font>
      <sz val="8"/>
      <color theme="9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6" applyNumberFormat="0" applyAlignment="0" applyProtection="0">
      <alignment vertical="center"/>
    </xf>
    <xf numFmtId="0" fontId="31" fillId="12" borderId="12" applyNumberFormat="0" applyAlignment="0" applyProtection="0">
      <alignment vertical="center"/>
    </xf>
    <xf numFmtId="0" fontId="32" fillId="13" borderId="17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6" fontId="4" fillId="0" borderId="0" xfId="0" applyNumberFormat="1" applyFont="1" applyBorder="1" applyAlignment="1">
      <alignment horizontal="right"/>
    </xf>
    <xf numFmtId="176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6" fontId="4" fillId="0" borderId="7" xfId="0" applyNumberFormat="1" applyFont="1" applyBorder="1" applyAlignment="1">
      <alignment horizontal="right"/>
    </xf>
    <xf numFmtId="176" fontId="4" fillId="0" borderId="8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7" fontId="2" fillId="0" borderId="0" xfId="0" applyNumberFormat="1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7" fontId="2" fillId="0" borderId="7" xfId="0" applyNumberFormat="1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9" fontId="2" fillId="0" borderId="0" xfId="11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9" fontId="12" fillId="0" borderId="7" xfId="11" applyNumberFormat="1" applyFont="1" applyBorder="1" applyAlignment="1">
      <alignment horizontal="right"/>
    </xf>
    <xf numFmtId="9" fontId="12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5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76" fontId="14" fillId="0" borderId="5" xfId="0" applyNumberFormat="1" applyFont="1" applyBorder="1" applyAlignment="1">
      <alignment horizontal="right"/>
    </xf>
    <xf numFmtId="176" fontId="15" fillId="0" borderId="5" xfId="0" applyNumberFormat="1" applyFont="1" applyBorder="1" applyAlignment="1">
      <alignment horizontal="right"/>
    </xf>
    <xf numFmtId="0" fontId="16" fillId="2" borderId="4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7" fillId="0" borderId="5" xfId="0" applyFont="1" applyBorder="1" applyAlignment="1">
      <alignment horizontal="right"/>
    </xf>
    <xf numFmtId="180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810"/>
      <color rgb="000584A7"/>
      <color rgb="00FF17C6"/>
      <color rgb="00C09100"/>
      <color rgb="007B6EF4"/>
      <color rgb="005F5F5F"/>
      <color rgb="008523FF"/>
      <color rgb="007300FF"/>
      <color rgb="00F000D1"/>
      <color rgb="0036D6E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2"/>
  <sheetViews>
    <sheetView tabSelected="1" zoomScale="115" zoomScaleNormal="115" topLeftCell="A22" workbookViewId="0">
      <selection activeCell="I43" sqref="I43"/>
    </sheetView>
  </sheetViews>
  <sheetFormatPr defaultColWidth="9" defaultRowHeight="15" customHeight="1"/>
  <cols>
    <col min="1" max="1" width="1.625" style="20" customWidth="1"/>
    <col min="2" max="2" width="20.875" style="20" customWidth="1"/>
    <col min="3" max="16384" width="9" style="20"/>
  </cols>
  <sheetData>
    <row r="1" ht="10" customHeight="1"/>
    <row r="2" customHeight="1" spans="2:7">
      <c r="B2" s="21" t="s">
        <v>0</v>
      </c>
      <c r="C2" s="22"/>
      <c r="D2" s="22"/>
      <c r="E2" s="22"/>
      <c r="F2" s="22"/>
      <c r="G2" s="23"/>
    </row>
    <row r="3" customHeight="1" spans="2:7">
      <c r="B3" s="24" t="s">
        <v>1</v>
      </c>
      <c r="C3" s="25">
        <v>69</v>
      </c>
      <c r="D3" s="25">
        <v>22</v>
      </c>
      <c r="E3" s="25">
        <v>57</v>
      </c>
      <c r="F3" s="25">
        <v>25</v>
      </c>
      <c r="G3" s="26">
        <v>88</v>
      </c>
    </row>
    <row r="4" customHeight="1" spans="2:7">
      <c r="B4" s="27" t="s">
        <v>2</v>
      </c>
      <c r="C4" s="25">
        <v>43</v>
      </c>
      <c r="D4" s="25">
        <v>19</v>
      </c>
      <c r="E4" s="25">
        <v>34</v>
      </c>
      <c r="F4" s="25">
        <v>20</v>
      </c>
      <c r="G4" s="26">
        <v>59</v>
      </c>
    </row>
    <row r="5" customHeight="1" spans="2:7">
      <c r="B5" s="24" t="s">
        <v>3</v>
      </c>
      <c r="C5" s="25">
        <v>52</v>
      </c>
      <c r="D5" s="25">
        <v>25</v>
      </c>
      <c r="E5" s="25">
        <v>39</v>
      </c>
      <c r="F5" s="25">
        <v>26</v>
      </c>
      <c r="G5" s="26">
        <v>72</v>
      </c>
    </row>
    <row r="6" s="19" customFormat="1" customHeight="1" spans="2:7">
      <c r="B6" s="28"/>
      <c r="C6" s="29" t="s">
        <v>4</v>
      </c>
      <c r="D6" s="29">
        <v>4</v>
      </c>
      <c r="E6" s="29">
        <v>4</v>
      </c>
      <c r="F6" s="29"/>
      <c r="G6" s="30"/>
    </row>
    <row r="7" customHeight="1" spans="2:7">
      <c r="B7" s="27" t="s">
        <v>1</v>
      </c>
      <c r="C7" s="31">
        <f>C3*$D$6</f>
        <v>276</v>
      </c>
      <c r="D7" s="31">
        <f>D3*$D$6</f>
        <v>88</v>
      </c>
      <c r="E7" s="31">
        <f>E3*$D$6</f>
        <v>228</v>
      </c>
      <c r="F7" s="31">
        <f>F3*$D$6</f>
        <v>100</v>
      </c>
      <c r="G7" s="32">
        <f>G3*$D$6</f>
        <v>352</v>
      </c>
    </row>
    <row r="8" customHeight="1" spans="2:7">
      <c r="B8" s="27" t="s">
        <v>2</v>
      </c>
      <c r="C8" s="31">
        <f>C4*$E$6</f>
        <v>172</v>
      </c>
      <c r="D8" s="31">
        <f>D4*$E$6</f>
        <v>76</v>
      </c>
      <c r="E8" s="31">
        <f>E4*$E$6</f>
        <v>136</v>
      </c>
      <c r="F8" s="31">
        <f>F4*$E$6</f>
        <v>80</v>
      </c>
      <c r="G8" s="32">
        <f>G4*$E$6</f>
        <v>236</v>
      </c>
    </row>
    <row r="9" customHeight="1" spans="2:7">
      <c r="B9" s="33" t="s">
        <v>3</v>
      </c>
      <c r="C9" s="34">
        <f>C5*$E$6</f>
        <v>208</v>
      </c>
      <c r="D9" s="34">
        <f>D5*$E$6</f>
        <v>100</v>
      </c>
      <c r="E9" s="34">
        <f>E5*$E$6</f>
        <v>156</v>
      </c>
      <c r="F9" s="34">
        <f>F5*$E$6</f>
        <v>104</v>
      </c>
      <c r="G9" s="35">
        <f>G5*$E$6</f>
        <v>288</v>
      </c>
    </row>
    <row r="11" customHeight="1" spans="2:7">
      <c r="B11" s="21" t="s">
        <v>5</v>
      </c>
      <c r="C11" s="22"/>
      <c r="D11" s="36" t="s">
        <v>4</v>
      </c>
      <c r="E11" s="36" t="s">
        <v>6</v>
      </c>
      <c r="F11" s="23"/>
      <c r="G11" s="37" t="s">
        <v>7</v>
      </c>
    </row>
    <row r="12" customHeight="1" spans="2:7">
      <c r="B12" s="27" t="s">
        <v>8</v>
      </c>
      <c r="C12" s="38">
        <v>20</v>
      </c>
      <c r="D12" s="39">
        <v>1</v>
      </c>
      <c r="E12" s="40">
        <v>5</v>
      </c>
      <c r="F12" s="41">
        <f>C12*D12+E12</f>
        <v>25</v>
      </c>
      <c r="G12" s="37">
        <f>F12-C12</f>
        <v>5</v>
      </c>
    </row>
    <row r="13" customHeight="1" spans="2:7">
      <c r="B13" s="27" t="s">
        <v>9</v>
      </c>
      <c r="C13" s="38">
        <v>22</v>
      </c>
      <c r="D13" s="39">
        <v>1</v>
      </c>
      <c r="E13" s="40">
        <v>5</v>
      </c>
      <c r="F13" s="41">
        <f t="shared" ref="F13:F27" si="0">C13*D13+E13</f>
        <v>27</v>
      </c>
      <c r="G13" s="37">
        <f>F13-C13</f>
        <v>5</v>
      </c>
    </row>
    <row r="14" customHeight="1" spans="2:7">
      <c r="B14" s="42" t="s">
        <v>10</v>
      </c>
      <c r="C14" s="43">
        <v>1.4</v>
      </c>
      <c r="D14" s="39">
        <v>0.9</v>
      </c>
      <c r="E14" s="40">
        <v>0</v>
      </c>
      <c r="F14" s="44">
        <f t="shared" si="0"/>
        <v>1.26</v>
      </c>
      <c r="G14" s="37">
        <f>F14-C14</f>
        <v>-0.14</v>
      </c>
    </row>
    <row r="15" customHeight="1" spans="2:7">
      <c r="B15" s="42" t="s">
        <v>11</v>
      </c>
      <c r="C15" s="43">
        <v>0.33</v>
      </c>
      <c r="D15" s="39">
        <v>0.8</v>
      </c>
      <c r="E15" s="40">
        <v>0</v>
      </c>
      <c r="F15" s="44">
        <f t="shared" si="0"/>
        <v>0.264</v>
      </c>
      <c r="G15" s="37">
        <f>F15-C15</f>
        <v>-0.066</v>
      </c>
    </row>
    <row r="16" customHeight="1" spans="2:7">
      <c r="B16" s="45" t="s">
        <v>12</v>
      </c>
      <c r="C16" s="46">
        <v>150</v>
      </c>
      <c r="D16" s="39">
        <v>1.2</v>
      </c>
      <c r="E16" s="40">
        <v>0</v>
      </c>
      <c r="F16" s="47">
        <f t="shared" si="0"/>
        <v>180</v>
      </c>
      <c r="G16" s="37">
        <f>F16-C16</f>
        <v>30</v>
      </c>
    </row>
    <row r="17" customHeight="1" spans="2:7">
      <c r="B17" s="48" t="s">
        <v>13</v>
      </c>
      <c r="C17" s="49">
        <v>1250</v>
      </c>
      <c r="D17" s="39">
        <v>1.3</v>
      </c>
      <c r="E17" s="40">
        <v>0</v>
      </c>
      <c r="F17" s="50">
        <f t="shared" si="0"/>
        <v>1625</v>
      </c>
      <c r="G17" s="37">
        <f t="shared" ref="G17:G27" si="1">F17-C17</f>
        <v>375</v>
      </c>
    </row>
    <row r="18" customHeight="1" spans="2:10">
      <c r="B18" s="51" t="s">
        <v>14</v>
      </c>
      <c r="C18" s="52">
        <v>20</v>
      </c>
      <c r="D18" s="39">
        <v>1</v>
      </c>
      <c r="E18" s="40">
        <v>2</v>
      </c>
      <c r="F18" s="53">
        <f t="shared" si="0"/>
        <v>22</v>
      </c>
      <c r="G18" s="37">
        <f t="shared" si="1"/>
        <v>2</v>
      </c>
      <c r="J18" s="37"/>
    </row>
    <row r="19" customHeight="1" spans="2:11">
      <c r="B19" s="51" t="s">
        <v>15</v>
      </c>
      <c r="C19" s="54">
        <v>2.2</v>
      </c>
      <c r="D19" s="39">
        <v>1</v>
      </c>
      <c r="E19" s="40">
        <v>0.5</v>
      </c>
      <c r="F19" s="53">
        <f t="shared" si="0"/>
        <v>2.7</v>
      </c>
      <c r="G19" s="37">
        <f t="shared" si="1"/>
        <v>0.5</v>
      </c>
      <c r="H19" s="55" t="s">
        <v>16</v>
      </c>
      <c r="I19" s="55">
        <f>F19*29+F18</f>
        <v>100.3</v>
      </c>
      <c r="J19" s="37">
        <f t="shared" ref="J19:J23" si="2">C19*29+C18</f>
        <v>83.8</v>
      </c>
      <c r="K19" s="86">
        <f t="shared" ref="K19:K23" si="3">I19-J19</f>
        <v>16.5</v>
      </c>
    </row>
    <row r="20" customHeight="1" spans="2:11">
      <c r="B20" s="56" t="s">
        <v>17</v>
      </c>
      <c r="C20" s="57">
        <v>14</v>
      </c>
      <c r="D20" s="39">
        <v>1</v>
      </c>
      <c r="E20" s="40">
        <v>2</v>
      </c>
      <c r="F20" s="58">
        <f t="shared" si="0"/>
        <v>16</v>
      </c>
      <c r="G20" s="37">
        <f t="shared" si="1"/>
        <v>2</v>
      </c>
      <c r="J20" s="37"/>
      <c r="K20" s="86"/>
    </row>
    <row r="21" customHeight="1" spans="2:11">
      <c r="B21" s="56" t="s">
        <v>18</v>
      </c>
      <c r="C21" s="59">
        <v>1.4</v>
      </c>
      <c r="D21" s="39">
        <v>1</v>
      </c>
      <c r="E21" s="40">
        <v>0.5</v>
      </c>
      <c r="F21" s="58">
        <f t="shared" si="0"/>
        <v>1.9</v>
      </c>
      <c r="G21" s="37">
        <f t="shared" si="1"/>
        <v>0.5</v>
      </c>
      <c r="H21" s="60" t="s">
        <v>19</v>
      </c>
      <c r="I21" s="60">
        <f>F21*29+F20</f>
        <v>71.1</v>
      </c>
      <c r="J21" s="37">
        <f t="shared" si="2"/>
        <v>54.6</v>
      </c>
      <c r="K21" s="86">
        <f t="shared" si="3"/>
        <v>16.5</v>
      </c>
    </row>
    <row r="22" customHeight="1" spans="2:11">
      <c r="B22" s="61" t="s">
        <v>20</v>
      </c>
      <c r="C22" s="62">
        <v>34</v>
      </c>
      <c r="D22" s="39">
        <v>1</v>
      </c>
      <c r="E22" s="40">
        <v>2</v>
      </c>
      <c r="F22" s="63">
        <f t="shared" si="0"/>
        <v>36</v>
      </c>
      <c r="G22" s="37">
        <f t="shared" si="1"/>
        <v>2</v>
      </c>
      <c r="J22" s="37"/>
      <c r="K22" s="86"/>
    </row>
    <row r="23" customHeight="1" spans="2:11">
      <c r="B23" s="61" t="s">
        <v>21</v>
      </c>
      <c r="C23" s="64">
        <v>2.8</v>
      </c>
      <c r="D23" s="39">
        <v>1</v>
      </c>
      <c r="E23" s="40">
        <v>0.5</v>
      </c>
      <c r="F23" s="63">
        <f t="shared" si="0"/>
        <v>3.3</v>
      </c>
      <c r="G23" s="37">
        <f t="shared" si="1"/>
        <v>0.5</v>
      </c>
      <c r="H23" s="65" t="s">
        <v>22</v>
      </c>
      <c r="I23" s="65">
        <f>F23*29+F22</f>
        <v>131.7</v>
      </c>
      <c r="J23" s="37">
        <f t="shared" si="2"/>
        <v>115.2</v>
      </c>
      <c r="K23" s="86">
        <f t="shared" si="3"/>
        <v>16.5</v>
      </c>
    </row>
    <row r="24" customHeight="1" spans="2:7">
      <c r="B24" s="66" t="s">
        <v>23</v>
      </c>
      <c r="C24" s="67">
        <v>300</v>
      </c>
      <c r="D24" s="39">
        <v>1.1</v>
      </c>
      <c r="E24" s="40">
        <v>0</v>
      </c>
      <c r="F24" s="68">
        <f t="shared" si="0"/>
        <v>330</v>
      </c>
      <c r="G24" s="37">
        <f t="shared" si="1"/>
        <v>30</v>
      </c>
    </row>
    <row r="25" customHeight="1" spans="2:12">
      <c r="B25" s="69" t="s">
        <v>24</v>
      </c>
      <c r="C25" s="70">
        <v>0.6</v>
      </c>
      <c r="D25" s="39">
        <v>1.2</v>
      </c>
      <c r="E25" s="40">
        <v>0</v>
      </c>
      <c r="F25" s="71">
        <f t="shared" si="0"/>
        <v>0.72</v>
      </c>
      <c r="G25" s="37">
        <f t="shared" si="1"/>
        <v>0.12</v>
      </c>
      <c r="H25" s="72" t="s">
        <v>25</v>
      </c>
      <c r="I25" s="111">
        <f>0.03*3.14/F25</f>
        <v>0.130833333333333</v>
      </c>
      <c r="J25" s="112" t="s">
        <v>26</v>
      </c>
      <c r="K25" s="72"/>
      <c r="L25" s="112" t="s">
        <v>27</v>
      </c>
    </row>
    <row r="26" customHeight="1" spans="2:12">
      <c r="B26" s="42" t="s">
        <v>28</v>
      </c>
      <c r="C26" s="43">
        <v>1800</v>
      </c>
      <c r="D26" s="39">
        <v>1</v>
      </c>
      <c r="E26" s="40">
        <v>200</v>
      </c>
      <c r="F26" s="44">
        <f t="shared" si="0"/>
        <v>2000</v>
      </c>
      <c r="G26" s="37">
        <f t="shared" si="1"/>
        <v>200</v>
      </c>
      <c r="I26" s="113"/>
      <c r="J26" s="114" t="s">
        <v>29</v>
      </c>
      <c r="K26" s="114"/>
      <c r="L26" s="114" t="s">
        <v>30</v>
      </c>
    </row>
    <row r="27" customHeight="1" spans="2:12">
      <c r="B27" s="73" t="s">
        <v>31</v>
      </c>
      <c r="C27" s="74">
        <v>800</v>
      </c>
      <c r="D27" s="75">
        <v>1</v>
      </c>
      <c r="E27" s="76">
        <v>400</v>
      </c>
      <c r="F27" s="77">
        <f t="shared" si="0"/>
        <v>1200</v>
      </c>
      <c r="G27" s="37">
        <f t="shared" si="1"/>
        <v>400</v>
      </c>
      <c r="J27" s="114" t="s">
        <v>32</v>
      </c>
      <c r="K27" s="114"/>
      <c r="L27" s="114" t="s">
        <v>33</v>
      </c>
    </row>
    <row r="28" customHeight="1" spans="10:12">
      <c r="J28" s="115"/>
      <c r="K28" s="115"/>
      <c r="L28" s="115"/>
    </row>
    <row r="29" customHeight="1" spans="2:6">
      <c r="B29" s="78" t="s">
        <v>34</v>
      </c>
      <c r="C29" s="36" t="s">
        <v>6</v>
      </c>
      <c r="D29" s="36">
        <f>D30-C30</f>
        <v>0.25</v>
      </c>
      <c r="E29" s="22"/>
      <c r="F29" s="23"/>
    </row>
    <row r="30" customHeight="1" spans="2:10">
      <c r="B30" s="27" t="s">
        <v>35</v>
      </c>
      <c r="C30" s="38">
        <v>3</v>
      </c>
      <c r="D30" s="38">
        <v>3.25</v>
      </c>
      <c r="E30" s="79">
        <f>D30+$D$29</f>
        <v>3.5</v>
      </c>
      <c r="F30" s="80">
        <f>E30+$D$29</f>
        <v>3.75</v>
      </c>
      <c r="G30" s="81">
        <f>F30+$D$29</f>
        <v>4</v>
      </c>
      <c r="H30" s="82">
        <f>G30+$D$29</f>
        <v>4.25</v>
      </c>
      <c r="I30" s="86"/>
      <c r="J30" s="86"/>
    </row>
    <row r="31" customHeight="1" spans="2:10">
      <c r="B31" s="83"/>
      <c r="C31" s="84" t="s">
        <v>4</v>
      </c>
      <c r="D31" s="85">
        <v>0.75</v>
      </c>
      <c r="E31" s="38"/>
      <c r="F31" s="41"/>
      <c r="G31" s="86"/>
      <c r="H31" s="86"/>
      <c r="I31" s="86"/>
      <c r="J31" s="86"/>
    </row>
    <row r="32" customHeight="1" spans="2:10">
      <c r="B32" s="27" t="s">
        <v>36</v>
      </c>
      <c r="C32" s="38">
        <f>C30*$D$31</f>
        <v>2.25</v>
      </c>
      <c r="D32" s="38">
        <f t="shared" ref="D32:J32" si="4">D30*$D$31</f>
        <v>2.4375</v>
      </c>
      <c r="E32" s="79">
        <f t="shared" si="4"/>
        <v>2.625</v>
      </c>
      <c r="F32" s="80">
        <f t="shared" si="4"/>
        <v>2.8125</v>
      </c>
      <c r="G32" s="81">
        <f t="shared" si="4"/>
        <v>3</v>
      </c>
      <c r="H32" s="82">
        <f t="shared" si="4"/>
        <v>3.1875</v>
      </c>
      <c r="I32" s="86"/>
      <c r="J32" s="86"/>
    </row>
    <row r="33" customHeight="1" spans="2:6">
      <c r="B33" s="87"/>
      <c r="C33" s="84" t="s">
        <v>4</v>
      </c>
      <c r="D33" s="84">
        <v>2</v>
      </c>
      <c r="E33" s="25"/>
      <c r="F33" s="26"/>
    </row>
    <row r="34" customHeight="1" spans="2:6">
      <c r="B34" s="61" t="s">
        <v>37</v>
      </c>
      <c r="C34" s="62">
        <v>0.65</v>
      </c>
      <c r="D34" s="62">
        <f>C34*D33</f>
        <v>1.3</v>
      </c>
      <c r="E34" s="25"/>
      <c r="F34" s="26"/>
    </row>
    <row r="35" customHeight="1" spans="2:6">
      <c r="B35" s="87"/>
      <c r="C35" s="20"/>
      <c r="D35" s="37">
        <v>1.2</v>
      </c>
      <c r="E35" s="37"/>
      <c r="F35" s="26"/>
    </row>
    <row r="36" customHeight="1" spans="2:6">
      <c r="B36" s="88" t="s">
        <v>38</v>
      </c>
      <c r="C36" s="89">
        <v>0.6</v>
      </c>
      <c r="D36" s="90">
        <f>C36*D35</f>
        <v>0.72</v>
      </c>
      <c r="E36" s="91"/>
      <c r="F36" s="92"/>
    </row>
    <row r="38" customHeight="1" spans="2:7">
      <c r="B38" s="78"/>
      <c r="C38" s="22"/>
      <c r="D38" s="36" t="s">
        <v>4</v>
      </c>
      <c r="E38" s="36" t="s">
        <v>6</v>
      </c>
      <c r="F38" s="23"/>
      <c r="G38" s="37" t="s">
        <v>7</v>
      </c>
    </row>
    <row r="39" customHeight="1" spans="2:7">
      <c r="B39" s="93" t="s">
        <v>39</v>
      </c>
      <c r="C39" s="94">
        <v>550</v>
      </c>
      <c r="D39" s="39">
        <v>1.5</v>
      </c>
      <c r="E39" s="40">
        <v>0</v>
      </c>
      <c r="F39" s="95">
        <f t="shared" ref="F39:F44" si="5">C39*D39+E39</f>
        <v>825</v>
      </c>
      <c r="G39" s="96">
        <f t="shared" ref="G39:G44" si="6">F39-C39</f>
        <v>275</v>
      </c>
    </row>
    <row r="40" customHeight="1" spans="2:7">
      <c r="B40" s="97" t="s">
        <v>40</v>
      </c>
      <c r="C40" s="98">
        <v>0</v>
      </c>
      <c r="D40" s="39">
        <v>0</v>
      </c>
      <c r="E40" s="40">
        <v>0</v>
      </c>
      <c r="F40" s="99">
        <f t="shared" si="5"/>
        <v>0</v>
      </c>
      <c r="G40" s="37">
        <f t="shared" si="6"/>
        <v>0</v>
      </c>
    </row>
    <row r="41" customHeight="1" spans="2:7">
      <c r="B41" s="100" t="s">
        <v>41</v>
      </c>
      <c r="C41" s="101">
        <v>20</v>
      </c>
      <c r="D41" s="39">
        <v>0.9</v>
      </c>
      <c r="E41" s="40">
        <v>0</v>
      </c>
      <c r="F41" s="102">
        <f t="shared" si="5"/>
        <v>18</v>
      </c>
      <c r="G41" s="37">
        <f t="shared" si="6"/>
        <v>-2</v>
      </c>
    </row>
    <row r="42" customHeight="1" spans="2:7">
      <c r="B42" s="56" t="s">
        <v>42</v>
      </c>
      <c r="C42" s="57">
        <v>200</v>
      </c>
      <c r="D42" s="39">
        <v>0.8</v>
      </c>
      <c r="E42" s="40">
        <v>0</v>
      </c>
      <c r="F42" s="58">
        <f t="shared" si="5"/>
        <v>160</v>
      </c>
      <c r="G42" s="37">
        <f t="shared" si="6"/>
        <v>-40</v>
      </c>
    </row>
    <row r="43" customHeight="1" spans="2:7">
      <c r="B43" s="24" t="s">
        <v>43</v>
      </c>
      <c r="C43" s="38">
        <v>2</v>
      </c>
      <c r="D43" s="39">
        <v>1</v>
      </c>
      <c r="E43" s="40">
        <v>1</v>
      </c>
      <c r="F43" s="41">
        <f t="shared" si="5"/>
        <v>3</v>
      </c>
      <c r="G43" s="37">
        <f t="shared" si="6"/>
        <v>1</v>
      </c>
    </row>
    <row r="44" customHeight="1" spans="2:7">
      <c r="B44" s="24" t="s">
        <v>44</v>
      </c>
      <c r="C44" s="38">
        <v>2</v>
      </c>
      <c r="D44" s="39">
        <v>1</v>
      </c>
      <c r="E44" s="40">
        <v>1</v>
      </c>
      <c r="F44" s="41">
        <f t="shared" si="5"/>
        <v>3</v>
      </c>
      <c r="G44" s="37">
        <f t="shared" si="6"/>
        <v>1</v>
      </c>
    </row>
    <row r="45" customHeight="1" spans="2:7">
      <c r="B45" s="51" t="s">
        <v>45</v>
      </c>
      <c r="C45" s="52">
        <v>75</v>
      </c>
      <c r="D45" s="39">
        <v>2</v>
      </c>
      <c r="E45" s="40">
        <v>0</v>
      </c>
      <c r="F45" s="53">
        <f t="shared" ref="F45:F52" si="7">C45*D45+E45</f>
        <v>150</v>
      </c>
      <c r="G45" s="37">
        <f t="shared" ref="G45:G52" si="8">F45-C45</f>
        <v>75</v>
      </c>
    </row>
    <row r="46" customHeight="1" spans="2:7">
      <c r="B46" s="61" t="s">
        <v>46</v>
      </c>
      <c r="C46" s="62">
        <v>75</v>
      </c>
      <c r="D46" s="39">
        <v>1.6</v>
      </c>
      <c r="E46" s="40">
        <v>0</v>
      </c>
      <c r="F46" s="63">
        <f t="shared" si="7"/>
        <v>120</v>
      </c>
      <c r="G46" s="37">
        <f t="shared" si="8"/>
        <v>45</v>
      </c>
    </row>
    <row r="47" customHeight="1" spans="2:7">
      <c r="B47" s="97" t="s">
        <v>47</v>
      </c>
      <c r="C47" s="98">
        <v>23</v>
      </c>
      <c r="D47" s="39">
        <v>1.6</v>
      </c>
      <c r="E47" s="40">
        <v>0</v>
      </c>
      <c r="F47" s="103">
        <f t="shared" si="7"/>
        <v>36.8</v>
      </c>
      <c r="G47" s="37">
        <f t="shared" si="8"/>
        <v>13.8</v>
      </c>
    </row>
    <row r="48" customHeight="1" spans="2:7">
      <c r="B48" s="100" t="s">
        <v>48</v>
      </c>
      <c r="C48" s="101">
        <v>425</v>
      </c>
      <c r="D48" s="39">
        <v>1.5</v>
      </c>
      <c r="E48" s="40"/>
      <c r="F48" s="104">
        <f t="shared" si="7"/>
        <v>637.5</v>
      </c>
      <c r="G48" s="37">
        <f t="shared" si="8"/>
        <v>212.5</v>
      </c>
    </row>
    <row r="49" customHeight="1" spans="2:7">
      <c r="B49" s="105" t="s">
        <v>49</v>
      </c>
      <c r="C49" s="106">
        <v>1</v>
      </c>
      <c r="D49" s="39">
        <v>1.2</v>
      </c>
      <c r="E49" s="40">
        <v>0</v>
      </c>
      <c r="F49" s="107">
        <f t="shared" si="7"/>
        <v>1.2</v>
      </c>
      <c r="G49" s="37">
        <f t="shared" si="8"/>
        <v>0.2</v>
      </c>
    </row>
    <row r="50" customHeight="1" spans="2:7">
      <c r="B50" s="108" t="s">
        <v>50</v>
      </c>
      <c r="C50" s="109">
        <v>0.2</v>
      </c>
      <c r="D50" s="39">
        <v>0.8</v>
      </c>
      <c r="E50" s="40">
        <v>0</v>
      </c>
      <c r="F50" s="110">
        <f t="shared" si="7"/>
        <v>0.16</v>
      </c>
      <c r="G50" s="37">
        <f t="shared" si="8"/>
        <v>-0.04</v>
      </c>
    </row>
    <row r="51" customHeight="1" spans="2:7">
      <c r="B51" s="42" t="s">
        <v>51</v>
      </c>
      <c r="C51" s="43">
        <v>400</v>
      </c>
      <c r="D51" s="39">
        <v>2</v>
      </c>
      <c r="E51" s="40">
        <v>400</v>
      </c>
      <c r="F51" s="44">
        <f t="shared" si="7"/>
        <v>1200</v>
      </c>
      <c r="G51" s="37">
        <f t="shared" si="8"/>
        <v>800</v>
      </c>
    </row>
    <row r="52" customHeight="1" spans="2:7">
      <c r="B52" s="73" t="s">
        <v>52</v>
      </c>
      <c r="C52" s="74">
        <v>3.34</v>
      </c>
      <c r="D52" s="75">
        <v>2</v>
      </c>
      <c r="E52" s="76">
        <v>3</v>
      </c>
      <c r="F52" s="77">
        <f t="shared" si="7"/>
        <v>9.68</v>
      </c>
      <c r="G52" s="37">
        <f t="shared" si="8"/>
        <v>6.34</v>
      </c>
    </row>
  </sheetData>
  <conditionalFormatting sqref="C30:J3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{bd5ac65a-25de-46d8-8d91-91aadf75883a}</x14:id>
        </ext>
      </extLst>
    </cfRule>
  </conditionalFormatting>
  <conditionalFormatting sqref="C30:H3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{6fbf4045-186a-4b6a-bcfe-e61038ff5eef}</x14:id>
        </ext>
      </extLst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{ccd12b24-398e-4f63-b886-2c7baa016e00}</x14:id>
        </ext>
      </extLst>
    </cfRule>
  </conditionalFormatting>
  <conditionalFormatting sqref="C32:J32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{b3f9bf26-3736-4a31-9a67-cc0858aee72d}</x14:id>
        </ext>
      </extLst>
    </cfRule>
  </conditionalFormatting>
  <conditionalFormatting sqref="C32:H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{a971b412-a997-4acb-a742-866220251ce4}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5ac65a-25de-46d8-8d91-91aadf758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C30:J30</xm:sqref>
        </x14:conditionalFormatting>
        <x14:conditionalFormatting xmlns:xm="http://schemas.microsoft.com/office/excel/2006/main">
          <x14:cfRule type="dataBar" id="{6fbf4045-186a-4b6a-bcfe-e61038ff5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d12b24-398e-4f63-b886-2c7baa016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C30:H30</xm:sqref>
        </x14:conditionalFormatting>
        <x14:conditionalFormatting xmlns:xm="http://schemas.microsoft.com/office/excel/2006/main">
          <x14:cfRule type="dataBar" id="{b3f9bf26-3736-4a31-9a67-cc0858aee7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C32:J32</xm:sqref>
        </x14:conditionalFormatting>
        <x14:conditionalFormatting xmlns:xm="http://schemas.microsoft.com/office/excel/2006/main">
          <x14:cfRule type="dataBar" id="{a971b412-a997-4acb-a742-866220251c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C32:H32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53</v>
      </c>
      <c r="C2" s="3" t="s">
        <v>54</v>
      </c>
      <c r="D2" s="4" t="s">
        <v>55</v>
      </c>
      <c r="F2" s="2" t="s">
        <v>56</v>
      </c>
      <c r="G2" s="4" t="s">
        <v>55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{3f386698-a074-470b-bf2f-e1a5ed755d26}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{b7ad8c5d-327c-482d-8894-42b86f49cb31}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{ac2de00c-ec7d-4080-b9aa-6463c5abff3e}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{d218acc2-3971-42ef-b27b-01622b9470ce}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{057b92cd-59b1-4dfb-8598-ab58c9fb0bb1}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{1ed02ec9-6e6e-42cf-8197-c9603bfb7398}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{0e91aef8-d458-4a33-9a46-d2538e223f4a}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{acef8ef4-5e20-4932-8cf6-fef65f1336c7}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{27f7cea6-a66d-459e-a66b-60ed53ac6920}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86698-a074-470b-bf2f-e1a5ed755d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b7ad8c5d-327c-482d-8894-42b86f49c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ac2de00c-ec7d-4080-b9aa-6463c5abf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218acc2-3971-42ef-b27b-01622b9470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057b92cd-59b1-4dfb-8598-ab58c9fb0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1ed02ec9-6e6e-42cf-8197-c9603bfb7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0e91aef8-d458-4a33-9a46-d2538e223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acef8ef4-5e20-4932-8cf6-fef65f133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27f7cea6-a66d-459e-a66b-60ed53ac6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2023-07-30T16:08:31Z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