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3008-P2\Comp3008Project2\Part2\"/>
    </mc:Choice>
  </mc:AlternateContent>
  <xr:revisionPtr revIDLastSave="0" documentId="13_ncr:1_{C8881CFF-441D-4FB5-B856-F4FE222F6463}" xr6:coauthVersionLast="43" xr6:coauthVersionMax="43" xr10:uidLastSave="{00000000-0000-0000-0000-000000000000}"/>
  <bookViews>
    <workbookView xWindow="-108" yWindow="-108" windowWidth="23256" windowHeight="12576" tabRatio="789" xr2:uid="{00000000-000D-0000-FFFF-FFFF00000000}"/>
  </bookViews>
  <sheets>
    <sheet name="results_with_his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1" l="1"/>
  <c r="J30" i="1"/>
  <c r="J29" i="1"/>
  <c r="O3" i="1"/>
  <c r="O4" i="1"/>
  <c r="O5" i="1"/>
  <c r="O6" i="1"/>
  <c r="O7" i="1"/>
  <c r="O8" i="1"/>
  <c r="O9" i="1"/>
  <c r="O10" i="1"/>
  <c r="O11" i="1"/>
  <c r="O12" i="1"/>
  <c r="O2" i="1"/>
  <c r="C29" i="1" l="1"/>
  <c r="D29" i="1"/>
  <c r="E29" i="1"/>
  <c r="F29" i="1"/>
  <c r="G29" i="1"/>
  <c r="H29" i="1"/>
  <c r="I29" i="1"/>
  <c r="K29" i="1"/>
  <c r="L29" i="1"/>
  <c r="M29" i="1"/>
  <c r="N29" i="1"/>
  <c r="C30" i="1"/>
  <c r="D30" i="1"/>
  <c r="E30" i="1"/>
  <c r="F30" i="1"/>
  <c r="G30" i="1"/>
  <c r="H30" i="1"/>
  <c r="I30" i="1"/>
  <c r="K30" i="1"/>
  <c r="L30" i="1"/>
  <c r="M30" i="1"/>
  <c r="N30" i="1"/>
  <c r="B31" i="1"/>
  <c r="B30" i="1"/>
  <c r="B29" i="1"/>
  <c r="C31" i="1"/>
  <c r="D31" i="1"/>
  <c r="E31" i="1"/>
  <c r="F31" i="1"/>
  <c r="G31" i="1"/>
  <c r="H31" i="1"/>
  <c r="I31" i="1"/>
  <c r="K31" i="1"/>
  <c r="L31" i="1"/>
  <c r="M31" i="1"/>
  <c r="N31" i="1"/>
  <c r="J26" i="1"/>
  <c r="J25" i="1"/>
  <c r="C19" i="1"/>
  <c r="D19" i="1"/>
  <c r="E19" i="1"/>
  <c r="F19" i="1"/>
  <c r="G19" i="1"/>
  <c r="H19" i="1"/>
  <c r="I19" i="1"/>
  <c r="K19" i="1"/>
  <c r="L19" i="1"/>
  <c r="M19" i="1"/>
  <c r="N19" i="1"/>
  <c r="C20" i="1"/>
  <c r="D20" i="1"/>
  <c r="E20" i="1"/>
  <c r="F20" i="1"/>
  <c r="G20" i="1"/>
  <c r="H20" i="1"/>
  <c r="I20" i="1"/>
  <c r="K20" i="1"/>
  <c r="L20" i="1"/>
  <c r="M20" i="1"/>
  <c r="N20" i="1"/>
  <c r="C21" i="1"/>
  <c r="D21" i="1"/>
  <c r="E21" i="1"/>
  <c r="F21" i="1"/>
  <c r="G21" i="1"/>
  <c r="H21" i="1"/>
  <c r="I21" i="1"/>
  <c r="K21" i="1"/>
  <c r="L21" i="1"/>
  <c r="M21" i="1"/>
  <c r="N21" i="1"/>
  <c r="C22" i="1"/>
  <c r="D22" i="1"/>
  <c r="E22" i="1"/>
  <c r="F22" i="1"/>
  <c r="G22" i="1"/>
  <c r="H22" i="1"/>
  <c r="I22" i="1"/>
  <c r="K22" i="1"/>
  <c r="L22" i="1"/>
  <c r="M22" i="1"/>
  <c r="N22" i="1"/>
  <c r="C23" i="1"/>
  <c r="D23" i="1"/>
  <c r="E23" i="1"/>
  <c r="F23" i="1"/>
  <c r="G23" i="1"/>
  <c r="H23" i="1"/>
  <c r="I23" i="1"/>
  <c r="K23" i="1"/>
  <c r="L23" i="1"/>
  <c r="M23" i="1"/>
  <c r="N23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<sst xmlns="http://schemas.openxmlformats.org/spreadsheetml/2006/main" count="31" uniqueCount="20">
  <si>
    <t>How much do you like the colours?</t>
  </si>
  <si>
    <t>What is your opinion of using text only passwords?</t>
  </si>
  <si>
    <t>Colour&amp;text passwords are easy to remember.</t>
  </si>
  <si>
    <t>Text passwords are easy to remember.</t>
  </si>
  <si>
    <t>The colour&amp;text password was difficult to input.</t>
  </si>
  <si>
    <t>Longer colour&amp;text passwords would be just as easy to use.</t>
  </si>
  <si>
    <t>It is clear how to use colour&amp;text passwords.</t>
  </si>
  <si>
    <t>I use a Password manager.</t>
  </si>
  <si>
    <t>It is easy to learn how to use the colour&amp;text password.</t>
  </si>
  <si>
    <t>I feel that text passwords are secure.</t>
  </si>
  <si>
    <t>I feel that colour&amp;text passwords are secure.</t>
  </si>
  <si>
    <t>I prefer text-only passwords to colour&amp;text passwords.</t>
  </si>
  <si>
    <t>Yes</t>
  </si>
  <si>
    <t>No</t>
  </si>
  <si>
    <t>mean</t>
  </si>
  <si>
    <t>median</t>
  </si>
  <si>
    <t>sd</t>
  </si>
  <si>
    <t>What is your opinion on the mix of colours and text?</t>
  </si>
  <si>
    <t>Yes/No's to numeric value</t>
  </si>
  <si>
    <t>Question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</si>
</sst>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How much do you like the colours?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results_with_hist!$B$19:$B$23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510-B054-067C0F7F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feel that colour&amp;text passwords are secure.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results_with_hist!$M$19:$M$23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A-43B2-8B85-678FCB9C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feel that text passwords are secure.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results_with_hist!$F$19:$F$23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results_with_hist!$L$19:$L$23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6-4C32-81D7-55E39A75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prefer text-only passwords to colour&amp;text passwords.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results_with_hist!$F$19:$F$23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results_with_hist!$N$19:$N$23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5-4A4A-8E7B-34318F42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 use a Password manager.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results_with_hist!$I$25:$I$26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results_with_hist!$J$25:$J$26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D5B-B0F7-BE4B8878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056664"/>
        <c:axId val="741060272"/>
      </c:barChart>
      <c:catAx>
        <c:axId val="7410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0272"/>
        <c:crosses val="autoZero"/>
        <c:auto val="1"/>
        <c:lblAlgn val="ctr"/>
        <c:lblOffset val="100"/>
        <c:noMultiLvlLbl val="0"/>
      </c:catAx>
      <c:valAx>
        <c:axId val="7410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5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What is your opinion on the mix of colours and text?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results_with_hist!$C$19:$C$23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B4F-A3F1-69BE0598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What is your opinion of using text only passwords?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results_with_hist!$D$19:$D$23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D08-9A48-511EE1E3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Colour&amp;text passwords are easy to remember.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results_with_hist!$E$19:$E$23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B-4796-B7DA-80E0D594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Text passwords are easy to remember.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results_with_hist!$F$19:$F$23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results_with_hist!$F$19:$F$23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2-47B2-A7D2-56894AD5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The colour&amp;text password was difficult to input.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results_with_hist!$G$19:$G$23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E-4D95-B7B0-02491F14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Longer colour&amp;text passwords would be just as easy to use.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results_with_hist!$H$19:$H$23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3-414F-86DA-9E77B0A8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It is clear how to use colour&amp;text passwords.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results_with_hist!$I$19:$I$23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3-48A6-A81C-A128D89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It is easy to learn how to use the colour&amp;text password.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results_with_hist!$K$19:$K$23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8-4F21-BB3E-A2B23A56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5</xdr:row>
      <xdr:rowOff>72390</xdr:rowOff>
    </xdr:from>
    <xdr:to>
      <xdr:col>23</xdr:col>
      <xdr:colOff>30480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36EB8-46A6-4F52-899B-3CF9F2EA5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21</xdr:row>
      <xdr:rowOff>142875</xdr:rowOff>
    </xdr:from>
    <xdr:to>
      <xdr:col>22</xdr:col>
      <xdr:colOff>581025</xdr:colOff>
      <xdr:row>36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52AA5B-423B-495B-B9AF-22FF7A171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39</xdr:row>
      <xdr:rowOff>66675</xdr:rowOff>
    </xdr:from>
    <xdr:to>
      <xdr:col>22</xdr:col>
      <xdr:colOff>542925</xdr:colOff>
      <xdr:row>54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5214A-E06C-48C3-93B9-C2860A983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401955</xdr:colOff>
      <xdr:row>5</xdr:row>
      <xdr:rowOff>76200</xdr:rowOff>
    </xdr:from>
    <xdr:to>
      <xdr:col>33</xdr:col>
      <xdr:colOff>97155</xdr:colOff>
      <xdr:row>20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6F480C-80B5-44E1-B514-C04E13B1F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342900</xdr:colOff>
      <xdr:row>21</xdr:row>
      <xdr:rowOff>146685</xdr:rowOff>
    </xdr:from>
    <xdr:to>
      <xdr:col>33</xdr:col>
      <xdr:colOff>38100</xdr:colOff>
      <xdr:row>36</xdr:row>
      <xdr:rowOff>146685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494E3B-D390-47F8-8932-0AD4DF990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304800</xdr:colOff>
      <xdr:row>39</xdr:row>
      <xdr:rowOff>70485</xdr:rowOff>
    </xdr:from>
    <xdr:to>
      <xdr:col>33</xdr:col>
      <xdr:colOff>0</xdr:colOff>
      <xdr:row>54</xdr:row>
      <xdr:rowOff>70485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1A9F31-8074-4EF8-B7DA-098D0B97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97155</xdr:colOff>
      <xdr:row>5</xdr:row>
      <xdr:rowOff>0</xdr:rowOff>
    </xdr:from>
    <xdr:to>
      <xdr:col>41</xdr:col>
      <xdr:colOff>401955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A6F994-CA29-4434-8E8A-F2D9FE27B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38100</xdr:colOff>
      <xdr:row>21</xdr:row>
      <xdr:rowOff>70485</xdr:rowOff>
    </xdr:from>
    <xdr:to>
      <xdr:col>41</xdr:col>
      <xdr:colOff>342900</xdr:colOff>
      <xdr:row>36</xdr:row>
      <xdr:rowOff>70485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DCFEE-EE1F-43A0-AC5E-2037E24A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163830</xdr:colOff>
      <xdr:row>5</xdr:row>
      <xdr:rowOff>3810</xdr:rowOff>
    </xdr:from>
    <xdr:to>
      <xdr:col>51</xdr:col>
      <xdr:colOff>468630</xdr:colOff>
      <xdr:row>20</xdr:row>
      <xdr:rowOff>3810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C4544D-9633-4F9A-AB21-5650DFD6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66675</xdr:colOff>
      <xdr:row>38</xdr:row>
      <xdr:rowOff>179070</xdr:rowOff>
    </xdr:from>
    <xdr:to>
      <xdr:col>51</xdr:col>
      <xdr:colOff>371475</xdr:colOff>
      <xdr:row>53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B7416F-4EE5-4E0B-A884-260C3305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9525</xdr:colOff>
      <xdr:row>20</xdr:row>
      <xdr:rowOff>161925</xdr:rowOff>
    </xdr:from>
    <xdr:to>
      <xdr:col>51</xdr:col>
      <xdr:colOff>314325</xdr:colOff>
      <xdr:row>35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4A64262-17DF-4944-B1DF-A3A0E97F9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66675</xdr:colOff>
      <xdr:row>4</xdr:row>
      <xdr:rowOff>142875</xdr:rowOff>
    </xdr:from>
    <xdr:to>
      <xdr:col>59</xdr:col>
      <xdr:colOff>371475</xdr:colOff>
      <xdr:row>19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F73FD1-3A5C-4751-AA8F-2686FB41C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7816</xdr:colOff>
      <xdr:row>38</xdr:row>
      <xdr:rowOff>180080</xdr:rowOff>
    </xdr:from>
    <xdr:to>
      <xdr:col>41</xdr:col>
      <xdr:colOff>343877</xdr:colOff>
      <xdr:row>53</xdr:row>
      <xdr:rowOff>138398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D8F24-C3B3-43BE-A813-D4CCE9F0C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63" zoomScaleNormal="45" workbookViewId="0">
      <selection activeCell="B1" sqref="B1:N1"/>
    </sheetView>
  </sheetViews>
  <sheetFormatPr defaultRowHeight="14.4" x14ac:dyDescent="0.3"/>
  <cols>
    <col min="2" max="2" width="12" bestFit="1" customWidth="1"/>
  </cols>
  <sheetData>
    <row r="1" spans="2:15" x14ac:dyDescent="0.3"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18</v>
      </c>
    </row>
    <row r="2" spans="2:15" x14ac:dyDescent="0.3">
      <c r="B2">
        <v>5</v>
      </c>
      <c r="C2">
        <v>3</v>
      </c>
      <c r="D2">
        <v>3</v>
      </c>
      <c r="E2">
        <v>4</v>
      </c>
      <c r="F2">
        <v>4</v>
      </c>
      <c r="G2">
        <v>2</v>
      </c>
      <c r="H2">
        <v>2</v>
      </c>
      <c r="I2">
        <v>4</v>
      </c>
      <c r="J2" t="s">
        <v>12</v>
      </c>
      <c r="K2">
        <v>4</v>
      </c>
      <c r="L2">
        <v>5</v>
      </c>
      <c r="M2">
        <v>5</v>
      </c>
      <c r="N2">
        <v>4</v>
      </c>
      <c r="O2">
        <f>IF(J2="YES",1,0)</f>
        <v>1</v>
      </c>
    </row>
    <row r="3" spans="2:15" x14ac:dyDescent="0.3">
      <c r="B3">
        <v>5</v>
      </c>
      <c r="C3">
        <v>4</v>
      </c>
      <c r="D3">
        <v>5</v>
      </c>
      <c r="E3">
        <v>3</v>
      </c>
      <c r="F3">
        <v>4</v>
      </c>
      <c r="G3">
        <v>1</v>
      </c>
      <c r="H3">
        <v>1</v>
      </c>
      <c r="I3">
        <v>4</v>
      </c>
      <c r="J3" t="s">
        <v>12</v>
      </c>
      <c r="K3">
        <v>5</v>
      </c>
      <c r="L3">
        <v>4</v>
      </c>
      <c r="M3">
        <v>4</v>
      </c>
      <c r="N3">
        <v>4</v>
      </c>
      <c r="O3">
        <f t="shared" ref="O3:O12" si="0">IF(J3="YES",1,0)</f>
        <v>1</v>
      </c>
    </row>
    <row r="4" spans="2:15" x14ac:dyDescent="0.3">
      <c r="B4">
        <v>4</v>
      </c>
      <c r="C4">
        <v>3</v>
      </c>
      <c r="D4">
        <v>3</v>
      </c>
      <c r="E4">
        <v>4</v>
      </c>
      <c r="F4">
        <v>3</v>
      </c>
      <c r="G4">
        <v>2</v>
      </c>
      <c r="H4">
        <v>2</v>
      </c>
      <c r="I4">
        <v>2</v>
      </c>
      <c r="J4" t="s">
        <v>13</v>
      </c>
      <c r="K4">
        <v>5</v>
      </c>
      <c r="L4">
        <v>4</v>
      </c>
      <c r="M4">
        <v>3</v>
      </c>
      <c r="N4">
        <v>3</v>
      </c>
      <c r="O4">
        <f t="shared" si="0"/>
        <v>0</v>
      </c>
    </row>
    <row r="5" spans="2:15" x14ac:dyDescent="0.3">
      <c r="B5">
        <v>3</v>
      </c>
      <c r="C5">
        <v>2</v>
      </c>
      <c r="D5">
        <v>4</v>
      </c>
      <c r="E5">
        <v>3</v>
      </c>
      <c r="F5">
        <v>3</v>
      </c>
      <c r="G5">
        <v>2</v>
      </c>
      <c r="H5">
        <v>1</v>
      </c>
      <c r="I5">
        <v>4</v>
      </c>
      <c r="J5" t="s">
        <v>13</v>
      </c>
      <c r="K5">
        <v>3</v>
      </c>
      <c r="L5">
        <v>4</v>
      </c>
      <c r="M5">
        <v>3</v>
      </c>
      <c r="N5">
        <v>4</v>
      </c>
      <c r="O5">
        <f t="shared" si="0"/>
        <v>0</v>
      </c>
    </row>
    <row r="6" spans="2:15" x14ac:dyDescent="0.3">
      <c r="B6">
        <v>5</v>
      </c>
      <c r="C6">
        <v>4</v>
      </c>
      <c r="D6">
        <v>4</v>
      </c>
      <c r="E6">
        <v>3</v>
      </c>
      <c r="F6">
        <v>3</v>
      </c>
      <c r="G6">
        <v>4</v>
      </c>
      <c r="H6">
        <v>2</v>
      </c>
      <c r="I6">
        <v>0</v>
      </c>
      <c r="J6" t="s">
        <v>12</v>
      </c>
      <c r="K6">
        <v>4</v>
      </c>
      <c r="L6">
        <v>4</v>
      </c>
      <c r="M6">
        <v>5</v>
      </c>
      <c r="N6">
        <v>3</v>
      </c>
      <c r="O6">
        <f t="shared" si="0"/>
        <v>1</v>
      </c>
    </row>
    <row r="7" spans="2:15" x14ac:dyDescent="0.3">
      <c r="B7">
        <v>3</v>
      </c>
      <c r="C7">
        <v>2</v>
      </c>
      <c r="D7">
        <v>4</v>
      </c>
      <c r="E7">
        <v>1</v>
      </c>
      <c r="F7">
        <v>3</v>
      </c>
      <c r="G7">
        <v>2</v>
      </c>
      <c r="H7">
        <v>1</v>
      </c>
      <c r="I7">
        <v>4</v>
      </c>
      <c r="J7" t="s">
        <v>13</v>
      </c>
      <c r="K7">
        <v>5</v>
      </c>
      <c r="L7">
        <v>3</v>
      </c>
      <c r="M7">
        <v>3</v>
      </c>
      <c r="N7">
        <v>5</v>
      </c>
      <c r="O7">
        <f t="shared" si="0"/>
        <v>0</v>
      </c>
    </row>
    <row r="8" spans="2:15" x14ac:dyDescent="0.3">
      <c r="B8">
        <v>5</v>
      </c>
      <c r="C8">
        <v>4</v>
      </c>
      <c r="D8">
        <v>4</v>
      </c>
      <c r="E8">
        <v>4</v>
      </c>
      <c r="F8">
        <v>3</v>
      </c>
      <c r="G8">
        <v>2</v>
      </c>
      <c r="H8">
        <v>1</v>
      </c>
      <c r="I8">
        <v>3</v>
      </c>
      <c r="J8" t="s">
        <v>13</v>
      </c>
      <c r="K8">
        <v>5</v>
      </c>
      <c r="L8">
        <v>2</v>
      </c>
      <c r="M8">
        <v>3</v>
      </c>
      <c r="N8">
        <v>3</v>
      </c>
      <c r="O8">
        <f t="shared" si="0"/>
        <v>0</v>
      </c>
    </row>
    <row r="9" spans="2:15" x14ac:dyDescent="0.3">
      <c r="B9">
        <v>4</v>
      </c>
      <c r="C9">
        <v>4</v>
      </c>
      <c r="D9">
        <v>4</v>
      </c>
      <c r="E9">
        <v>4</v>
      </c>
      <c r="F9">
        <v>4</v>
      </c>
      <c r="G9">
        <v>2</v>
      </c>
      <c r="H9">
        <v>2</v>
      </c>
      <c r="I9">
        <v>4</v>
      </c>
      <c r="J9" t="s">
        <v>13</v>
      </c>
      <c r="K9">
        <v>4</v>
      </c>
      <c r="L9">
        <v>4</v>
      </c>
      <c r="M9">
        <v>4</v>
      </c>
      <c r="N9">
        <v>2</v>
      </c>
      <c r="O9">
        <f t="shared" si="0"/>
        <v>0</v>
      </c>
    </row>
    <row r="10" spans="2:15" x14ac:dyDescent="0.3">
      <c r="B10">
        <v>5</v>
      </c>
      <c r="C10">
        <v>3</v>
      </c>
      <c r="D10">
        <v>2</v>
      </c>
      <c r="E10">
        <v>5</v>
      </c>
      <c r="F10">
        <v>4</v>
      </c>
      <c r="G10">
        <v>3</v>
      </c>
      <c r="H10">
        <v>2</v>
      </c>
      <c r="I10">
        <v>5</v>
      </c>
      <c r="J10" t="s">
        <v>12</v>
      </c>
      <c r="K10">
        <v>5</v>
      </c>
      <c r="L10">
        <v>1</v>
      </c>
      <c r="M10">
        <v>1</v>
      </c>
      <c r="N10">
        <v>2</v>
      </c>
      <c r="O10">
        <f t="shared" si="0"/>
        <v>1</v>
      </c>
    </row>
    <row r="11" spans="2:15" x14ac:dyDescent="0.3">
      <c r="B11">
        <v>4</v>
      </c>
      <c r="C11">
        <v>2</v>
      </c>
      <c r="D11">
        <v>5</v>
      </c>
      <c r="E11">
        <v>3</v>
      </c>
      <c r="F11">
        <v>4</v>
      </c>
      <c r="G11">
        <v>2</v>
      </c>
      <c r="H11">
        <v>3</v>
      </c>
      <c r="I11">
        <v>4</v>
      </c>
      <c r="J11" t="s">
        <v>13</v>
      </c>
      <c r="K11">
        <v>4</v>
      </c>
      <c r="L11">
        <v>3</v>
      </c>
      <c r="M11">
        <v>3</v>
      </c>
      <c r="N11">
        <v>2</v>
      </c>
      <c r="O11">
        <f t="shared" si="0"/>
        <v>0</v>
      </c>
    </row>
    <row r="12" spans="2:15" x14ac:dyDescent="0.3">
      <c r="B12">
        <v>3</v>
      </c>
      <c r="C12">
        <v>2</v>
      </c>
      <c r="D12">
        <v>5</v>
      </c>
      <c r="E12">
        <v>2</v>
      </c>
      <c r="F12">
        <v>4</v>
      </c>
      <c r="G12">
        <v>3</v>
      </c>
      <c r="H12">
        <v>3</v>
      </c>
      <c r="I12">
        <v>5</v>
      </c>
      <c r="J12" t="s">
        <v>13</v>
      </c>
      <c r="K12">
        <v>5</v>
      </c>
      <c r="L12">
        <v>4</v>
      </c>
      <c r="M12">
        <v>5</v>
      </c>
      <c r="N12">
        <v>4</v>
      </c>
      <c r="O12">
        <f t="shared" si="0"/>
        <v>0</v>
      </c>
    </row>
    <row r="19" spans="1:14" x14ac:dyDescent="0.3">
      <c r="A19">
        <v>1</v>
      </c>
      <c r="B19">
        <f>COUNTIF(B2:B12,"=1")</f>
        <v>0</v>
      </c>
      <c r="C19">
        <f t="shared" ref="C19:N19" si="1">COUNTIF(C2:C12,"=1")</f>
        <v>0</v>
      </c>
      <c r="D19">
        <f t="shared" si="1"/>
        <v>0</v>
      </c>
      <c r="E19">
        <f t="shared" si="1"/>
        <v>1</v>
      </c>
      <c r="F19">
        <f t="shared" si="1"/>
        <v>0</v>
      </c>
      <c r="G19">
        <f t="shared" si="1"/>
        <v>1</v>
      </c>
      <c r="H19">
        <f t="shared" si="1"/>
        <v>4</v>
      </c>
      <c r="I19">
        <f t="shared" si="1"/>
        <v>0</v>
      </c>
      <c r="K19">
        <f t="shared" si="1"/>
        <v>0</v>
      </c>
      <c r="L19">
        <f t="shared" si="1"/>
        <v>1</v>
      </c>
      <c r="M19">
        <f t="shared" si="1"/>
        <v>1</v>
      </c>
      <c r="N19">
        <f t="shared" si="1"/>
        <v>0</v>
      </c>
    </row>
    <row r="20" spans="1:14" x14ac:dyDescent="0.3">
      <c r="A20">
        <v>2</v>
      </c>
      <c r="B20">
        <f>COUNTIF(B2:B12,"=2")</f>
        <v>0</v>
      </c>
      <c r="C20">
        <f t="shared" ref="C20:N20" si="2">COUNTIF(C2:C12,"=2")</f>
        <v>4</v>
      </c>
      <c r="D20">
        <f t="shared" si="2"/>
        <v>1</v>
      </c>
      <c r="E20">
        <f t="shared" si="2"/>
        <v>1</v>
      </c>
      <c r="F20">
        <f t="shared" si="2"/>
        <v>0</v>
      </c>
      <c r="G20">
        <f t="shared" si="2"/>
        <v>7</v>
      </c>
      <c r="H20">
        <f t="shared" si="2"/>
        <v>5</v>
      </c>
      <c r="I20">
        <f t="shared" si="2"/>
        <v>1</v>
      </c>
      <c r="K20">
        <f t="shared" si="2"/>
        <v>0</v>
      </c>
      <c r="L20">
        <f t="shared" si="2"/>
        <v>1</v>
      </c>
      <c r="M20">
        <f t="shared" si="2"/>
        <v>0</v>
      </c>
      <c r="N20">
        <f t="shared" si="2"/>
        <v>3</v>
      </c>
    </row>
    <row r="21" spans="1:14" x14ac:dyDescent="0.3">
      <c r="A21">
        <v>3</v>
      </c>
      <c r="B21">
        <f>COUNTIF(B2:B12,"=3")</f>
        <v>3</v>
      </c>
      <c r="C21">
        <f t="shared" ref="C21:N21" si="3">COUNTIF(C2:C12,"=3")</f>
        <v>3</v>
      </c>
      <c r="D21">
        <f t="shared" si="3"/>
        <v>2</v>
      </c>
      <c r="E21">
        <f t="shared" si="3"/>
        <v>4</v>
      </c>
      <c r="F21">
        <f t="shared" si="3"/>
        <v>5</v>
      </c>
      <c r="G21">
        <f t="shared" si="3"/>
        <v>2</v>
      </c>
      <c r="H21">
        <f t="shared" si="3"/>
        <v>2</v>
      </c>
      <c r="I21">
        <f t="shared" si="3"/>
        <v>1</v>
      </c>
      <c r="K21">
        <f t="shared" si="3"/>
        <v>1</v>
      </c>
      <c r="L21">
        <f t="shared" si="3"/>
        <v>2</v>
      </c>
      <c r="M21">
        <f t="shared" si="3"/>
        <v>5</v>
      </c>
      <c r="N21">
        <f t="shared" si="3"/>
        <v>3</v>
      </c>
    </row>
    <row r="22" spans="1:14" x14ac:dyDescent="0.3">
      <c r="A22">
        <v>4</v>
      </c>
      <c r="B22">
        <f>COUNTIF(B2:B12,"=4")</f>
        <v>3</v>
      </c>
      <c r="C22">
        <f t="shared" ref="C22:N22" si="4">COUNTIF(C2:C12,"=4")</f>
        <v>4</v>
      </c>
      <c r="D22">
        <f t="shared" si="4"/>
        <v>5</v>
      </c>
      <c r="E22">
        <f t="shared" si="4"/>
        <v>4</v>
      </c>
      <c r="F22">
        <f t="shared" si="4"/>
        <v>6</v>
      </c>
      <c r="G22">
        <f t="shared" si="4"/>
        <v>1</v>
      </c>
      <c r="H22">
        <f t="shared" si="4"/>
        <v>0</v>
      </c>
      <c r="I22">
        <f t="shared" si="4"/>
        <v>6</v>
      </c>
      <c r="K22">
        <f t="shared" si="4"/>
        <v>4</v>
      </c>
      <c r="L22">
        <f t="shared" si="4"/>
        <v>6</v>
      </c>
      <c r="M22">
        <f t="shared" si="4"/>
        <v>2</v>
      </c>
      <c r="N22">
        <f t="shared" si="4"/>
        <v>4</v>
      </c>
    </row>
    <row r="23" spans="1:14" x14ac:dyDescent="0.3">
      <c r="A23">
        <v>5</v>
      </c>
      <c r="B23">
        <f>COUNTIF(B2:B12,"=5")</f>
        <v>5</v>
      </c>
      <c r="C23">
        <f t="shared" ref="C23:N23" si="5">COUNTIF(C2:C12,"=5")</f>
        <v>0</v>
      </c>
      <c r="D23">
        <f t="shared" si="5"/>
        <v>3</v>
      </c>
      <c r="E23">
        <f t="shared" si="5"/>
        <v>1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2</v>
      </c>
      <c r="K23">
        <f t="shared" si="5"/>
        <v>6</v>
      </c>
      <c r="L23">
        <f t="shared" si="5"/>
        <v>1</v>
      </c>
      <c r="M23">
        <f t="shared" si="5"/>
        <v>3</v>
      </c>
      <c r="N23">
        <f t="shared" si="5"/>
        <v>1</v>
      </c>
    </row>
    <row r="25" spans="1:14" x14ac:dyDescent="0.3">
      <c r="I25" t="s">
        <v>12</v>
      </c>
      <c r="J25">
        <f>COUNTIF(J2:J12,"=YES")</f>
        <v>4</v>
      </c>
    </row>
    <row r="26" spans="1:14" x14ac:dyDescent="0.3">
      <c r="I26" t="s">
        <v>13</v>
      </c>
      <c r="J26">
        <f>COUNTIF(J2:J12,"=NO")</f>
        <v>7</v>
      </c>
    </row>
    <row r="28" spans="1:14" x14ac:dyDescent="0.3">
      <c r="A28" t="s">
        <v>19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</row>
    <row r="29" spans="1:14" x14ac:dyDescent="0.3">
      <c r="A29" t="s">
        <v>14</v>
      </c>
      <c r="B29">
        <f>AVERAGE(B2:B12)</f>
        <v>4.1818181818181817</v>
      </c>
      <c r="C29">
        <f t="shared" ref="C29:N29" si="6">AVERAGE(C2:C12)</f>
        <v>3</v>
      </c>
      <c r="D29">
        <f t="shared" si="6"/>
        <v>3.9090909090909092</v>
      </c>
      <c r="E29">
        <f t="shared" si="6"/>
        <v>3.2727272727272729</v>
      </c>
      <c r="F29">
        <f t="shared" si="6"/>
        <v>3.5454545454545454</v>
      </c>
      <c r="G29">
        <f t="shared" si="6"/>
        <v>2.2727272727272729</v>
      </c>
      <c r="H29">
        <f t="shared" si="6"/>
        <v>1.8181818181818181</v>
      </c>
      <c r="I29">
        <f t="shared" si="6"/>
        <v>3.5454545454545454</v>
      </c>
      <c r="J29">
        <f>AVERAGE($O2:$O12)</f>
        <v>0.36363636363636365</v>
      </c>
      <c r="K29">
        <f t="shared" si="6"/>
        <v>4.4545454545454541</v>
      </c>
      <c r="L29">
        <f t="shared" si="6"/>
        <v>3.4545454545454546</v>
      </c>
      <c r="M29">
        <f t="shared" si="6"/>
        <v>3.5454545454545454</v>
      </c>
      <c r="N29">
        <f t="shared" si="6"/>
        <v>3.2727272727272729</v>
      </c>
    </row>
    <row r="30" spans="1:14" x14ac:dyDescent="0.3">
      <c r="A30" t="s">
        <v>15</v>
      </c>
      <c r="B30">
        <f>MEDIAN(B2:B12)</f>
        <v>4</v>
      </c>
      <c r="C30">
        <f t="shared" ref="C30:N30" si="7">MEDIAN(C2:C12)</f>
        <v>3</v>
      </c>
      <c r="D30">
        <f t="shared" si="7"/>
        <v>4</v>
      </c>
      <c r="E30">
        <f t="shared" si="7"/>
        <v>3</v>
      </c>
      <c r="F30">
        <f t="shared" si="7"/>
        <v>4</v>
      </c>
      <c r="G30">
        <f t="shared" si="7"/>
        <v>2</v>
      </c>
      <c r="H30">
        <f t="shared" si="7"/>
        <v>2</v>
      </c>
      <c r="I30">
        <f t="shared" si="7"/>
        <v>4</v>
      </c>
      <c r="J30">
        <f>MEDIAN($O2:$O12)</f>
        <v>0</v>
      </c>
      <c r="K30">
        <f t="shared" si="7"/>
        <v>5</v>
      </c>
      <c r="L30">
        <f t="shared" si="7"/>
        <v>4</v>
      </c>
      <c r="M30">
        <f t="shared" si="7"/>
        <v>3</v>
      </c>
      <c r="N30">
        <f t="shared" si="7"/>
        <v>3</v>
      </c>
    </row>
    <row r="31" spans="1:14" x14ac:dyDescent="0.3">
      <c r="A31" t="s">
        <v>16</v>
      </c>
      <c r="B31">
        <f>_xlfn.STDEV.S(B2:B12)</f>
        <v>0.87386289750530233</v>
      </c>
      <c r="C31">
        <f t="shared" ref="C31:N31" si="8">_xlfn.STDEV.S(C2:C12)</f>
        <v>0.89442719099991586</v>
      </c>
      <c r="D31">
        <f t="shared" si="8"/>
        <v>0.94387980744853883</v>
      </c>
      <c r="E31">
        <f t="shared" si="8"/>
        <v>1.1037127426019049</v>
      </c>
      <c r="F31">
        <f t="shared" si="8"/>
        <v>0.52223296786709272</v>
      </c>
      <c r="G31">
        <f t="shared" si="8"/>
        <v>0.78624539310689634</v>
      </c>
      <c r="H31">
        <f t="shared" si="8"/>
        <v>0.75075719352954806</v>
      </c>
      <c r="I31">
        <f t="shared" si="8"/>
        <v>1.4396969378057562</v>
      </c>
      <c r="J31">
        <f>_xlfn.STDEV.S($O2:$O12)</f>
        <v>0.50452497910951299</v>
      </c>
      <c r="K31">
        <f t="shared" si="8"/>
        <v>0.68755165095232806</v>
      </c>
      <c r="L31">
        <f t="shared" si="8"/>
        <v>1.128152149635532</v>
      </c>
      <c r="M31">
        <f t="shared" si="8"/>
        <v>1.2135597524338355</v>
      </c>
      <c r="N31">
        <f t="shared" si="8"/>
        <v>1.0090499582190262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I S C T i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E C E g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h I J O K I p H u A 4 A A A A R A A A A E w A c A E Z v c m 1 1 b G F z L 1 N l Y 3 R p b 2 4 x L m 0 g o h g A K K A U A A A A A A A A A A A A A A A A A A A A A A A A A A A A K 0 5 N L s n M z 1 M I h t C G 1 g B Q S w E C L Q A U A A I A C A B A h I J O L M H 0 q K g A A A D 5 A A A A E g A A A A A A A A A A A A A A A A A A A A A A Q 2 9 u Z m l n L 1 B h Y 2 t h Z 2 U u e G 1 s U E s B A i 0 A F A A C A A g A Q I S C T g / K 6 a u k A A A A 6 Q A A A B M A A A A A A A A A A A A A A A A A 9 A A A A F t D b 2 5 0 Z W 5 0 X 1 R 5 c G V z X S 5 4 b W x Q S w E C L Q A U A A I A C A B A h I J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V P P f z V Y j U 2 8 f W c A i 5 R C 0 g A A A A A C A A A A A A A Q Z g A A A A E A A C A A A A D R z L j W M 2 x z y K M J e z G 6 s + Q m Z T b s G E n K i g d 8 p z O + V B 0 B 7 A A A A A A O g A A A A A I A A C A A A A B 4 F + l 2 a C + E r T P x f Z j G i v V 4 / A p 4 N W Y W / P m u d S D W u / c F W F A A A A D P b G v 2 u J g 5 r / 7 C S Y f J G U g 5 a c a A r h f a h o t V d E m N H p 4 G e a V B 4 T / Z 2 p c R c l N / U a S O Z w R U P D L N z 0 F M 1 G B K x h g D c 9 t C + M D r / w Y L d 1 Z r 3 y P I c H n + f E A A A A D K c K U T Z h a n 1 6 N W n 7 c d j X 1 Z r x r r n K 3 u t O E k k O i f w r 7 0 s y 4 n + u 1 W o A s K R t + 9 1 Z d M B L 9 t 3 Q C w u x 0 X s Z P c O d + T y u z H < / D a t a M a s h u p > 
</file>

<file path=customXml/itemProps1.xml><?xml version="1.0" encoding="utf-8"?>
<ds:datastoreItem xmlns:ds="http://schemas.openxmlformats.org/officeDocument/2006/customXml" ds:itemID="{3901C64F-87CB-4235-912F-323FD92336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results_with_hist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jeremy D</cp:lastModifiedBy>
  <dcterms:created xsi:type="dcterms:W3CDTF">2019-04-02T21:04:37Z</dcterms:created>
  <dcterms:modified xsi:type="dcterms:W3CDTF">2019-04-08T03:38:42Z</dcterms:modified>
</cp:coreProperties>
</file>