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state="visible" name="Sheet1" sheetId="1" r:id="rId1"/>
    <sheet state="visible" name="Sheet2" sheetId="2" r:id="rId2"/>
    <sheet state="visible" name="Sheet3" sheetId="3" r:id="rId3"/>
  </sheets>
</workbook>
</file>

<file path=xl/sharedStrings.xml><?xml version="1.0" encoding="utf-8"?>
<sst xmlns="http://schemas.openxmlformats.org/spreadsheetml/2006/main">
  <si>
    <t>Per Unit of Volume or Mass</t>
  </si>
  <si>
    <t>Per Million Btu</t>
  </si>
  <si>
    <t>For homes and businesses</t>
  </si>
  <si>
    <t>Propane</t>
  </si>
  <si>
    <t>gallon</t>
  </si>
  <si>
    <t>Butane</t>
  </si>
  <si>
    <t>Butane/Propane Mix</t>
  </si>
  <si>
    <t>Home Heating and Diesel Fuel</t>
  </si>
  <si>
    <t>Kerosene</t>
  </si>
  <si>
    <t>Coal (All types)</t>
  </si>
  <si>
    <t>short ton</t>
  </si>
  <si>
    <t>Natural Gas</t>
  </si>
  <si>
    <t>thousand cubic feet</t>
  </si>
  <si>
    <t>Gasoline</t>
  </si>
  <si>
    <t>Residual Heating Fuel (Businesses only)</t>
  </si>
  <si>
    <t xml:space="preserve">Other transportation fuels </t>
  </si>
  <si>
    <t>Jet Fuel</t>
  </si>
  <si>
    <t>Aviation Gas</t>
  </si>
  <si>
    <t>Industrial fuels and others not listed above</t>
  </si>
  <si>
    <t>Flared natural gas</t>
  </si>
  <si>
    <t>Petroleum coke</t>
  </si>
  <si>
    <t>Other petroleum &amp; miscellaneous</t>
  </si>
  <si>
    <t>Nonfuel uses</t>
  </si>
  <si>
    <t>Asphalt and Road Oil</t>
  </si>
  <si>
    <t>Lubricants</t>
  </si>
  <si>
    <t>Petrochemical Feedstocks</t>
  </si>
  <si>
    <t>Special Naphthas (solvents)</t>
  </si>
  <si>
    <t xml:space="preserve">Waxes </t>
  </si>
  <si>
    <t>Coals by type</t>
  </si>
  <si>
    <t>Anthractie</t>
  </si>
  <si>
    <t>Bituminous</t>
  </si>
  <si>
    <t>Lignite</t>
  </si>
  <si>
    <t>Coke</t>
  </si>
  <si>
    <t>Source: U.S. Energy Information Administration estimates.</t>
  </si>
  <si>
    <t>Note: To convert to carbon equivalents multiply by 12/44.</t>
  </si>
  <si>
    <t>Coefficients can vary slightly, depending upon estimation method.</t>
  </si>
  <si>
    <t>Detailed factors from the Voluntary Reporting Program (discontinued)</t>
  </si>
  <si>
    <t>http://www.eia.gov/oiaf/1605/coefficients.html</t>
  </si>
  <si>
    <t xml:space="preserve">Pounds CO2 </t>
  </si>
  <si>
    <t>Kilograms CO2</t>
  </si>
  <si>
    <t>Pounds CO2</t>
  </si>
  <si>
    <t xml:space="preserve">Carbon Dioxide (CO2) Factors: </t>
  </si>
  <si>
    <t>Carbon Dioxide Emissions Coefficients by Fuel</t>
  </si>
  <si>
    <t>Annual factors from the EIA Greenhouse Gas Inventory (discontinued)</t>
  </si>
  <si>
    <t>Subbituminous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</si>
</sst>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0" formatCode="General"/>
    <numFmt numFmtId="1" formatCode="0"/>
    <numFmt numFmtId="2" formatCode="0.00"/>
    <numFmt numFmtId="3" formatCode="#,##0"/>
    <numFmt numFmtId="4" formatCode="#,##0.00"/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9" formatCode="0%"/>
    <numFmt numFmtId="10" formatCode="0.00%"/>
    <numFmt numFmtId="11" formatCode="0.00E+00"/>
    <numFmt numFmtId="12" formatCode="# ?/?"/>
    <numFmt numFmtId="13" formatCode="# ??/??"/>
    <numFmt numFmtId="14" formatCode="m/d/yyyy"/>
    <numFmt numFmtId="15" formatCode="d-mmm-yy"/>
    <numFmt numFmtId="16" formatCode="d-mmm"/>
    <numFmt numFmtId="17" formatCode="mmm-yy"/>
    <numFmt numFmtId="18" formatCode="h:mm AM/PM"/>
    <numFmt numFmtId="19" formatCode="h:mm:ss AM/PM"/>
    <numFmt numFmtId="20" formatCode="h:mm"/>
    <numFmt numFmtId="21" formatCode="h:mm:ss"/>
    <numFmt numFmtId="22" formatCode="m/d/yyyy h:mm"/>
    <numFmt numFmtId="37" formatCode="_(#,##0_);(#,##0)"/>
    <numFmt numFmtId="38" formatCode="_(#,##0_);[Red](#,##0)"/>
    <numFmt numFmtId="39" formatCode="_(#,##0.00_);(#,##0.00)"/>
    <numFmt numFmtId="40" formatCode="_(#,##0.00_);[Red](#,##0.00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5" formatCode="mm:ss"/>
    <numFmt numFmtId="46" formatCode="[h]:mm:ss"/>
    <numFmt numFmtId="47" formatCode="mm:ss.0"/>
    <numFmt numFmtId="48" formatCode="##0.0E+0"/>
    <numFmt numFmtId="49" formatCode="@"/>
    <numFmt numFmtId="164" formatCode="0.0"/>
    <numFmt numFmtId="165" formatCode="#,##0.0"/>
  </numFmts>
  <fonts count="26"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FFFFFF"/>
      <sz val="11"/>
    </font>
    <font>
      <name val="Calibri"/>
      <charset val="0"/>
      <family val="2"/>
      <color rgb="FF800080"/>
      <sz val="11"/>
    </font>
    <font>
      <name val="Calibri"/>
      <charset val="0"/>
      <family val="2"/>
      <color rgb="FF000000"/>
      <sz val="9"/>
    </font>
    <font>
      <name val="Calibri"/>
      <charset val="0"/>
      <family val="2"/>
      <b/>
      <color rgb="FFFF9900"/>
      <sz val="11"/>
    </font>
    <font>
      <name val="Calibri"/>
      <charset val="0"/>
      <family val="2"/>
      <b/>
      <color rgb="FFFFFFFF"/>
      <sz val="11"/>
    </font>
    <font>
      <name val="Calibri"/>
      <charset val="0"/>
      <family val="2"/>
      <i/>
      <color rgb="FF808080"/>
      <sz val="11"/>
    </font>
    <font>
      <name val="Calibri"/>
      <charset val="0"/>
      <family val="2"/>
      <color rgb="FF339966"/>
      <sz val="11"/>
      <u val="single"/>
    </font>
    <font>
      <name val="Calibri"/>
      <charset val="0"/>
      <family val="2"/>
      <color rgb="FF008000"/>
      <sz val="11"/>
    </font>
    <font>
      <name val="Calibri"/>
      <charset val="0"/>
      <family val="2"/>
      <b/>
      <color rgb="FF000000"/>
      <sz val="9"/>
    </font>
    <font>
      <name val="Calibri"/>
      <charset val="0"/>
      <family val="2"/>
      <b/>
      <color rgb="FF003366"/>
      <sz val="15"/>
    </font>
    <font>
      <name val="Calibri"/>
      <charset val="0"/>
      <family val="2"/>
      <b/>
      <color rgb="FF003366"/>
      <sz val="13"/>
    </font>
    <font>
      <name val="Calibri"/>
      <charset val="0"/>
      <family val="2"/>
      <b/>
      <color rgb="FF003366"/>
      <sz val="11"/>
    </font>
    <font>
      <name val="Calibri"/>
      <charset val="0"/>
      <family val="2"/>
      <color rgb="FF0066CC"/>
      <sz val="10"/>
      <u val="single"/>
    </font>
    <font>
      <name val="Calibri"/>
      <charset val="0"/>
      <family val="2"/>
      <color rgb="FF333399"/>
      <sz val="11"/>
    </font>
    <font>
      <name val="Calibri"/>
      <charset val="0"/>
      <family val="2"/>
      <color rgb="FFFF9900"/>
      <sz val="11"/>
    </font>
    <font>
      <name val="Calibri"/>
      <charset val="0"/>
      <family val="2"/>
      <color rgb="FF993300"/>
      <sz val="11"/>
    </font>
    <font>
      <name val="Calibri"/>
      <charset val="0"/>
      <family val="2"/>
      <b/>
      <color rgb="FF333333"/>
      <sz val="11"/>
    </font>
    <font>
      <name val="Calibri"/>
      <charset val="0"/>
      <family val="2"/>
      <b/>
      <color rgb="FF0066CC"/>
      <sz val="12"/>
    </font>
    <font>
      <name val="Times New Roman"/>
      <charset val="0"/>
      <family val="2"/>
      <b/>
      <color rgb="FF003366"/>
      <sz val="18"/>
    </font>
    <font>
      <name val="Calibri"/>
      <charset val="0"/>
      <family val="2"/>
      <b/>
      <color rgb="FF000000"/>
      <sz val="11"/>
    </font>
    <font>
      <name val="Calibri"/>
      <charset val="0"/>
      <family val="2"/>
      <color rgb="FFFF0000"/>
      <sz val="11"/>
    </font>
  </fonts>
  <fills count="18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rgb="FFFFCC99"/>
      </patternFill>
    </fill>
    <fill>
      <patternFill patternType="solid">
        <fgColor rgb="FFCCFFCC"/>
      </patternFill>
    </fill>
    <fill>
      <patternFill patternType="solid">
        <fgColor rgb="FFFFFFCC"/>
      </patternFill>
    </fill>
    <fill>
      <patternFill patternType="solid">
        <fgColor rgb="FFFF99CC"/>
      </patternFill>
    </fill>
    <fill>
      <patternFill patternType="solid">
        <fgColor rgb="FFFFFF99"/>
      </patternFill>
    </fill>
    <fill>
      <patternFill patternType="solid">
        <fgColor rgb="FF99CCFF"/>
      </patternFill>
    </fill>
    <fill>
      <patternFill patternType="solid">
        <fgColor rgb="FF3366FF"/>
      </patternFill>
    </fill>
    <fill>
      <patternFill patternType="solid">
        <fgColor rgb="FF339966"/>
      </patternFill>
    </fill>
    <fill>
      <patternFill patternType="solid">
        <fgColor rgb="FF993366"/>
      </patternFill>
    </fill>
    <fill>
      <patternFill patternType="solid">
        <fgColor rgb="FFFFCC00"/>
      </patternFill>
    </fill>
    <fill>
      <patternFill patternType="solid">
        <fgColor rgb="FF0066CC"/>
      </patternFill>
    </fill>
    <fill>
      <patternFill patternType="solid">
        <fgColor rgb="FFFF9900"/>
      </patternFill>
    </fill>
    <fill>
      <patternFill patternType="solid">
        <fgColor rgb="FF808000"/>
      </patternFill>
    </fill>
    <fill>
      <patternFill patternType="solid">
        <fgColor rgb="FFC0C0C0"/>
      </patternFill>
    </fill>
    <fill>
      <patternFill patternType="solid">
        <fgColor rgb="FF969696"/>
      </patternFill>
    </fill>
  </fills>
  <borders count="17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dashed">
        <color rgb="FF969696"/>
      </bottom>
      <diagonal style="none">
        <color rgb="FF000000"/>
      </diagonal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>
        <color rgb="FF000000"/>
      </diagonal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medium">
        <color rgb="FF0066CC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0066CC"/>
      </bottom>
      <diagonal style="none">
        <color rgb="FF000000"/>
      </diagonal>
    </border>
    <border>
      <left style="thick">
        <color rgb="FFFFFFFF"/>
      </left>
      <right style="thick">
        <color rgb="FFFFFFFF"/>
      </right>
      <top style="none">
        <color rgb="FF000000"/>
      </top>
      <bottom style="thin">
        <color rgb="FF969696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99CCFF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medium">
        <color rgb="FF3366FF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double">
        <color rgb="FFFF9900"/>
      </bottom>
      <diagonal style="none">
        <color rgb="FF000000"/>
      </diagonal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 style="none">
        <color rgb="FF000000"/>
      </diagonal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969696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0066CC"/>
      </top>
      <bottom style="dashed">
        <color rgb="FF969696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0066CC"/>
      </top>
      <bottom style="thin">
        <color rgb="FF969696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0066CC"/>
      </top>
      <bottom style="double">
        <color rgb="FF0066CC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dashed">
        <color rgb="FF969696"/>
      </top>
      <bottom style="thin">
        <color rgb="FF969696"/>
      </bottom>
      <diagonal style="none">
        <color rgb="FF000000"/>
      </diagonal>
    </border>
  </borders>
  <cellStyleXfs count="73"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7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10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0" borderId="0" xfId="0" applyFont="1" applyFill="1"/>
    <xf numFmtId="0" fontId="5" fillId="12" borderId="0" xfId="0" applyFont="1" applyFill="1"/>
    <xf numFmtId="0" fontId="5" fillId="11" borderId="0" xfId="0" applyFont="1" applyFill="1"/>
    <xf numFmtId="0" fontId="5" fillId="15" borderId="0" xfId="0" applyFont="1" applyFill="1"/>
    <xf numFmtId="0" fontId="6" fillId="6" borderId="0" xfId="0" applyFont="1" applyFill="1"/>
    <xf numFmtId="0" fontId="7" fillId="0" borderId="1" xfId="0" applyFont="1" applyBorder="1" applyAlignment="1">
      <alignment wrapText="1"/>
    </xf>
    <xf numFmtId="0" fontId="8" fillId="16" borderId="2" xfId="0" applyFont="1" applyFill="1" applyBorder="1"/>
    <xf numFmtId="0" fontId="9" fillId="17" borderId="3" xfId="0" applyFont="1" applyFill="1" applyBorder="1"/>
    <xf numFmtId="43" fontId="4" fillId="0" borderId="0" xfId="0" applyNumberFormat="1" applyFont="1"/>
    <xf numFmtId="41" fontId="4" fillId="0" borderId="0" xfId="0" applyNumberFormat="1" applyFont="1"/>
    <xf numFmtId="44" fontId="4" fillId="0" borderId="0" xfId="0" applyNumberFormat="1" applyFont="1"/>
    <xf numFmtId="42" fontId="4" fillId="0" borderId="0" xfId="0" applyNumberFormat="1" applyFont="1"/>
    <xf numFmtId="0" fontId="10" fillId="0" borderId="0" xfId="0" applyFont="1"/>
    <xf numFmtId="0" fontId="11" fillId="0" borderId="0" xfId="0" applyFont="1" applyAlignment="1" applyProtection="1">
      <alignment vertical="top"/>
      <protection locked="0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4" borderId="0" xfId="0" applyFont="1" applyFill="1"/>
    <xf numFmtId="0" fontId="13" fillId="0" borderId="5" xfId="0" applyFont="1" applyBorder="1" applyAlignment="1">
      <alignment wrapText="1"/>
    </xf>
    <xf numFmtId="0" fontId="13" fillId="0" borderId="6" xfId="0" applyFont="1" applyBorder="1" applyAlignment="1">
      <alignment horizontal="left" wrapText="1"/>
    </xf>
    <xf numFmtId="0" fontId="14" fillId="0" borderId="5" xfId="0" applyFont="1" applyBorder="1"/>
    <xf numFmtId="0" fontId="15" fillId="0" borderId="7" xfId="0" applyFont="1" applyBorder="1"/>
    <xf numFmtId="0" fontId="16" fillId="0" borderId="8" xfId="0" applyFont="1" applyBorder="1"/>
    <xf numFmtId="0" fontId="16" fillId="0" borderId="0" xfId="0" applyFont="1"/>
    <xf numFmtId="0" fontId="17" fillId="0" borderId="0" xfId="0" applyFont="1" applyAlignment="1" applyProtection="1">
      <alignment vertical="top"/>
      <protection locked="0"/>
    </xf>
    <xf numFmtId="0" fontId="18" fillId="3" borderId="2" xfId="0" applyFont="1" applyFill="1" applyBorder="1"/>
    <xf numFmtId="0" fontId="19" fillId="0" borderId="9" xfId="0" applyFont="1" applyBorder="1"/>
    <xf numFmtId="0" fontId="20" fillId="7" borderId="0" xfId="0" applyFont="1" applyFill="1"/>
    <xf numFmtId="0" fontId="4" fillId="5" borderId="10" xfId="0" applyFont="1" applyFill="1" applyBorder="1"/>
    <xf numFmtId="0" fontId="21" fillId="16" borderId="11" xfId="0" applyFont="1" applyFill="1" applyBorder="1"/>
    <xf numFmtId="0" fontId="13" fillId="0" borderId="12" xfId="0" applyFont="1" applyBorder="1" applyAlignment="1">
      <alignment wrapText="1"/>
    </xf>
    <xf numFmtId="9" fontId="4" fillId="0" borderId="0" xfId="0" applyNumberFormat="1" applyFont="1"/>
    <xf numFmtId="0" fontId="7" fillId="0" borderId="13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15" xfId="0" applyFont="1" applyBorder="1"/>
    <xf numFmtId="0" fontId="25" fillId="0" borderId="0" xfId="0" applyFont="1"/>
  </cellStyleXfs>
  <cellXfs count="18">
    <xf numFmtId="0" fontId="0" fillId="0" borderId="0" xfId="0"/>
    <xf numFmtId="0" fontId="0" fillId="0" borderId="0" xfId="0"/>
    <xf numFmtId="0" fontId="7" fillId="0" borderId="1" xfId="0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5" fontId="7" fillId="0" borderId="1" xfId="0" applyNumberFormat="1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7" fillId="0" borderId="0" xfId="0" applyFont="1" applyAlignment="1">
      <alignment wrapText="1"/>
    </xf>
    <xf numFmtId="0" fontId="13" fillId="0" borderId="12" xfId="0" applyFont="1" applyBorder="1" applyAlignment="1">
      <alignment horizontal="right" wrapText="1"/>
    </xf>
    <xf numFmtId="0" fontId="13" fillId="0" borderId="5" xfId="0" applyFont="1" applyBorder="1" applyAlignment="1">
      <alignment horizontal="right" wrapText="1"/>
    </xf>
    <xf numFmtId="165" fontId="7" fillId="0" borderId="0" xfId="0" applyNumberFormat="1" applyFont="1" applyAlignment="1">
      <alignment wrapText="1"/>
    </xf>
    <xf numFmtId="164" fontId="7" fillId="0" borderId="0" xfId="0" applyNumberFormat="1" applyFont="1" applyAlignment="1">
      <alignment wrapText="1"/>
    </xf>
    <xf numFmtId="0" fontId="22" fillId="0" borderId="0" xfId="0" applyFont="1" applyAlignment="1">
      <alignment horizontal="left"/>
    </xf>
    <xf numFmtId="0" fontId="13" fillId="0" borderId="12" xfId="0" applyFont="1" applyBorder="1" applyAlignment="1">
      <alignment wrapText="1"/>
    </xf>
    <xf numFmtId="0" fontId="13" fillId="0" borderId="1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4" xfId="0" applyFont="1" applyBorder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</cell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showGridLines="0" topLeftCell="A4" workbookViewId="0">
      <selection pane="topLeft" activeCell="M19" sqref="M19"/>
    </sheetView>
  </sheetViews>
  <sheetFormatPr baseColWidth="8" defaultRowHeight="14"/>
  <cols>
    <col min="1" max="1" width="19" customWidth="1"/>
    <col min="2" max="2" width="11.44140625" customWidth="1"/>
    <col min="3" max="3" width="12.5546875" customWidth="1"/>
    <col min="4" max="4" width="8.88671875" customWidth="1"/>
    <col min="5" max="5" width="9.33203125" customWidth="1"/>
    <col min="6" max="6" width="7.5546875" customWidth="1"/>
    <col min="7" max="7" width="11.6640625" customWidth="1"/>
  </cols>
  <sheetData>
    <row ht="18.75" customHeight="1" r="1">
      <c r="A1" s="11" t="s">
        <v>42</v>
      </c>
      <c r="B1" s="11"/>
      <c r="C1" s="11"/>
      <c r="D1" s="11"/>
      <c r="E1" s="11"/>
      <c r="F1" s="11"/>
      <c r="G1" s="11"/>
    </row>
    <row ht="30" customHeight="1" r="2" s="1" customFormat="1">
      <c r="A2" s="6"/>
      <c r="B2" s="7" t="s">
        <v>38</v>
      </c>
      <c r="C2" s="7"/>
      <c r="D2" s="7" t="s">
        <v>39</v>
      </c>
      <c r="E2" s="7"/>
      <c r="F2" s="7" t="s">
        <v>40</v>
      </c>
      <c r="G2" s="7" t="s">
        <v>39</v>
      </c>
    </row>
    <row ht="27.75" customHeight="1" r="3">
      <c r="A3" s="5" t="s">
        <v>41</v>
      </c>
      <c r="B3" s="8" t="s">
        <v>0</v>
      </c>
      <c r="C3" s="8"/>
      <c r="D3" s="8" t="s">
        <v>0</v>
      </c>
      <c r="E3" s="8"/>
      <c r="F3" s="8" t="s">
        <v>1</v>
      </c>
      <c r="G3" s="8" t="s">
        <v>1</v>
      </c>
    </row>
    <row ht="15.75" customHeight="1" r="4">
      <c r="A4" s="12" t="s">
        <v>2</v>
      </c>
      <c r="B4" s="12"/>
      <c r="C4" s="12"/>
      <c r="D4" s="12"/>
      <c r="E4" s="12"/>
      <c r="F4" s="12"/>
      <c r="G4" s="12"/>
    </row>
    <row r="5">
      <c r="A5" s="2" t="s">
        <v>3</v>
      </c>
      <c r="B5" s="2">
        <v>12.7</v>
      </c>
      <c r="C5" s="2" t="s">
        <v>4</v>
      </c>
      <c r="D5" s="3">
        <f>B5/2.20462</f>
        <v>5.76062994983262</v>
      </c>
      <c r="E5" s="2" t="s">
        <v>4</v>
      </c>
      <c r="F5" s="3">
        <v>139.048598675049</v>
      </c>
      <c r="G5" s="3">
        <f>(F5/2.20462)</f>
        <v>63.0714584259639</v>
      </c>
    </row>
    <row r="6">
      <c r="A6" s="2" t="s">
        <v>5</v>
      </c>
      <c r="B6" s="2">
        <v>14.8</v>
      </c>
      <c r="C6" s="2" t="s">
        <v>4</v>
      </c>
      <c r="D6" s="3">
        <f>B6/2.20462</f>
        <v>6.71317505964747</v>
      </c>
      <c r="E6" s="2" t="s">
        <v>4</v>
      </c>
      <c r="F6" s="3">
        <v>143.198290025129</v>
      </c>
      <c r="G6" s="3">
        <f>(F6/2.20462)</f>
        <v>64.9537289987067</v>
      </c>
    </row>
    <row ht="15" customHeight="1" r="7">
      <c r="A7" s="2" t="s">
        <v>6</v>
      </c>
      <c r="B7" s="2">
        <v>13.7</v>
      </c>
      <c r="C7" s="2" t="s">
        <v>4</v>
      </c>
      <c r="D7" s="3">
        <f>B7/2.20462</f>
        <v>6.21422285926826</v>
      </c>
      <c r="E7" s="2" t="s">
        <v>4</v>
      </c>
      <c r="F7" s="3">
        <v>141.123444350089</v>
      </c>
      <c r="G7" s="3">
        <f>(F7/2.20462)</f>
        <v>64.0125937123353</v>
      </c>
    </row>
    <row r="8">
      <c r="A8" s="2" t="s">
        <v>7</v>
      </c>
      <c r="B8" s="2">
        <v>22.4</v>
      </c>
      <c r="C8" s="2" t="s">
        <v>4</v>
      </c>
      <c r="D8" s="3">
        <f>B8/2.20462</f>
        <v>10.1604811713583</v>
      </c>
      <c r="E8" s="2" t="s">
        <v>4</v>
      </c>
      <c r="F8" s="3">
        <v>161.3</v>
      </c>
      <c r="G8" s="3">
        <f>(F8/2.20462)</f>
        <v>73.1645362919687</v>
      </c>
    </row>
    <row r="9">
      <c r="A9" s="2" t="s">
        <v>8</v>
      </c>
      <c r="B9" s="2">
        <v>21.5</v>
      </c>
      <c r="C9" s="2" t="s">
        <v>4</v>
      </c>
      <c r="D9" s="3">
        <f>B9/2.20462</f>
        <v>9.75224755286625</v>
      </c>
      <c r="E9" s="2" t="s">
        <v>4</v>
      </c>
      <c r="F9" s="3">
        <v>159.4</v>
      </c>
      <c r="G9" s="3">
        <f>(F9/2.20462)</f>
        <v>72.302709764041</v>
      </c>
    </row>
    <row r="10">
      <c r="A10" s="2" t="s">
        <v>9</v>
      </c>
      <c r="B10" s="4">
        <v>4631.5</v>
      </c>
      <c r="C10" s="2" t="s">
        <v>10</v>
      </c>
      <c r="D10" s="4">
        <f>B10/2.20462</f>
        <v>2100.81556005117</v>
      </c>
      <c r="E10" s="2" t="s">
        <v>10</v>
      </c>
      <c r="F10" s="3">
        <v>210.2</v>
      </c>
      <c r="G10" s="3">
        <f>(F10/2.20462)</f>
        <v>95.3452295633715</v>
      </c>
    </row>
    <row r="11">
      <c r="A11" s="2" t="s">
        <v>11</v>
      </c>
      <c r="B11" s="2">
        <v>119.9</v>
      </c>
      <c r="C11" s="2" t="s">
        <v>12</v>
      </c>
      <c r="D11" s="3">
        <f>B11/2.20462</f>
        <v>54.3857898413332</v>
      </c>
      <c r="E11" s="2" t="s">
        <v>12</v>
      </c>
      <c r="F11" s="3">
        <v>117</v>
      </c>
      <c r="G11" s="3">
        <f>(F11/2.20462)</f>
        <v>53.0703704039698</v>
      </c>
    </row>
    <row ht="15" customHeight="1" r="12">
      <c r="A12" s="2" t="s">
        <v>13</v>
      </c>
      <c r="B12" s="2">
        <v>19.6</v>
      </c>
      <c r="C12" s="2" t="s">
        <v>4</v>
      </c>
      <c r="D12" s="3">
        <f>B12/2.20462</f>
        <v>8.89042102493854</v>
      </c>
      <c r="E12" s="2" t="s">
        <v>4</v>
      </c>
      <c r="F12" s="3">
        <v>157.2</v>
      </c>
      <c r="G12" s="3">
        <v>71.3</v>
      </c>
    </row>
    <row r="13">
      <c r="A13" s="2" t="s">
        <v>14</v>
      </c>
      <c r="B13" s="2">
        <v>26</v>
      </c>
      <c r="C13" s="2" t="s">
        <v>4</v>
      </c>
      <c r="D13" s="3">
        <f>B13/2.20462</f>
        <v>11.7934156453266</v>
      </c>
      <c r="E13" s="2" t="s">
        <v>4</v>
      </c>
      <c r="F13" s="3">
        <v>173.7</v>
      </c>
      <c r="G13" s="3">
        <f>(F13/2.20462)</f>
        <v>78.7890883689706</v>
      </c>
    </row>
    <row ht="15.75" customHeight="1" r="14">
      <c r="A14" s="12" t="s">
        <v>15</v>
      </c>
      <c r="B14" s="12"/>
      <c r="C14" s="12"/>
      <c r="D14" s="12"/>
      <c r="E14" s="12"/>
      <c r="F14" s="12"/>
      <c r="G14" s="12"/>
    </row>
    <row ht="15" customHeight="1" r="15">
      <c r="A15" s="2" t="s">
        <v>16</v>
      </c>
      <c r="B15" s="2">
        <v>21.1</v>
      </c>
      <c r="C15" s="2" t="s">
        <v>4</v>
      </c>
      <c r="D15" s="3">
        <f>B15/2.20462</f>
        <v>9.570810389092</v>
      </c>
      <c r="E15" s="2" t="s">
        <v>4</v>
      </c>
      <c r="F15" s="3">
        <v>156.3</v>
      </c>
      <c r="G15" s="3">
        <f>(F15/2.20462)</f>
        <v>70.8965717447905</v>
      </c>
    </row>
    <row r="16">
      <c r="A16" s="2" t="s">
        <v>17</v>
      </c>
      <c r="B16" s="2">
        <v>18.4</v>
      </c>
      <c r="C16" s="2" t="s">
        <v>4</v>
      </c>
      <c r="D16" s="3">
        <f>B16/2.20462</f>
        <v>8.34610953361577</v>
      </c>
      <c r="E16" s="2" t="s">
        <v>4</v>
      </c>
      <c r="F16" s="3">
        <v>152.6</v>
      </c>
      <c r="G16" s="3">
        <v>69.2</v>
      </c>
    </row>
    <row ht="15.75" customHeight="1" r="17">
      <c r="A17" s="12" t="s">
        <v>18</v>
      </c>
      <c r="B17" s="12"/>
      <c r="C17" s="12"/>
      <c r="D17" s="12"/>
      <c r="E17" s="12"/>
      <c r="F17" s="12"/>
      <c r="G17" s="12"/>
    </row>
    <row ht="22.5" customHeight="1" r="18">
      <c r="A18" s="2" t="s">
        <v>19</v>
      </c>
      <c r="B18" s="2">
        <v>128.4</v>
      </c>
      <c r="C18" s="2" t="s">
        <v>12</v>
      </c>
      <c r="D18" s="3">
        <f>B18/2.20462</f>
        <v>58.2413295715361</v>
      </c>
      <c r="E18" s="2" t="s">
        <v>12</v>
      </c>
      <c r="F18" s="3">
        <v>120.6</v>
      </c>
      <c r="G18" s="3">
        <f>(F18/2.20462)</f>
        <v>54.7033048779382</v>
      </c>
    </row>
    <row r="19">
      <c r="A19" s="2" t="s">
        <v>20</v>
      </c>
      <c r="B19" s="2">
        <v>32.4</v>
      </c>
      <c r="C19" s="2" t="s">
        <v>4</v>
      </c>
      <c r="D19" s="3">
        <f>B19/2.20462</f>
        <v>14.6964102657147</v>
      </c>
      <c r="E19" s="2" t="s">
        <v>4</v>
      </c>
      <c r="F19" s="3">
        <v>225.1</v>
      </c>
      <c r="G19" s="3">
        <f>(F19/2.20462)</f>
        <v>102.103763913963</v>
      </c>
    </row>
    <row r="20">
      <c r="A20" s="2" t="s">
        <v>21</v>
      </c>
      <c r="B20" s="3">
        <f>F20*5.796/42</f>
        <v>22.0938</v>
      </c>
      <c r="C20" s="2" t="s">
        <v>4</v>
      </c>
      <c r="D20" s="3">
        <f>B20/2.20462</f>
        <v>10.0215910224891</v>
      </c>
      <c r="E20" s="2" t="s">
        <v>4</v>
      </c>
      <c r="F20" s="3">
        <v>160.1</v>
      </c>
      <c r="G20" s="3">
        <f>(F20/2.20462)</f>
        <v>72.6202248006459</v>
      </c>
    </row>
    <row ht="15.75" customHeight="1" r="21">
      <c r="A21" s="12" t="s">
        <v>22</v>
      </c>
      <c r="B21" s="12"/>
      <c r="C21" s="12"/>
      <c r="D21" s="12"/>
      <c r="E21" s="12"/>
      <c r="F21" s="12"/>
      <c r="G21" s="12"/>
    </row>
    <row r="22">
      <c r="A22" s="2" t="s">
        <v>23</v>
      </c>
      <c r="B22" s="3">
        <f>F22*6.636/42</f>
        <v>26.3386</v>
      </c>
      <c r="C22" s="2" t="s">
        <v>4</v>
      </c>
      <c r="D22" s="3">
        <f>B22/2.20462</f>
        <v>11.9470022044615</v>
      </c>
      <c r="E22" s="2" t="s">
        <v>4</v>
      </c>
      <c r="F22" s="3">
        <v>166.7</v>
      </c>
      <c r="G22" s="3">
        <f>(F22/2.20462)</f>
        <v>75.6139380029211</v>
      </c>
    </row>
    <row r="23">
      <c r="A23" s="2" t="s">
        <v>24</v>
      </c>
      <c r="B23" s="3">
        <f>F23*6.065/42</f>
        <v>23.624619047619</v>
      </c>
      <c r="C23" s="2" t="s">
        <v>4</v>
      </c>
      <c r="D23" s="3">
        <f>B23/2.20462</f>
        <v>10.7159596881182</v>
      </c>
      <c r="E23" s="2" t="s">
        <v>4</v>
      </c>
      <c r="F23" s="3">
        <v>163.6</v>
      </c>
      <c r="G23" s="3">
        <f>(F23/2.20462)</f>
        <v>74.2077999836707</v>
      </c>
    </row>
    <row r="24">
      <c r="A24" s="2" t="s">
        <v>25</v>
      </c>
      <c r="B24" s="3">
        <f>F24*6.636/42</f>
        <v>24.7428</v>
      </c>
      <c r="C24" s="2" t="s">
        <v>4</v>
      </c>
      <c r="D24" s="3">
        <f>B24/2.20462</f>
        <v>11.2231586395841</v>
      </c>
      <c r="E24" s="2" t="s">
        <v>4</v>
      </c>
      <c r="F24" s="3">
        <v>156.6</v>
      </c>
      <c r="G24" s="3">
        <f>(F24/2.20462)</f>
        <v>71.0326496176212</v>
      </c>
    </row>
    <row r="25">
      <c r="A25" s="2" t="s">
        <v>26</v>
      </c>
      <c r="B25" s="3">
        <f>F25*5.248/42</f>
        <v>20.0548571428571</v>
      </c>
      <c r="C25" s="2" t="s">
        <v>4</v>
      </c>
      <c r="D25" s="3">
        <f>B25/2.20462</f>
        <v>9.09674099974469</v>
      </c>
      <c r="E25" s="2" t="s">
        <v>4</v>
      </c>
      <c r="F25" s="3">
        <v>160.5</v>
      </c>
      <c r="G25" s="3">
        <f>(F25/2.20462)</f>
        <v>72.8016619644202</v>
      </c>
    </row>
    <row r="26">
      <c r="A26" s="2" t="s">
        <v>27</v>
      </c>
      <c r="B26" s="3">
        <f>F26*5.537/42</f>
        <v>21.1065166666667</v>
      </c>
      <c r="C26" s="2" t="s">
        <v>4</v>
      </c>
      <c r="D26" s="3">
        <f>B26/2.20462</f>
        <v>9.57376630288515</v>
      </c>
      <c r="E26" s="2" t="s">
        <v>4</v>
      </c>
      <c r="F26" s="3">
        <v>160.1</v>
      </c>
      <c r="G26" s="3">
        <f>(F26/2.20462)</f>
        <v>72.6202248006459</v>
      </c>
    </row>
    <row ht="15.75" customHeight="1" r="27">
      <c r="A27" s="13" t="s">
        <v>28</v>
      </c>
      <c r="B27" s="13"/>
      <c r="C27" s="13"/>
      <c r="D27" s="13"/>
      <c r="E27" s="13"/>
      <c r="F27" s="13"/>
      <c r="G27" s="13"/>
    </row>
    <row r="28">
      <c r="A28" s="2" t="s">
        <v>29</v>
      </c>
      <c r="B28" s="4">
        <v>5685</v>
      </c>
      <c r="C28" s="2" t="s">
        <v>10</v>
      </c>
      <c r="D28" s="4">
        <f>B28/2.20462</f>
        <v>2578.67569014161</v>
      </c>
      <c r="E28" s="2" t="s">
        <v>10</v>
      </c>
      <c r="F28" s="3">
        <v>228.6</v>
      </c>
      <c r="G28" s="3">
        <v>103.7</v>
      </c>
    </row>
    <row r="29">
      <c r="A29" s="2" t="s">
        <v>30</v>
      </c>
      <c r="B29" s="4">
        <v>4931.3</v>
      </c>
      <c r="C29" s="2" t="s">
        <v>10</v>
      </c>
      <c r="D29" s="4">
        <f>B29/2.20462</f>
        <v>2236.80271429997</v>
      </c>
      <c r="E29" s="2" t="s">
        <v>10</v>
      </c>
      <c r="F29" s="3">
        <v>205.7</v>
      </c>
      <c r="G29" s="3">
        <v>93.3</v>
      </c>
    </row>
    <row r="30">
      <c r="A30" s="2" t="s">
        <v>44</v>
      </c>
      <c r="B30" s="4">
        <v>3715.9</v>
      </c>
      <c r="C30" s="2" t="s">
        <v>10</v>
      </c>
      <c r="D30" s="4">
        <f>B30/2.20462</f>
        <v>1685.50589217189</v>
      </c>
      <c r="E30" s="2" t="s">
        <v>10</v>
      </c>
      <c r="F30" s="3">
        <v>214.3</v>
      </c>
      <c r="G30" s="3">
        <v>97.2</v>
      </c>
    </row>
    <row r="31">
      <c r="A31" s="2" t="s">
        <v>31</v>
      </c>
      <c r="B31" s="4">
        <v>2791.6</v>
      </c>
      <c r="C31" s="2" t="s">
        <v>10</v>
      </c>
      <c r="D31" s="4">
        <f>B31/2.20462</f>
        <v>1266.24996598053</v>
      </c>
      <c r="E31" s="2" t="s">
        <v>10</v>
      </c>
      <c r="F31" s="3">
        <v>215.4</v>
      </c>
      <c r="G31" s="3">
        <f>(F31/2.20462)</f>
        <v>97.7039126924368</v>
      </c>
    </row>
    <row r="32">
      <c r="A32" s="6" t="s">
        <v>32</v>
      </c>
      <c r="B32" s="9">
        <f>F32*24.8</f>
        <v>6239.68</v>
      </c>
      <c r="C32" s="6" t="s">
        <v>10</v>
      </c>
      <c r="D32" s="9">
        <f>B32/2.20462</f>
        <v>2830.27460514737</v>
      </c>
      <c r="E32" s="6" t="s">
        <v>10</v>
      </c>
      <c r="F32" s="10">
        <v>251.6</v>
      </c>
      <c r="G32" s="10">
        <f>(F32/2.20462)</f>
        <v>114.123976014007</v>
      </c>
    </row>
    <row ht="13.5" customHeight="1" r="33">
      <c r="A33" s="15" t="s">
        <v>33</v>
      </c>
      <c r="B33" s="15"/>
      <c r="C33" s="15"/>
      <c r="D33" s="15"/>
      <c r="E33" s="15"/>
      <c r="F33" s="15"/>
      <c r="G33" s="15"/>
    </row>
    <row ht="11.25" customHeight="1" r="34">
      <c r="A34" s="14" t="s">
        <v>34</v>
      </c>
      <c r="B34" s="14"/>
      <c r="C34" s="14"/>
      <c r="D34" s="14"/>
      <c r="E34" s="14"/>
      <c r="F34" s="14"/>
      <c r="G34" s="14"/>
    </row>
    <row ht="12.75" customHeight="1" r="35">
      <c r="A35" s="14" t="s">
        <v>35</v>
      </c>
      <c r="B35" s="14"/>
      <c r="C35" s="14"/>
      <c r="D35" s="14"/>
      <c r="E35" s="14"/>
      <c r="F35" s="14"/>
      <c r="G35" s="14"/>
    </row>
    <row ht="24" customHeight="1" r="36">
      <c r="A36" s="16" t="s">
        <v>36</v>
      </c>
      <c r="B36" s="16"/>
      <c r="C36" s="16"/>
      <c r="D36" s="17" t="s">
        <v>37</v>
      </c>
      <c r="E36" s="17"/>
      <c r="F36" s="17"/>
      <c r="G36" s="17"/>
    </row>
    <row ht="12" customHeight="1" r="37">
      <c r="A37" s="14" t="s">
        <v>43</v>
      </c>
      <c r="B37" s="14"/>
      <c r="C37" s="14"/>
      <c r="D37" s="14"/>
      <c r="E37" s="14"/>
      <c r="F37" s="14"/>
      <c r="G37" s="14"/>
    </row>
    <row r="38">
      <c r="A38" s="6"/>
      <c r="B38" s="6"/>
      <c r="C38" s="6"/>
      <c r="D38" s="6"/>
      <c r="E38" s="6"/>
      <c r="F38" s="6"/>
      <c r="G38" s="6"/>
    </row>
  </sheetData>
  <mergeCells count="12">
    <mergeCell ref="A37:G37"/>
    <mergeCell ref="A33:G33"/>
    <mergeCell ref="A34:G34"/>
    <mergeCell ref="A35:G35"/>
    <mergeCell ref="A36:C36"/>
    <mergeCell ref="D36:G36"/>
    <mergeCell ref="A1:G1"/>
    <mergeCell ref="A4:G4"/>
    <mergeCell ref="A14:G14"/>
    <mergeCell ref="A17:G17"/>
    <mergeCell ref="A21:G21"/>
    <mergeCell ref="A27:G27"/>
  </mergeCell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showGridLines="0" topLeftCell="A1" workbookViewId="0">
      <selection pane="topLeft" activeCell="L12" sqref="L12"/>
    </sheetView>
  </sheetViews>
  <sheetFormatPr baseColWidth="8" defaultRowHeight="14"/>
  <cols>
    <col min="1" max="1" width="12.88671875" customWidth="1"/>
  </cols>
  <sheetData>
    <row ht="50.25" customHeight="1" r="12">
</row>
  </sheetData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showGridLines="0" topLeftCell="A1" workbookViewId="0">
      <selection pane="topLeft" activeCell="A1" sqref="A1"/>
    </sheetView>
  </sheetViews>
  <sheetFormatPr baseColWidth="8" defaultRowHeight="14"/>
  <cols>
    <col min="1" max="1" width="20.109375" customWidth="1"/>
    <col min="2" max="2" width="15.6640625" customWidth="1"/>
    <col min="3" max="3" width="11.6640625" customWidth="1"/>
    <col min="4" max="4" width="11.6640625" customWidth="1"/>
    <col min="5" max="5" width="10.88671875" customWidth="1"/>
  </cols>
  <sheetData>
    <row ht="12.75" customHeight="1" r="8">
</row>
    <row ht="25.5" customHeight="1" r="9">
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