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xr:revisionPtr revIDLastSave="0" documentId="13_ncr:1_{E7571EBA-C57E-49C2-B711-F380731FDFCE}" xr6:coauthVersionLast="45" xr6:coauthVersionMax="45" xr10:uidLastSave="{00000000-0000-0000-0000-000000000000}"/>
  <bookViews>
    <workbookView xWindow="11028" yWindow="912" windowWidth="10452" windowHeight="9996" activeTab="2" xr2:uid="{FCF4E320-E7AB-4F9E-B3D2-2A3A7470ED49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Sheet1!$F$10:$H$10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Sheet1!$E$10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0.00502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8" i="3" l="1"/>
  <c r="B148" i="3"/>
  <c r="B157" i="3" s="1"/>
  <c r="E147" i="3"/>
  <c r="B147" i="3"/>
  <c r="E146" i="3"/>
  <c r="B146" i="3"/>
  <c r="B154" i="3" s="1"/>
  <c r="E145" i="3"/>
  <c r="B145" i="3"/>
  <c r="E144" i="3"/>
  <c r="B144" i="3"/>
  <c r="B152" i="3" s="1"/>
  <c r="E143" i="3"/>
  <c r="B143" i="3"/>
  <c r="E142" i="3"/>
  <c r="B142" i="3"/>
  <c r="B150" i="3" s="1"/>
  <c r="E128" i="3"/>
  <c r="B128" i="3"/>
  <c r="E127" i="3"/>
  <c r="B127" i="3"/>
  <c r="B136" i="3" s="1"/>
  <c r="E126" i="3"/>
  <c r="B126" i="3"/>
  <c r="B134" i="3" s="1"/>
  <c r="E125" i="3"/>
  <c r="B125" i="3"/>
  <c r="E124" i="3"/>
  <c r="B124" i="3"/>
  <c r="B132" i="3" s="1"/>
  <c r="E123" i="3"/>
  <c r="B123" i="3"/>
  <c r="B131" i="3" s="1"/>
  <c r="E122" i="3"/>
  <c r="B122" i="3"/>
  <c r="B130" i="3" s="1"/>
  <c r="E108" i="3"/>
  <c r="B108" i="3"/>
  <c r="E107" i="3"/>
  <c r="B107" i="3"/>
  <c r="B117" i="3" s="1"/>
  <c r="E106" i="3"/>
  <c r="B106" i="3"/>
  <c r="E105" i="3"/>
  <c r="B105" i="3"/>
  <c r="E104" i="3"/>
  <c r="B104" i="3"/>
  <c r="E103" i="3"/>
  <c r="B103" i="3"/>
  <c r="E102" i="3"/>
  <c r="B102" i="3"/>
  <c r="E88" i="3"/>
  <c r="B88" i="3"/>
  <c r="E87" i="3"/>
  <c r="B87" i="3"/>
  <c r="E86" i="3"/>
  <c r="B86" i="3"/>
  <c r="E85" i="3"/>
  <c r="B85" i="3"/>
  <c r="E84" i="3"/>
  <c r="B84" i="3"/>
  <c r="E83" i="3"/>
  <c r="B83" i="3"/>
  <c r="E82" i="3"/>
  <c r="B82" i="3"/>
  <c r="E68" i="3"/>
  <c r="B68" i="3"/>
  <c r="E67" i="3"/>
  <c r="B67" i="3"/>
  <c r="E66" i="3"/>
  <c r="B66" i="3"/>
  <c r="E65" i="3"/>
  <c r="B65" i="3"/>
  <c r="E64" i="3"/>
  <c r="B64" i="3"/>
  <c r="E63" i="3"/>
  <c r="B63" i="3"/>
  <c r="E62" i="3"/>
  <c r="B62" i="3"/>
  <c r="E48" i="3"/>
  <c r="B48" i="3"/>
  <c r="E47" i="3"/>
  <c r="B47" i="3"/>
  <c r="E46" i="3"/>
  <c r="B46" i="3"/>
  <c r="E45" i="3"/>
  <c r="B45" i="3"/>
  <c r="E44" i="3"/>
  <c r="B44" i="3"/>
  <c r="B53" i="3" s="1"/>
  <c r="E43" i="3"/>
  <c r="B43" i="3"/>
  <c r="E42" i="3"/>
  <c r="B42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E177" i="2"/>
  <c r="B177" i="2"/>
  <c r="E176" i="2"/>
  <c r="B176" i="2"/>
  <c r="E175" i="2"/>
  <c r="B175" i="2"/>
  <c r="E174" i="2"/>
  <c r="B174" i="2"/>
  <c r="E173" i="2"/>
  <c r="B173" i="2"/>
  <c r="E172" i="2"/>
  <c r="B172" i="2"/>
  <c r="E171" i="2"/>
  <c r="B171" i="2"/>
  <c r="E170" i="2"/>
  <c r="B170" i="2"/>
  <c r="E156" i="2"/>
  <c r="B156" i="2"/>
  <c r="E155" i="2"/>
  <c r="B155" i="2"/>
  <c r="E154" i="2"/>
  <c r="B154" i="2"/>
  <c r="E153" i="2"/>
  <c r="B153" i="2"/>
  <c r="E152" i="2"/>
  <c r="B152" i="2"/>
  <c r="E151" i="2"/>
  <c r="B151" i="2"/>
  <c r="E150" i="2"/>
  <c r="B150" i="2"/>
  <c r="E149" i="2"/>
  <c r="B149" i="2"/>
  <c r="E135" i="2"/>
  <c r="B135" i="2"/>
  <c r="E134" i="2"/>
  <c r="B134" i="2"/>
  <c r="E133" i="2"/>
  <c r="B133" i="2"/>
  <c r="E132" i="2"/>
  <c r="B132" i="2"/>
  <c r="E131" i="2"/>
  <c r="B131" i="2"/>
  <c r="E130" i="2"/>
  <c r="B130" i="2"/>
  <c r="E129" i="2"/>
  <c r="B129" i="2"/>
  <c r="E128" i="2"/>
  <c r="B128" i="2"/>
  <c r="E114" i="2"/>
  <c r="B114" i="2"/>
  <c r="E113" i="2"/>
  <c r="B113" i="2"/>
  <c r="E112" i="2"/>
  <c r="B112" i="2"/>
  <c r="E111" i="2"/>
  <c r="B111" i="2"/>
  <c r="E110" i="2"/>
  <c r="B110" i="2"/>
  <c r="E109" i="2"/>
  <c r="B109" i="2"/>
  <c r="E108" i="2"/>
  <c r="B108" i="2"/>
  <c r="E107" i="2"/>
  <c r="B107" i="2"/>
  <c r="E93" i="2"/>
  <c r="B93" i="2"/>
  <c r="E92" i="2"/>
  <c r="B92" i="2"/>
  <c r="E91" i="2"/>
  <c r="B91" i="2"/>
  <c r="E90" i="2"/>
  <c r="B90" i="2"/>
  <c r="E89" i="2"/>
  <c r="B89" i="2"/>
  <c r="E88" i="2"/>
  <c r="B88" i="2"/>
  <c r="E87" i="2"/>
  <c r="B87" i="2"/>
  <c r="E86" i="2"/>
  <c r="B86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E65" i="2"/>
  <c r="B65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9" i="2"/>
  <c r="B9" i="2"/>
  <c r="E8" i="2"/>
  <c r="B8" i="2"/>
  <c r="E7" i="2"/>
  <c r="B7" i="2"/>
  <c r="E6" i="2"/>
  <c r="B6" i="2"/>
  <c r="E5" i="2"/>
  <c r="B5" i="2"/>
  <c r="E4" i="2"/>
  <c r="B4" i="2"/>
  <c r="E3" i="2"/>
  <c r="B3" i="2"/>
  <c r="E2" i="2"/>
  <c r="B2" i="2"/>
  <c r="B10" i="1"/>
  <c r="B9" i="1"/>
  <c r="B8" i="1"/>
  <c r="B7" i="1"/>
  <c r="B6" i="1"/>
  <c r="B5" i="1"/>
  <c r="B4" i="1"/>
  <c r="B3" i="1"/>
  <c r="B2" i="1"/>
  <c r="E3" i="1"/>
  <c r="B13" i="1" s="1"/>
  <c r="E4" i="1"/>
  <c r="E5" i="1"/>
  <c r="E6" i="1"/>
  <c r="B16" i="1" s="1"/>
  <c r="E7" i="1"/>
  <c r="B17" i="1" s="1"/>
  <c r="E8" i="1"/>
  <c r="B18" i="1" s="1"/>
  <c r="E9" i="1"/>
  <c r="E10" i="1"/>
  <c r="B20" i="1" s="1"/>
  <c r="E2" i="1"/>
  <c r="B12" i="1" s="1"/>
  <c r="B151" i="3" l="1"/>
  <c r="B156" i="3"/>
  <c r="B110" i="3"/>
  <c r="B114" i="3"/>
  <c r="B91" i="3"/>
  <c r="B112" i="3"/>
  <c r="B33" i="3"/>
  <c r="B13" i="3"/>
  <c r="B18" i="3"/>
  <c r="B133" i="3"/>
  <c r="B16" i="3"/>
  <c r="B32" i="3"/>
  <c r="B37" i="3"/>
  <c r="B76" i="3"/>
  <c r="B96" i="3"/>
  <c r="B72" i="3"/>
  <c r="B77" i="3"/>
  <c r="B92" i="3"/>
  <c r="B97" i="3"/>
  <c r="B93" i="3"/>
  <c r="B14" i="3"/>
  <c r="B51" i="3"/>
  <c r="B56" i="3"/>
  <c r="B70" i="3"/>
  <c r="B74" i="3"/>
  <c r="B90" i="3"/>
  <c r="B153" i="3"/>
  <c r="B78" i="3"/>
  <c r="B38" i="3"/>
  <c r="B57" i="3"/>
  <c r="B113" i="3"/>
  <c r="B118" i="3"/>
  <c r="B138" i="3"/>
  <c r="B11" i="3"/>
  <c r="B30" i="3"/>
  <c r="B34" i="3"/>
  <c r="B58" i="3"/>
  <c r="B71" i="3"/>
  <c r="B98" i="3"/>
  <c r="B12" i="3"/>
  <c r="B17" i="3"/>
  <c r="B36" i="3"/>
  <c r="B50" i="3"/>
  <c r="B54" i="3"/>
  <c r="B111" i="3"/>
  <c r="B182" i="2"/>
  <c r="B186" i="2"/>
  <c r="B122" i="2"/>
  <c r="B35" i="2"/>
  <c r="B39" i="2"/>
  <c r="B118" i="2"/>
  <c r="B13" i="2"/>
  <c r="B17" i="2"/>
  <c r="B54" i="2"/>
  <c r="B15" i="2"/>
  <c r="B19" i="2"/>
  <c r="B40" i="2"/>
  <c r="B61" i="2"/>
  <c r="B78" i="2"/>
  <c r="B32" i="2"/>
  <c r="B37" i="2"/>
  <c r="B58" i="2"/>
  <c r="B74" i="2"/>
  <c r="B117" i="2"/>
  <c r="B95" i="2"/>
  <c r="B103" i="2"/>
  <c r="B144" i="2"/>
  <c r="B137" i="2"/>
  <c r="B53" i="2"/>
  <c r="B179" i="2"/>
  <c r="B76" i="2"/>
  <c r="B80" i="2"/>
  <c r="B36" i="2"/>
  <c r="B75" i="2"/>
  <c r="B79" i="2"/>
  <c r="B141" i="2"/>
  <c r="B145" i="2"/>
  <c r="B161" i="2"/>
  <c r="B181" i="2"/>
  <c r="B185" i="2"/>
  <c r="B119" i="2"/>
  <c r="B123" i="2"/>
  <c r="B162" i="2"/>
  <c r="B34" i="2"/>
  <c r="B81" i="2"/>
  <c r="B163" i="2"/>
  <c r="B57" i="2"/>
  <c r="B116" i="2"/>
  <c r="B120" i="2"/>
  <c r="B124" i="2"/>
  <c r="B140" i="2"/>
  <c r="B82" i="2"/>
  <c r="B180" i="2"/>
  <c r="B184" i="2"/>
  <c r="B12" i="2"/>
  <c r="B16" i="2"/>
  <c r="B38" i="2"/>
  <c r="B98" i="2"/>
  <c r="B102" i="2"/>
  <c r="B139" i="2"/>
  <c r="B158" i="2"/>
  <c r="B166" i="2"/>
  <c r="B159" i="2"/>
  <c r="B14" i="2"/>
  <c r="B18" i="2"/>
  <c r="B59" i="2"/>
  <c r="B96" i="2"/>
  <c r="B100" i="2"/>
  <c r="B160" i="2"/>
  <c r="B164" i="2"/>
  <c r="B183" i="2"/>
  <c r="B56" i="2"/>
  <c r="B60" i="2"/>
  <c r="B97" i="2"/>
  <c r="B101" i="2"/>
  <c r="B138" i="2"/>
  <c r="B142" i="2"/>
  <c r="B15" i="1"/>
  <c r="B19" i="1"/>
  <c r="B14" i="1"/>
  <c r="B21" i="1" s="1"/>
  <c r="B139" i="3" l="1"/>
  <c r="B79" i="3"/>
  <c r="B119" i="3"/>
  <c r="B159" i="3"/>
  <c r="B39" i="3"/>
  <c r="B59" i="3"/>
  <c r="B99" i="3"/>
  <c r="B19" i="3"/>
  <c r="B41" i="2"/>
  <c r="B20" i="2"/>
  <c r="B188" i="2"/>
  <c r="B83" i="2"/>
  <c r="B125" i="2"/>
  <c r="B104" i="2"/>
  <c r="B167" i="2"/>
  <c r="B146" i="2"/>
  <c r="B62" i="2"/>
</calcChain>
</file>

<file path=xl/sharedStrings.xml><?xml version="1.0" encoding="utf-8"?>
<sst xmlns="http://schemas.openxmlformats.org/spreadsheetml/2006/main" count="282" uniqueCount="16">
  <si>
    <t>Experiment</t>
  </si>
  <si>
    <t>r (M/s)</t>
  </si>
  <si>
    <t>A (M)</t>
  </si>
  <si>
    <t>B (M)</t>
  </si>
  <si>
    <t>a =</t>
  </si>
  <si>
    <t>b =</t>
  </si>
  <si>
    <t>k =</t>
  </si>
  <si>
    <t>r = kA^a(B^b)</t>
  </si>
  <si>
    <t>Error Squared</t>
  </si>
  <si>
    <t xml:space="preserve">Sum = </t>
  </si>
  <si>
    <t>min b</t>
  </si>
  <si>
    <t>min k</t>
  </si>
  <si>
    <t>min a</t>
  </si>
  <si>
    <t>max a</t>
  </si>
  <si>
    <t>max b</t>
  </si>
  <si>
    <t>max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</si>
</sst>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66261</xdr:colOff>
      <xdr:row>111</xdr:row>
      <xdr:rowOff>121479</xdr:rowOff>
    </xdr:from>
    <xdr:to>
      <xdr:col>14</xdr:col>
      <xdr:colOff>441739</xdr:colOff>
      <xdr:row>126</xdr:row>
      <xdr:rowOff>88348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D94D9-ABA0-4C0F-B012-F7660987E9F5}"/>
            </a:ext>
          </a:extLst>
        </xdr:cNvPr>
        <xdr:cNvSpPr txBox="1"/>
      </xdr:nvSpPr>
      <xdr:spPr>
        <a:xfrm>
          <a:off x="5764696" y="20960522"/>
          <a:ext cx="4019826" cy="2782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Experiment 6 has</a:t>
          </a:r>
          <a:r>
            <a:rPr lang="en-US" sz="1100" baseline="0"/>
            <a:t> the transciption error I believe. </a:t>
          </a:r>
        </a:p>
        <a:p>
          <a:r>
            <a:rPr lang="en-US" sz="1100" baseline="0"/>
            <a:t>We get a much smaller Error Squared value when</a:t>
          </a:r>
        </a:p>
        <a:p>
          <a:r>
            <a:rPr lang="en-US" sz="1100" baseline="0"/>
            <a:t>it is omitted. As you can see from our 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1</xdr:row>
      <xdr:rowOff>144780</xdr:rowOff>
    </xdr:from>
    <xdr:to>
      <xdr:col>10</xdr:col>
      <xdr:colOff>502920</xdr:colOff>
      <xdr:row>16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2EBDC9-9A47-4932-BA95-7E17F21D7A90}"/>
            </a:ext>
          </a:extLst>
        </xdr:cNvPr>
        <xdr:cNvSpPr txBox="1"/>
      </xdr:nvSpPr>
      <xdr:spPr>
        <a:xfrm>
          <a:off x="5387340" y="327660"/>
          <a:ext cx="1470660" cy="272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range gets smaller, not</a:t>
          </a:r>
          <a:r>
            <a:rPr lang="en-US" sz="1100" baseline="0"/>
            <a:t> super significantly but it does get smaller. and the Sum Squareed Error gets much smaller for all of the values, with the smallest error being when Experiment 9 is omitted leading me to believe that experiment 9 is also a possible outlier.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D1D4-8C6E-403C-B3D1-45844D497972}">
  <dimension ref="A1:H21"/>
  <sheetViews>
    <sheetView zoomScale="70" workbookViewId="0">
      <selection activeCell="J17" sqref="J17"/>
    </sheetView>
  </sheetViews>
  <sheetFormatPr defaultRowHeight="14.4" x14ac:dyDescent="0.3"/>
  <cols>
    <col min="1" max="1" width="9" bestFit="1" customWidth="1"/>
    <col min="2" max="2" width="13.88671875" customWidth="1"/>
    <col min="3" max="3" width="11.6640625" customWidth="1"/>
    <col min="4" max="4" width="9" bestFit="1" customWidth="1"/>
    <col min="5" max="5" width="14.109375" bestFit="1" customWidth="1"/>
    <col min="6" max="6" width="12.33203125" customWidth="1"/>
    <col min="7" max="7" width="14.77734375" customWidth="1"/>
    <col min="8" max="8" width="13.21875" customWidth="1"/>
    <col min="9" max="9" width="12.33203125" customWidth="1"/>
    <col min="10" max="10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>
        <f>4.94*10^-6</f>
        <v>4.9400000000000001E-6</v>
      </c>
      <c r="C2" s="1">
        <v>0.1</v>
      </c>
      <c r="D2" s="1">
        <v>0.1</v>
      </c>
      <c r="E2" s="2">
        <f>H2*(C2^(F2))*(D2^G2)</f>
        <v>4.9399582698651436E-6</v>
      </c>
      <c r="F2" s="2">
        <v>2.4625109822000271</v>
      </c>
      <c r="G2" s="2">
        <v>2.4625109822000271</v>
      </c>
      <c r="H2" s="2">
        <v>0.41566671059024202</v>
      </c>
    </row>
    <row r="3" spans="1:8" x14ac:dyDescent="0.3">
      <c r="A3" s="1">
        <v>2</v>
      </c>
      <c r="B3" s="1">
        <f>1.14*10^-5</f>
        <v>1.1399999999999999E-5</v>
      </c>
      <c r="C3" s="1">
        <v>0.1</v>
      </c>
      <c r="D3" s="1">
        <v>0.5</v>
      </c>
      <c r="E3" s="2">
        <f>H3*(C3^(F3))*(D3^G3)</f>
        <v>1.1399928555867254E-5</v>
      </c>
      <c r="F3" s="2">
        <v>3.6052935400626103</v>
      </c>
      <c r="G3" s="2">
        <v>1.592437665946276</v>
      </c>
      <c r="H3" s="2">
        <v>0.13853744484154545</v>
      </c>
    </row>
    <row r="4" spans="1:8" x14ac:dyDescent="0.3">
      <c r="A4" s="1">
        <v>3</v>
      </c>
      <c r="B4" s="1">
        <f>1.62*10^-5</f>
        <v>1.6200000000000001E-5</v>
      </c>
      <c r="C4" s="1">
        <v>0.1</v>
      </c>
      <c r="D4" s="1">
        <v>1</v>
      </c>
      <c r="E4" s="2">
        <f>H4*(C4^(F4))*(D4^G4)</f>
        <v>1.6199866047503397E-5</v>
      </c>
      <c r="F4" s="2">
        <v>3.6674694595589203</v>
      </c>
      <c r="G4" s="2">
        <v>1</v>
      </c>
      <c r="H4" s="2">
        <v>7.5332240295013272E-2</v>
      </c>
    </row>
    <row r="5" spans="1:8" x14ac:dyDescent="0.3">
      <c r="A5" s="1">
        <v>4</v>
      </c>
      <c r="B5" s="1">
        <f>2.72*10^-5</f>
        <v>2.7200000000000004E-5</v>
      </c>
      <c r="C5" s="1">
        <v>0.5</v>
      </c>
      <c r="D5" s="1">
        <v>0.1</v>
      </c>
      <c r="E5" s="2">
        <f>H5*(C5^(F5))*(D5^G5)</f>
        <v>2.7199779974455521E-5</v>
      </c>
      <c r="F5" s="2">
        <v>1.5727119681898034</v>
      </c>
      <c r="G5" s="2">
        <v>3.5298402501819588</v>
      </c>
      <c r="H5" s="2">
        <v>0.27405587594808822</v>
      </c>
    </row>
    <row r="6" spans="1:8" x14ac:dyDescent="0.3">
      <c r="A6" s="1">
        <v>5</v>
      </c>
      <c r="B6" s="1">
        <f>6.09*10^-4</f>
        <v>6.0900000000000006E-4</v>
      </c>
      <c r="C6" s="1">
        <v>0.5</v>
      </c>
      <c r="D6" s="1">
        <v>0.5</v>
      </c>
      <c r="E6" s="2">
        <f>H6*(C6^(F6))*(D6^G6)</f>
        <v>6.0899988370058703E-4</v>
      </c>
      <c r="F6" s="2">
        <v>1.151993716524043</v>
      </c>
      <c r="G6" s="2">
        <v>1.151993716524043</v>
      </c>
      <c r="H6" s="2">
        <v>3.0073677395425591E-3</v>
      </c>
    </row>
    <row r="7" spans="1:8" x14ac:dyDescent="0.3">
      <c r="A7" s="1">
        <v>6</v>
      </c>
      <c r="B7" s="1">
        <f>8.85*10^-4</f>
        <v>8.8500000000000004E-4</v>
      </c>
      <c r="C7" s="1">
        <v>0.5</v>
      </c>
      <c r="D7" s="1">
        <v>1</v>
      </c>
      <c r="E7" s="2">
        <f>H7*(C7^(F7))*(D7^G7)</f>
        <v>8.8456226078538068E-4</v>
      </c>
      <c r="F7" s="2">
        <v>1.5865429098937502</v>
      </c>
      <c r="G7" s="2">
        <v>1</v>
      </c>
      <c r="H7" s="2">
        <v>2.6565953727199498E-3</v>
      </c>
    </row>
    <row r="8" spans="1:8" x14ac:dyDescent="0.3">
      <c r="A8" s="1">
        <v>7</v>
      </c>
      <c r="B8" s="1">
        <f>1.6*10^-3</f>
        <v>1.6000000000000001E-3</v>
      </c>
      <c r="C8" s="1">
        <v>1</v>
      </c>
      <c r="D8" s="1">
        <v>0.1</v>
      </c>
      <c r="E8" s="2">
        <f>H8*(C8^(F8))*(D8^G8)</f>
        <v>1.5999996650762148E-3</v>
      </c>
      <c r="F8" s="2">
        <v>1</v>
      </c>
      <c r="G8" s="2">
        <v>1.9210420972051796</v>
      </c>
      <c r="H8" s="2">
        <v>0.13340189195564653</v>
      </c>
    </row>
    <row r="9" spans="1:8" x14ac:dyDescent="0.3">
      <c r="A9" s="1">
        <v>8</v>
      </c>
      <c r="B9" s="1">
        <f>3.45*10^-3</f>
        <v>3.4500000000000004E-3</v>
      </c>
      <c r="C9" s="1">
        <v>1</v>
      </c>
      <c r="D9" s="1">
        <v>0.5</v>
      </c>
      <c r="E9" s="2">
        <f>H9*(C9^(F9))*(D9^G9)</f>
        <v>3.4499393565468931E-3</v>
      </c>
      <c r="F9" s="2">
        <v>1</v>
      </c>
      <c r="G9" s="2">
        <v>1.5852940420464281</v>
      </c>
      <c r="H9" s="2">
        <v>1.0352196802921765E-2</v>
      </c>
    </row>
    <row r="10" spans="1:8" x14ac:dyDescent="0.3">
      <c r="A10" s="1">
        <v>9</v>
      </c>
      <c r="B10" s="1">
        <f>5.02*10^-3</f>
        <v>5.0199999999999993E-3</v>
      </c>
      <c r="C10" s="1">
        <v>1</v>
      </c>
      <c r="D10" s="1">
        <v>1</v>
      </c>
      <c r="E10" s="2">
        <f>H10*(C10^(F10))*(D10^G10)</f>
        <v>5.0200000000000244E-3</v>
      </c>
      <c r="F10" s="2">
        <v>1</v>
      </c>
      <c r="G10" s="2">
        <v>1</v>
      </c>
      <c r="H10" s="2">
        <v>5.0200000000000244E-3</v>
      </c>
    </row>
    <row r="11" spans="1:8" x14ac:dyDescent="0.3">
      <c r="A11" s="3"/>
      <c r="B11" s="5" t="s">
        <v>8</v>
      </c>
    </row>
    <row r="12" spans="1:8" x14ac:dyDescent="0.3">
      <c r="A12" s="3"/>
      <c r="B12" s="3">
        <f>(LN(B2) - LN(E2))^2</f>
        <v>7.1359097252912297E-11</v>
      </c>
    </row>
    <row r="13" spans="1:8" x14ac:dyDescent="0.3">
      <c r="A13" s="3"/>
      <c r="B13" s="3">
        <f>(LN(B3) - LN(E3))^2</f>
        <v>3.9275900994463917E-11</v>
      </c>
    </row>
    <row r="14" spans="1:8" x14ac:dyDescent="0.3">
      <c r="A14" s="3"/>
      <c r="B14" s="3">
        <f>(LN(B4) - LN(E4))^2</f>
        <v>6.8371512411265463E-11</v>
      </c>
    </row>
    <row r="15" spans="1:8" x14ac:dyDescent="0.3">
      <c r="A15" s="3"/>
      <c r="B15" s="3">
        <f>(LN(B5) - LN(E5))^2</f>
        <v>6.5435272278025466E-11</v>
      </c>
    </row>
    <row r="16" spans="1:8" x14ac:dyDescent="0.3">
      <c r="A16" s="3"/>
      <c r="B16" s="3">
        <f>(LN(B6) - LN(E6))^2</f>
        <v>3.6468721930139303E-14</v>
      </c>
    </row>
    <row r="17" spans="1:2" x14ac:dyDescent="0.3">
      <c r="A17" s="3"/>
      <c r="B17" s="3">
        <f>(LN(B7) - LN(E7))^2</f>
        <v>2.4477058321222107E-7</v>
      </c>
    </row>
    <row r="18" spans="1:2" x14ac:dyDescent="0.3">
      <c r="A18" s="3"/>
      <c r="B18" s="3">
        <f>(LN(B8) - LN(E8))^2</f>
        <v>4.3817955497489152E-14</v>
      </c>
    </row>
    <row r="19" spans="1:2" x14ac:dyDescent="0.3">
      <c r="A19" s="3"/>
      <c r="B19" s="3">
        <f>(LN(B9) - LN(E9))^2</f>
        <v>3.0898492339150239E-10</v>
      </c>
    </row>
    <row r="20" spans="1:2" x14ac:dyDescent="0.3">
      <c r="A20" s="3"/>
      <c r="B20" s="3">
        <f>(LN(B10) - LN(E10))^2</f>
        <v>2.8398992587956425E-29</v>
      </c>
    </row>
    <row r="21" spans="1:2" x14ac:dyDescent="0.3">
      <c r="A21" s="4" t="s">
        <v>9</v>
      </c>
      <c r="B21" s="4">
        <f>SUM(B12:B20)</f>
        <v>2.453240902052267E-7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3023-CF69-4CFB-9565-26A81D8A835F}">
  <dimension ref="A1:H188"/>
  <sheetViews>
    <sheetView zoomScale="69" zoomScaleNormal="55" workbookViewId="0">
      <selection activeCell="A106" sqref="A106:H125"/>
    </sheetView>
  </sheetViews>
  <sheetFormatPr defaultRowHeight="14.4" x14ac:dyDescent="0.3"/>
  <cols>
    <col min="1" max="1" width="9" bestFit="1" customWidth="1"/>
    <col min="2" max="2" width="16.6640625" customWidth="1"/>
    <col min="3" max="4" width="9" bestFit="1" customWidth="1"/>
    <col min="5" max="5" width="12.21875" bestFit="1" customWidth="1"/>
    <col min="6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</v>
      </c>
      <c r="B2" s="1">
        <f>1.14*10^-5</f>
        <v>1.1399999999999999E-5</v>
      </c>
      <c r="C2" s="1">
        <v>0.1</v>
      </c>
      <c r="D2" s="1">
        <v>0.5</v>
      </c>
      <c r="E2" s="2">
        <f>H2*(C2^(F2))*(D2^G2)</f>
        <v>1.1399928555867254E-5</v>
      </c>
      <c r="F2" s="2">
        <v>3.6052935400626103</v>
      </c>
      <c r="G2" s="2">
        <v>1.592437665946276</v>
      </c>
      <c r="H2" s="2">
        <v>0.13853744484154545</v>
      </c>
    </row>
    <row r="3" spans="1:8" x14ac:dyDescent="0.3">
      <c r="A3" s="1">
        <v>3</v>
      </c>
      <c r="B3" s="1">
        <f>1.62*10^-5</f>
        <v>1.6200000000000001E-5</v>
      </c>
      <c r="C3" s="1">
        <v>0.1</v>
      </c>
      <c r="D3" s="1">
        <v>1</v>
      </c>
      <c r="E3" s="2">
        <f>H3*(C3^(F3))*(D3^G3)</f>
        <v>1.6199866047503397E-5</v>
      </c>
      <c r="F3" s="2">
        <v>3.6674694595589203</v>
      </c>
      <c r="G3" s="2">
        <v>1</v>
      </c>
      <c r="H3" s="2">
        <v>7.5332240295013272E-2</v>
      </c>
    </row>
    <row r="4" spans="1:8" x14ac:dyDescent="0.3">
      <c r="A4" s="1">
        <v>4</v>
      </c>
      <c r="B4" s="1">
        <f>2.72*10^-5</f>
        <v>2.7200000000000004E-5</v>
      </c>
      <c r="C4" s="1">
        <v>0.5</v>
      </c>
      <c r="D4" s="1">
        <v>0.1</v>
      </c>
      <c r="E4" s="2">
        <f>H4*(C4^(F4))*(D4^G4)</f>
        <v>2.7199779974455521E-5</v>
      </c>
      <c r="F4" s="2">
        <v>1.5727119681898034</v>
      </c>
      <c r="G4" s="2">
        <v>3.5298402501819588</v>
      </c>
      <c r="H4" s="2">
        <v>0.27405587594808822</v>
      </c>
    </row>
    <row r="5" spans="1:8" x14ac:dyDescent="0.3">
      <c r="A5" s="1">
        <v>5</v>
      </c>
      <c r="B5" s="1">
        <f>6.09*10^-4</f>
        <v>6.0900000000000006E-4</v>
      </c>
      <c r="C5" s="1">
        <v>0.5</v>
      </c>
      <c r="D5" s="1">
        <v>0.5</v>
      </c>
      <c r="E5" s="2">
        <f>H5*(C5^(F5))*(D5^G5)</f>
        <v>6.0899988370058703E-4</v>
      </c>
      <c r="F5" s="2">
        <v>1.151993716524043</v>
      </c>
      <c r="G5" s="2">
        <v>1.151993716524043</v>
      </c>
      <c r="H5" s="2">
        <v>3.0073677395425591E-3</v>
      </c>
    </row>
    <row r="6" spans="1:8" x14ac:dyDescent="0.3">
      <c r="A6" s="1">
        <v>6</v>
      </c>
      <c r="B6" s="1">
        <f>8.85*10^-4</f>
        <v>8.8500000000000004E-4</v>
      </c>
      <c r="C6" s="1">
        <v>0.5</v>
      </c>
      <c r="D6" s="1">
        <v>1</v>
      </c>
      <c r="E6" s="2">
        <f>H6*(C6^(F6))*(D6^G6)</f>
        <v>8.8456226078538068E-4</v>
      </c>
      <c r="F6" s="2">
        <v>1.5865429098937502</v>
      </c>
      <c r="G6" s="2">
        <v>1</v>
      </c>
      <c r="H6" s="2">
        <v>2.6565953727199498E-3</v>
      </c>
    </row>
    <row r="7" spans="1:8" x14ac:dyDescent="0.3">
      <c r="A7" s="1">
        <v>7</v>
      </c>
      <c r="B7" s="1">
        <f>1.6*10^-3</f>
        <v>1.6000000000000001E-3</v>
      </c>
      <c r="C7" s="1">
        <v>1</v>
      </c>
      <c r="D7" s="1">
        <v>0.1</v>
      </c>
      <c r="E7" s="2">
        <f>H7*(C7^(F7))*(D7^G7)</f>
        <v>1.5999996650762148E-3</v>
      </c>
      <c r="F7" s="2">
        <v>1</v>
      </c>
      <c r="G7" s="2">
        <v>1.9210420972051796</v>
      </c>
      <c r="H7" s="2">
        <v>0.13340189195564653</v>
      </c>
    </row>
    <row r="8" spans="1:8" x14ac:dyDescent="0.3">
      <c r="A8" s="1">
        <v>8</v>
      </c>
      <c r="B8" s="1">
        <f>3.45*10^-3</f>
        <v>3.4500000000000004E-3</v>
      </c>
      <c r="C8" s="1">
        <v>1</v>
      </c>
      <c r="D8" s="1">
        <v>0.5</v>
      </c>
      <c r="E8" s="2">
        <f>H8*(C8^(F8))*(D8^G8)</f>
        <v>3.4499393565468931E-3</v>
      </c>
      <c r="F8" s="2">
        <v>1</v>
      </c>
      <c r="G8" s="2">
        <v>1.5852940420464281</v>
      </c>
      <c r="H8" s="2">
        <v>1.0352196802921765E-2</v>
      </c>
    </row>
    <row r="9" spans="1:8" x14ac:dyDescent="0.3">
      <c r="A9" s="1">
        <v>9</v>
      </c>
      <c r="B9" s="1">
        <f>5.02*10^-3</f>
        <v>5.0199999999999993E-3</v>
      </c>
      <c r="C9" s="1">
        <v>1</v>
      </c>
      <c r="D9" s="1">
        <v>1</v>
      </c>
      <c r="E9" s="2">
        <f>H9*(C9^(F9))*(D9^G9)</f>
        <v>5.0200000000000244E-3</v>
      </c>
      <c r="F9" s="2">
        <v>1</v>
      </c>
      <c r="G9" s="2">
        <v>1</v>
      </c>
      <c r="H9" s="2">
        <v>5.0200000000000244E-3</v>
      </c>
    </row>
    <row r="10" spans="1:8" x14ac:dyDescent="0.3">
      <c r="A10" s="3"/>
      <c r="B10" s="5" t="s">
        <v>8</v>
      </c>
    </row>
    <row r="11" spans="1:8" x14ac:dyDescent="0.3">
      <c r="A11" s="3"/>
      <c r="B11" s="3"/>
    </row>
    <row r="12" spans="1:8" x14ac:dyDescent="0.3">
      <c r="A12" s="3"/>
      <c r="B12" s="3">
        <f>(LN(B2) - LN(E2))^2</f>
        <v>3.9275900994463917E-11</v>
      </c>
      <c r="E12" t="s">
        <v>12</v>
      </c>
      <c r="F12" s="2">
        <v>1</v>
      </c>
      <c r="G12" t="s">
        <v>13</v>
      </c>
      <c r="H12" s="2">
        <v>3.6674690000000001</v>
      </c>
    </row>
    <row r="13" spans="1:8" x14ac:dyDescent="0.3">
      <c r="A13" s="3"/>
      <c r="B13" s="3">
        <f>(LN(B3) - LN(E3))^2</f>
        <v>6.8371512411265463E-11</v>
      </c>
      <c r="E13" t="s">
        <v>10</v>
      </c>
      <c r="F13" s="2">
        <v>1</v>
      </c>
      <c r="G13" t="s">
        <v>14</v>
      </c>
      <c r="H13" s="2">
        <v>3.5298400000000001</v>
      </c>
    </row>
    <row r="14" spans="1:8" x14ac:dyDescent="0.3">
      <c r="A14" s="3"/>
      <c r="B14" s="3">
        <f>(LN(B4) - LN(E4))^2</f>
        <v>6.5435272278025466E-11</v>
      </c>
      <c r="E14" t="s">
        <v>11</v>
      </c>
      <c r="F14" s="2">
        <v>2.6570000000000001E-3</v>
      </c>
      <c r="G14" t="s">
        <v>15</v>
      </c>
      <c r="H14" s="2">
        <v>0.27405600000000002</v>
      </c>
    </row>
    <row r="15" spans="1:8" x14ac:dyDescent="0.3">
      <c r="A15" s="3"/>
      <c r="B15" s="3">
        <f>(LN(B5) - LN(E5))^2</f>
        <v>3.6468721930139303E-14</v>
      </c>
    </row>
    <row r="16" spans="1:8" x14ac:dyDescent="0.3">
      <c r="A16" s="3"/>
      <c r="B16" s="3">
        <f>(LN(B6) - LN(E6))^2</f>
        <v>2.4477058321222107E-7</v>
      </c>
    </row>
    <row r="17" spans="1:8" x14ac:dyDescent="0.3">
      <c r="A17" s="3"/>
      <c r="B17" s="3">
        <f>(LN(B7) - LN(E7))^2</f>
        <v>4.3817955497489152E-14</v>
      </c>
    </row>
    <row r="18" spans="1:8" x14ac:dyDescent="0.3">
      <c r="A18" s="3"/>
      <c r="B18" s="3">
        <f>(LN(B8) - LN(E8))^2</f>
        <v>3.0898492339150239E-10</v>
      </c>
    </row>
    <row r="19" spans="1:8" x14ac:dyDescent="0.3">
      <c r="A19" s="3"/>
      <c r="B19" s="3">
        <f>(LN(B9) - LN(E9))^2</f>
        <v>2.8398992587956425E-29</v>
      </c>
    </row>
    <row r="20" spans="1:8" x14ac:dyDescent="0.3">
      <c r="A20" s="4" t="s">
        <v>9</v>
      </c>
      <c r="B20" s="4">
        <f>SUM(B11:B19)</f>
        <v>2.4525273110797379E-7</v>
      </c>
    </row>
    <row r="22" spans="1:8" x14ac:dyDescent="0.3">
      <c r="A22" s="1" t="s">
        <v>0</v>
      </c>
      <c r="B22" s="1" t="s">
        <v>1</v>
      </c>
      <c r="C22" s="1" t="s">
        <v>2</v>
      </c>
      <c r="D22" s="1" t="s">
        <v>3</v>
      </c>
      <c r="E22" s="2" t="s">
        <v>7</v>
      </c>
      <c r="F22" s="2" t="s">
        <v>4</v>
      </c>
      <c r="G22" s="2" t="s">
        <v>5</v>
      </c>
      <c r="H22" s="2" t="s">
        <v>6</v>
      </c>
    </row>
    <row r="23" spans="1:8" x14ac:dyDescent="0.3">
      <c r="A23" s="1">
        <v>1</v>
      </c>
      <c r="B23" s="1">
        <f>4.94*10^-6</f>
        <v>4.9400000000000001E-6</v>
      </c>
      <c r="C23" s="1">
        <v>0.1</v>
      </c>
      <c r="D23" s="1">
        <v>0.1</v>
      </c>
      <c r="E23" s="2">
        <f>H23*(C23^(F23))*(D23^G23)</f>
        <v>4.9399582698651436E-6</v>
      </c>
      <c r="F23" s="2">
        <v>2.4625109822000271</v>
      </c>
      <c r="G23" s="2">
        <v>2.4625109822000271</v>
      </c>
      <c r="H23" s="2">
        <v>0.41566671059024202</v>
      </c>
    </row>
    <row r="24" spans="1:8" x14ac:dyDescent="0.3">
      <c r="A24" s="1">
        <v>3</v>
      </c>
      <c r="B24" s="1">
        <f>1.62*10^-5</f>
        <v>1.6200000000000001E-5</v>
      </c>
      <c r="C24" s="1">
        <v>0.1</v>
      </c>
      <c r="D24" s="1">
        <v>1</v>
      </c>
      <c r="E24" s="2">
        <f>H24*(C24^(F24))*(D24^G24)</f>
        <v>1.6199866047503397E-5</v>
      </c>
      <c r="F24" s="2">
        <v>3.6674694595589203</v>
      </c>
      <c r="G24" s="2">
        <v>1</v>
      </c>
      <c r="H24" s="2">
        <v>7.5332240295013272E-2</v>
      </c>
    </row>
    <row r="25" spans="1:8" x14ac:dyDescent="0.3">
      <c r="A25" s="1">
        <v>4</v>
      </c>
      <c r="B25" s="1">
        <f>2.72*10^-5</f>
        <v>2.7200000000000004E-5</v>
      </c>
      <c r="C25" s="1">
        <v>0.5</v>
      </c>
      <c r="D25" s="1">
        <v>0.1</v>
      </c>
      <c r="E25" s="2">
        <f>H25*(C25^(F25))*(D25^G25)</f>
        <v>2.7199779974455521E-5</v>
      </c>
      <c r="F25" s="2">
        <v>1.5727119681898034</v>
      </c>
      <c r="G25" s="2">
        <v>3.5298402501819588</v>
      </c>
      <c r="H25" s="2">
        <v>0.27405587594808822</v>
      </c>
    </row>
    <row r="26" spans="1:8" x14ac:dyDescent="0.3">
      <c r="A26" s="1">
        <v>5</v>
      </c>
      <c r="B26" s="1">
        <f>6.09*10^-4</f>
        <v>6.0900000000000006E-4</v>
      </c>
      <c r="C26" s="1">
        <v>0.5</v>
      </c>
      <c r="D26" s="1">
        <v>0.5</v>
      </c>
      <c r="E26" s="2">
        <f>H26*(C26^(F26))*(D26^G26)</f>
        <v>6.0899988370058703E-4</v>
      </c>
      <c r="F26" s="2">
        <v>1.151993716524043</v>
      </c>
      <c r="G26" s="2">
        <v>1.151993716524043</v>
      </c>
      <c r="H26" s="2">
        <v>3.0073677395425591E-3</v>
      </c>
    </row>
    <row r="27" spans="1:8" x14ac:dyDescent="0.3">
      <c r="A27" s="1">
        <v>6</v>
      </c>
      <c r="B27" s="1">
        <f>8.85*10^-4</f>
        <v>8.8500000000000004E-4</v>
      </c>
      <c r="C27" s="1">
        <v>0.5</v>
      </c>
      <c r="D27" s="1">
        <v>1</v>
      </c>
      <c r="E27" s="2">
        <f>H27*(C27^(F27))*(D27^G27)</f>
        <v>8.8456226078538068E-4</v>
      </c>
      <c r="F27" s="2">
        <v>1.5865429098937502</v>
      </c>
      <c r="G27" s="2">
        <v>1</v>
      </c>
      <c r="H27" s="2">
        <v>2.6565953727199498E-3</v>
      </c>
    </row>
    <row r="28" spans="1:8" x14ac:dyDescent="0.3">
      <c r="A28" s="1">
        <v>7</v>
      </c>
      <c r="B28" s="1">
        <f>1.6*10^-3</f>
        <v>1.6000000000000001E-3</v>
      </c>
      <c r="C28" s="1">
        <v>1</v>
      </c>
      <c r="D28" s="1">
        <v>0.1</v>
      </c>
      <c r="E28" s="2">
        <f>H28*(C28^(F28))*(D28^G28)</f>
        <v>1.5999996650762148E-3</v>
      </c>
      <c r="F28" s="2">
        <v>1</v>
      </c>
      <c r="G28" s="2">
        <v>1.9210420972051796</v>
      </c>
      <c r="H28" s="2">
        <v>0.13340189195564653</v>
      </c>
    </row>
    <row r="29" spans="1:8" x14ac:dyDescent="0.3">
      <c r="A29" s="1">
        <v>8</v>
      </c>
      <c r="B29" s="1">
        <f>3.45*10^-3</f>
        <v>3.4500000000000004E-3</v>
      </c>
      <c r="C29" s="1">
        <v>1</v>
      </c>
      <c r="D29" s="1">
        <v>0.5</v>
      </c>
      <c r="E29" s="2">
        <f>H29*(C29^(F29))*(D29^G29)</f>
        <v>3.4499393565468931E-3</v>
      </c>
      <c r="F29" s="2">
        <v>1</v>
      </c>
      <c r="G29" s="2">
        <v>1.5852940420464281</v>
      </c>
      <c r="H29" s="2">
        <v>1.0352196802921765E-2</v>
      </c>
    </row>
    <row r="30" spans="1:8" x14ac:dyDescent="0.3">
      <c r="A30" s="1">
        <v>9</v>
      </c>
      <c r="B30" s="1">
        <f>5.02*10^-3</f>
        <v>5.0199999999999993E-3</v>
      </c>
      <c r="C30" s="1">
        <v>1</v>
      </c>
      <c r="D30" s="1">
        <v>1</v>
      </c>
      <c r="E30" s="2">
        <f>H30*(C30^(F30))*(D30^G30)</f>
        <v>5.0200000000000244E-3</v>
      </c>
      <c r="F30" s="2">
        <v>1</v>
      </c>
      <c r="G30" s="2">
        <v>1</v>
      </c>
      <c r="H30" s="2">
        <v>5.0200000000000244E-3</v>
      </c>
    </row>
    <row r="31" spans="1:8" x14ac:dyDescent="0.3">
      <c r="A31" s="3"/>
      <c r="B31" s="5" t="s">
        <v>8</v>
      </c>
    </row>
    <row r="32" spans="1:8" x14ac:dyDescent="0.3">
      <c r="A32" s="3"/>
      <c r="B32" s="3">
        <f>(LN(B23) - LN(E23))^2</f>
        <v>7.1359097252912297E-11</v>
      </c>
    </row>
    <row r="33" spans="1:8" x14ac:dyDescent="0.3">
      <c r="A33" s="3"/>
      <c r="B33" s="3"/>
      <c r="E33" t="s">
        <v>12</v>
      </c>
      <c r="F33" s="2">
        <v>1</v>
      </c>
      <c r="G33" t="s">
        <v>13</v>
      </c>
      <c r="H33" s="2">
        <v>3.6674690000000001</v>
      </c>
    </row>
    <row r="34" spans="1:8" x14ac:dyDescent="0.3">
      <c r="A34" s="3"/>
      <c r="B34" s="3">
        <f>(LN(B24) - LN(E24))^2</f>
        <v>6.8371512411265463E-11</v>
      </c>
      <c r="E34" t="s">
        <v>10</v>
      </c>
      <c r="F34" s="2">
        <v>1</v>
      </c>
      <c r="G34" t="s">
        <v>14</v>
      </c>
      <c r="H34" s="2">
        <v>3.5298400000000001</v>
      </c>
    </row>
    <row r="35" spans="1:8" x14ac:dyDescent="0.3">
      <c r="A35" s="3"/>
      <c r="B35" s="3">
        <f>(LN(B25) - LN(E25))^2</f>
        <v>6.5435272278025466E-11</v>
      </c>
      <c r="E35" t="s">
        <v>11</v>
      </c>
      <c r="F35" s="2">
        <v>2.6570000000000001E-3</v>
      </c>
      <c r="G35" t="s">
        <v>15</v>
      </c>
      <c r="H35" s="2">
        <v>0.41566700000000001</v>
      </c>
    </row>
    <row r="36" spans="1:8" x14ac:dyDescent="0.3">
      <c r="A36" s="3"/>
      <c r="B36" s="3">
        <f>(LN(B26) - LN(E26))^2</f>
        <v>3.6468721930139303E-14</v>
      </c>
    </row>
    <row r="37" spans="1:8" x14ac:dyDescent="0.3">
      <c r="A37" s="3"/>
      <c r="B37" s="3">
        <f>(LN(B27) - LN(E27))^2</f>
        <v>2.4477058321222107E-7</v>
      </c>
    </row>
    <row r="38" spans="1:8" x14ac:dyDescent="0.3">
      <c r="A38" s="3"/>
      <c r="B38" s="3">
        <f>(LN(B28) - LN(E28))^2</f>
        <v>4.3817955497489152E-14</v>
      </c>
    </row>
    <row r="39" spans="1:8" x14ac:dyDescent="0.3">
      <c r="A39" s="3"/>
      <c r="B39" s="3">
        <f>(LN(B29) - LN(E29))^2</f>
        <v>3.0898492339150239E-10</v>
      </c>
    </row>
    <row r="40" spans="1:8" x14ac:dyDescent="0.3">
      <c r="A40" s="3"/>
      <c r="B40" s="3">
        <f>(LN(B30) - LN(E30))^2</f>
        <v>2.8398992587956425E-29</v>
      </c>
    </row>
    <row r="41" spans="1:8" x14ac:dyDescent="0.3">
      <c r="A41" s="4" t="s">
        <v>9</v>
      </c>
      <c r="B41" s="4">
        <f>SUM(B32:B40)</f>
        <v>2.4528481430423219E-7</v>
      </c>
    </row>
    <row r="43" spans="1:8" x14ac:dyDescent="0.3">
      <c r="A43" s="1" t="s">
        <v>0</v>
      </c>
      <c r="B43" s="1" t="s">
        <v>1</v>
      </c>
      <c r="C43" s="1" t="s">
        <v>2</v>
      </c>
      <c r="D43" s="1" t="s">
        <v>3</v>
      </c>
      <c r="E43" s="2" t="s">
        <v>7</v>
      </c>
      <c r="F43" s="2" t="s">
        <v>4</v>
      </c>
      <c r="G43" s="2" t="s">
        <v>5</v>
      </c>
      <c r="H43" s="2" t="s">
        <v>6</v>
      </c>
    </row>
    <row r="44" spans="1:8" x14ac:dyDescent="0.3">
      <c r="A44" s="1">
        <v>1</v>
      </c>
      <c r="B44" s="1">
        <f>4.94*10^-6</f>
        <v>4.9400000000000001E-6</v>
      </c>
      <c r="C44" s="1">
        <v>0.1</v>
      </c>
      <c r="D44" s="1">
        <v>0.1</v>
      </c>
      <c r="E44" s="2">
        <f>H44*(C44^(F44))*(D44^G44)</f>
        <v>4.9399582698651436E-6</v>
      </c>
      <c r="F44" s="2">
        <v>2.4625109822000271</v>
      </c>
      <c r="G44" s="2">
        <v>2.4625109822000271</v>
      </c>
      <c r="H44" s="2">
        <v>0.41566671059024202</v>
      </c>
    </row>
    <row r="45" spans="1:8" x14ac:dyDescent="0.3">
      <c r="A45" s="1">
        <v>2</v>
      </c>
      <c r="B45" s="1">
        <f>1.14*10^-5</f>
        <v>1.1399999999999999E-5</v>
      </c>
      <c r="C45" s="1">
        <v>0.1</v>
      </c>
      <c r="D45" s="1">
        <v>0.5</v>
      </c>
      <c r="E45" s="2">
        <f>H45*(C45^(F45))*(D45^G45)</f>
        <v>1.1399928555867254E-5</v>
      </c>
      <c r="F45" s="2">
        <v>3.6052935400626103</v>
      </c>
      <c r="G45" s="2">
        <v>1.592437665946276</v>
      </c>
      <c r="H45" s="2">
        <v>0.13853744484154545</v>
      </c>
    </row>
    <row r="46" spans="1:8" x14ac:dyDescent="0.3">
      <c r="A46" s="1">
        <v>4</v>
      </c>
      <c r="B46" s="1">
        <f>2.72*10^-5</f>
        <v>2.7200000000000004E-5</v>
      </c>
      <c r="C46" s="1">
        <v>0.5</v>
      </c>
      <c r="D46" s="1">
        <v>0.1</v>
      </c>
      <c r="E46" s="2">
        <f>H46*(C46^(F46))*(D46^G46)</f>
        <v>2.7199779974455521E-5</v>
      </c>
      <c r="F46" s="2">
        <v>1.5727119681898034</v>
      </c>
      <c r="G46" s="2">
        <v>3.5298402501819588</v>
      </c>
      <c r="H46" s="2">
        <v>0.27405587594808822</v>
      </c>
    </row>
    <row r="47" spans="1:8" x14ac:dyDescent="0.3">
      <c r="A47" s="1">
        <v>5</v>
      </c>
      <c r="B47" s="1">
        <f>6.09*10^-4</f>
        <v>6.0900000000000006E-4</v>
      </c>
      <c r="C47" s="1">
        <v>0.5</v>
      </c>
      <c r="D47" s="1">
        <v>0.5</v>
      </c>
      <c r="E47" s="2">
        <f>H47*(C47^(F47))*(D47^G47)</f>
        <v>6.0899988370058703E-4</v>
      </c>
      <c r="F47" s="2">
        <v>1.151993716524043</v>
      </c>
      <c r="G47" s="2">
        <v>1.151993716524043</v>
      </c>
      <c r="H47" s="2">
        <v>3.0073677395425591E-3</v>
      </c>
    </row>
    <row r="48" spans="1:8" x14ac:dyDescent="0.3">
      <c r="A48" s="1">
        <v>6</v>
      </c>
      <c r="B48" s="1">
        <f>8.85*10^-4</f>
        <v>8.8500000000000004E-4</v>
      </c>
      <c r="C48" s="1">
        <v>0.5</v>
      </c>
      <c r="D48" s="1">
        <v>1</v>
      </c>
      <c r="E48" s="2">
        <f>H48*(C48^(F48))*(D48^G48)</f>
        <v>8.8456226078538068E-4</v>
      </c>
      <c r="F48" s="2">
        <v>1.5865429098937502</v>
      </c>
      <c r="G48" s="2">
        <v>1</v>
      </c>
      <c r="H48" s="2">
        <v>2.6565953727199498E-3</v>
      </c>
    </row>
    <row r="49" spans="1:8" x14ac:dyDescent="0.3">
      <c r="A49" s="1">
        <v>7</v>
      </c>
      <c r="B49" s="1">
        <f>1.6*10^-3</f>
        <v>1.6000000000000001E-3</v>
      </c>
      <c r="C49" s="1">
        <v>1</v>
      </c>
      <c r="D49" s="1">
        <v>0.1</v>
      </c>
      <c r="E49" s="2">
        <f>H49*(C49^(F49))*(D49^G49)</f>
        <v>1.5999996650762148E-3</v>
      </c>
      <c r="F49" s="2">
        <v>1</v>
      </c>
      <c r="G49" s="2">
        <v>1.9210420972051796</v>
      </c>
      <c r="H49" s="2">
        <v>0.13340189195564653</v>
      </c>
    </row>
    <row r="50" spans="1:8" x14ac:dyDescent="0.3">
      <c r="A50" s="1">
        <v>8</v>
      </c>
      <c r="B50" s="1">
        <f>3.45*10^-3</f>
        <v>3.4500000000000004E-3</v>
      </c>
      <c r="C50" s="1">
        <v>1</v>
      </c>
      <c r="D50" s="1">
        <v>0.5</v>
      </c>
      <c r="E50" s="2">
        <f>H50*(C50^(F50))*(D50^G50)</f>
        <v>3.4499393565468931E-3</v>
      </c>
      <c r="F50" s="2">
        <v>1</v>
      </c>
      <c r="G50" s="2">
        <v>1.5852940420464281</v>
      </c>
      <c r="H50" s="2">
        <v>1.0352196802921765E-2</v>
      </c>
    </row>
    <row r="51" spans="1:8" x14ac:dyDescent="0.3">
      <c r="A51" s="1">
        <v>9</v>
      </c>
      <c r="B51" s="1">
        <f>5.02*10^-3</f>
        <v>5.0199999999999993E-3</v>
      </c>
      <c r="C51" s="1">
        <v>1</v>
      </c>
      <c r="D51" s="1">
        <v>1</v>
      </c>
      <c r="E51" s="2">
        <f>H51*(C51^(F51))*(D51^G51)</f>
        <v>5.0200000000000244E-3</v>
      </c>
      <c r="F51" s="2">
        <v>1</v>
      </c>
      <c r="G51" s="2">
        <v>1</v>
      </c>
      <c r="H51" s="2">
        <v>5.0200000000000244E-3</v>
      </c>
    </row>
    <row r="52" spans="1:8" x14ac:dyDescent="0.3">
      <c r="A52" s="3"/>
      <c r="B52" s="5" t="s">
        <v>8</v>
      </c>
    </row>
    <row r="53" spans="1:8" x14ac:dyDescent="0.3">
      <c r="A53" s="3"/>
      <c r="B53" s="3">
        <f>(LN(B44) - LN(E44))^2</f>
        <v>7.1359097252912297E-11</v>
      </c>
    </row>
    <row r="54" spans="1:8" x14ac:dyDescent="0.3">
      <c r="A54" s="3"/>
      <c r="B54" s="3">
        <f>(LN(B45) - LN(E45))^2</f>
        <v>3.9275900994463917E-11</v>
      </c>
      <c r="E54" t="s">
        <v>12</v>
      </c>
      <c r="F54" s="2">
        <v>1</v>
      </c>
      <c r="G54" t="s">
        <v>13</v>
      </c>
      <c r="H54" s="2">
        <v>3.6052940000000002</v>
      </c>
    </row>
    <row r="55" spans="1:8" x14ac:dyDescent="0.3">
      <c r="A55" s="3"/>
      <c r="B55" s="3"/>
      <c r="E55" t="s">
        <v>10</v>
      </c>
      <c r="F55" s="2">
        <v>1</v>
      </c>
      <c r="G55" t="s">
        <v>14</v>
      </c>
      <c r="H55" s="2">
        <v>3.5298400000000001</v>
      </c>
    </row>
    <row r="56" spans="1:8" x14ac:dyDescent="0.3">
      <c r="A56" s="3"/>
      <c r="B56" s="3">
        <f>(LN(B46) - LN(E46))^2</f>
        <v>6.5435272278025466E-11</v>
      </c>
      <c r="E56" t="s">
        <v>11</v>
      </c>
      <c r="F56" s="2">
        <v>2.6570000000000001E-3</v>
      </c>
      <c r="G56" t="s">
        <v>15</v>
      </c>
      <c r="H56" s="2">
        <v>0.41566700000000001</v>
      </c>
    </row>
    <row r="57" spans="1:8" x14ac:dyDescent="0.3">
      <c r="A57" s="3"/>
      <c r="B57" s="3">
        <f>(LN(B47) - LN(E47))^2</f>
        <v>3.6468721930139303E-14</v>
      </c>
    </row>
    <row r="58" spans="1:8" x14ac:dyDescent="0.3">
      <c r="A58" s="3"/>
      <c r="B58" s="3">
        <f>(LN(B48) - LN(E48))^2</f>
        <v>2.4477058321222107E-7</v>
      </c>
    </row>
    <row r="59" spans="1:8" x14ac:dyDescent="0.3">
      <c r="A59" s="3"/>
      <c r="B59" s="3">
        <f>(LN(B49) - LN(E49))^2</f>
        <v>4.3817955497489152E-14</v>
      </c>
    </row>
    <row r="60" spans="1:8" x14ac:dyDescent="0.3">
      <c r="A60" s="3"/>
      <c r="B60" s="3">
        <f>(LN(B50) - LN(E50))^2</f>
        <v>3.0898492339150239E-10</v>
      </c>
    </row>
    <row r="61" spans="1:8" x14ac:dyDescent="0.3">
      <c r="A61" s="3"/>
      <c r="B61" s="3">
        <f>(LN(B51) - LN(E51))^2</f>
        <v>2.8398992587956425E-29</v>
      </c>
    </row>
    <row r="62" spans="1:8" x14ac:dyDescent="0.3">
      <c r="A62" s="4" t="s">
        <v>9</v>
      </c>
      <c r="B62" s="4">
        <f>SUM(B53:B61)</f>
        <v>2.452557186928154E-7</v>
      </c>
    </row>
    <row r="64" spans="1:8" x14ac:dyDescent="0.3">
      <c r="A64" s="1" t="s">
        <v>0</v>
      </c>
      <c r="B64" s="1" t="s">
        <v>1</v>
      </c>
      <c r="C64" s="1" t="s">
        <v>2</v>
      </c>
      <c r="D64" s="1" t="s">
        <v>3</v>
      </c>
      <c r="E64" s="2" t="s">
        <v>7</v>
      </c>
      <c r="F64" s="2" t="s">
        <v>4</v>
      </c>
      <c r="G64" s="2" t="s">
        <v>5</v>
      </c>
      <c r="H64" s="2" t="s">
        <v>6</v>
      </c>
    </row>
    <row r="65" spans="1:8" x14ac:dyDescent="0.3">
      <c r="A65" s="1">
        <v>1</v>
      </c>
      <c r="B65" s="1">
        <f>4.94*10^-6</f>
        <v>4.9400000000000001E-6</v>
      </c>
      <c r="C65" s="1">
        <v>0.1</v>
      </c>
      <c r="D65" s="1">
        <v>0.1</v>
      </c>
      <c r="E65" s="2">
        <f>H65*(C65^(F65))*(D65^G65)</f>
        <v>4.9399582698651436E-6</v>
      </c>
      <c r="F65" s="2">
        <v>2.4625109822000271</v>
      </c>
      <c r="G65" s="2">
        <v>2.4625109822000271</v>
      </c>
      <c r="H65" s="2">
        <v>0.41566671059024202</v>
      </c>
    </row>
    <row r="66" spans="1:8" x14ac:dyDescent="0.3">
      <c r="A66" s="1">
        <v>2</v>
      </c>
      <c r="B66" s="1">
        <f>1.14*10^-5</f>
        <v>1.1399999999999999E-5</v>
      </c>
      <c r="C66" s="1">
        <v>0.1</v>
      </c>
      <c r="D66" s="1">
        <v>0.5</v>
      </c>
      <c r="E66" s="2">
        <f>H66*(C66^(F66))*(D66^G66)</f>
        <v>1.1399928555867254E-5</v>
      </c>
      <c r="F66" s="2">
        <v>3.6052935400626103</v>
      </c>
      <c r="G66" s="2">
        <v>1.592437665946276</v>
      </c>
      <c r="H66" s="2">
        <v>0.13853744484154545</v>
      </c>
    </row>
    <row r="67" spans="1:8" x14ac:dyDescent="0.3">
      <c r="A67" s="1">
        <v>3</v>
      </c>
      <c r="B67" s="1">
        <f>1.62*10^-5</f>
        <v>1.6200000000000001E-5</v>
      </c>
      <c r="C67" s="1">
        <v>0.1</v>
      </c>
      <c r="D67" s="1">
        <v>1</v>
      </c>
      <c r="E67" s="2">
        <f>H67*(C67^(F67))*(D67^G67)</f>
        <v>1.6199866047503397E-5</v>
      </c>
      <c r="F67" s="2">
        <v>3.6674694595589203</v>
      </c>
      <c r="G67" s="2">
        <v>1</v>
      </c>
      <c r="H67" s="2">
        <v>7.5332240295013272E-2</v>
      </c>
    </row>
    <row r="68" spans="1:8" x14ac:dyDescent="0.3">
      <c r="A68" s="1">
        <v>5</v>
      </c>
      <c r="B68" s="1">
        <f>6.09*10^-4</f>
        <v>6.0900000000000006E-4</v>
      </c>
      <c r="C68" s="1">
        <v>0.5</v>
      </c>
      <c r="D68" s="1">
        <v>0.5</v>
      </c>
      <c r="E68" s="2">
        <f>H68*(C68^(F68))*(D68^G68)</f>
        <v>6.0899988370058703E-4</v>
      </c>
      <c r="F68" s="2">
        <v>1.151993716524043</v>
      </c>
      <c r="G68" s="2">
        <v>1.151993716524043</v>
      </c>
      <c r="H68" s="2">
        <v>3.0073677395425591E-3</v>
      </c>
    </row>
    <row r="69" spans="1:8" x14ac:dyDescent="0.3">
      <c r="A69" s="1">
        <v>6</v>
      </c>
      <c r="B69" s="1">
        <f>8.85*10^-4</f>
        <v>8.8500000000000004E-4</v>
      </c>
      <c r="C69" s="1">
        <v>0.5</v>
      </c>
      <c r="D69" s="1">
        <v>1</v>
      </c>
      <c r="E69" s="2">
        <f>H69*(C69^(F69))*(D69^G69)</f>
        <v>8.8456226078538068E-4</v>
      </c>
      <c r="F69" s="2">
        <v>1.5865429098937502</v>
      </c>
      <c r="G69" s="2">
        <v>1</v>
      </c>
      <c r="H69" s="2">
        <v>2.6565953727199498E-3</v>
      </c>
    </row>
    <row r="70" spans="1:8" x14ac:dyDescent="0.3">
      <c r="A70" s="1">
        <v>7</v>
      </c>
      <c r="B70" s="1">
        <f>1.6*10^-3</f>
        <v>1.6000000000000001E-3</v>
      </c>
      <c r="C70" s="1">
        <v>1</v>
      </c>
      <c r="D70" s="1">
        <v>0.1</v>
      </c>
      <c r="E70" s="2">
        <f>H70*(C70^(F70))*(D70^G70)</f>
        <v>1.5999996650762148E-3</v>
      </c>
      <c r="F70" s="2">
        <v>1</v>
      </c>
      <c r="G70" s="2">
        <v>1.9210420972051796</v>
      </c>
      <c r="H70" s="2">
        <v>0.13340189195564653</v>
      </c>
    </row>
    <row r="71" spans="1:8" x14ac:dyDescent="0.3">
      <c r="A71" s="1">
        <v>8</v>
      </c>
      <c r="B71" s="1">
        <f>3.45*10^-3</f>
        <v>3.4500000000000004E-3</v>
      </c>
      <c r="C71" s="1">
        <v>1</v>
      </c>
      <c r="D71" s="1">
        <v>0.5</v>
      </c>
      <c r="E71" s="2">
        <f>H71*(C71^(F71))*(D71^G71)</f>
        <v>3.4499393565468931E-3</v>
      </c>
      <c r="F71" s="2">
        <v>1</v>
      </c>
      <c r="G71" s="2">
        <v>1.5852940420464281</v>
      </c>
      <c r="H71" s="2">
        <v>1.0352196802921765E-2</v>
      </c>
    </row>
    <row r="72" spans="1:8" x14ac:dyDescent="0.3">
      <c r="A72" s="1">
        <v>9</v>
      </c>
      <c r="B72" s="1">
        <f>5.02*10^-3</f>
        <v>5.0199999999999993E-3</v>
      </c>
      <c r="C72" s="1">
        <v>1</v>
      </c>
      <c r="D72" s="1">
        <v>1</v>
      </c>
      <c r="E72" s="2">
        <f>H72*(C72^(F72))*(D72^G72)</f>
        <v>5.0200000000000244E-3</v>
      </c>
      <c r="F72" s="2">
        <v>1</v>
      </c>
      <c r="G72" s="2">
        <v>1</v>
      </c>
      <c r="H72" s="2">
        <v>5.0200000000000244E-3</v>
      </c>
    </row>
    <row r="73" spans="1:8" x14ac:dyDescent="0.3">
      <c r="A73" s="3"/>
      <c r="B73" s="5" t="s">
        <v>8</v>
      </c>
    </row>
    <row r="74" spans="1:8" x14ac:dyDescent="0.3">
      <c r="A74" s="3"/>
      <c r="B74" s="3">
        <f>(LN(B65) - LN(E65))^2</f>
        <v>7.1359097252912297E-11</v>
      </c>
    </row>
    <row r="75" spans="1:8" x14ac:dyDescent="0.3">
      <c r="A75" s="3"/>
      <c r="B75" s="3">
        <f>(LN(B66) - LN(E66))^2</f>
        <v>3.9275900994463917E-11</v>
      </c>
      <c r="E75" t="s">
        <v>12</v>
      </c>
      <c r="F75" s="2">
        <v>1</v>
      </c>
      <c r="G75" t="s">
        <v>13</v>
      </c>
      <c r="H75" s="2">
        <v>3.6674690000000001</v>
      </c>
    </row>
    <row r="76" spans="1:8" x14ac:dyDescent="0.3">
      <c r="A76" s="3"/>
      <c r="B76" s="3">
        <f>(LN(B67) - LN(E67))^2</f>
        <v>6.8371512411265463E-11</v>
      </c>
      <c r="E76" t="s">
        <v>10</v>
      </c>
      <c r="F76" s="2">
        <v>1</v>
      </c>
      <c r="G76" t="s">
        <v>14</v>
      </c>
      <c r="H76" s="2">
        <v>2.4625110000000001</v>
      </c>
    </row>
    <row r="77" spans="1:8" x14ac:dyDescent="0.3">
      <c r="A77" s="3"/>
      <c r="B77" s="3"/>
      <c r="E77" t="s">
        <v>11</v>
      </c>
      <c r="F77" s="2">
        <v>2.6570000000000001E-3</v>
      </c>
      <c r="G77" t="s">
        <v>15</v>
      </c>
      <c r="H77" s="2">
        <v>0.41566700000000001</v>
      </c>
    </row>
    <row r="78" spans="1:8" x14ac:dyDescent="0.3">
      <c r="A78" s="3"/>
      <c r="B78" s="3">
        <f>(LN(B68) - LN(E68))^2</f>
        <v>3.6468721930139303E-14</v>
      </c>
    </row>
    <row r="79" spans="1:8" x14ac:dyDescent="0.3">
      <c r="A79" s="3"/>
      <c r="B79" s="3">
        <f>(LN(B69) - LN(E69))^2</f>
        <v>2.4477058321222107E-7</v>
      </c>
    </row>
    <row r="80" spans="1:8" x14ac:dyDescent="0.3">
      <c r="A80" s="3"/>
      <c r="B80" s="3">
        <f>(LN(B70) - LN(E70))^2</f>
        <v>4.3817955497489152E-14</v>
      </c>
    </row>
    <row r="81" spans="1:8" x14ac:dyDescent="0.3">
      <c r="A81" s="3"/>
      <c r="B81" s="3">
        <f>(LN(B71) - LN(E71))^2</f>
        <v>3.0898492339150239E-10</v>
      </c>
    </row>
    <row r="82" spans="1:8" x14ac:dyDescent="0.3">
      <c r="A82" s="3"/>
      <c r="B82" s="3">
        <f>(LN(B72) - LN(E72))^2</f>
        <v>2.8398992587956425E-29</v>
      </c>
    </row>
    <row r="83" spans="1:8" x14ac:dyDescent="0.3">
      <c r="A83" s="4" t="s">
        <v>9</v>
      </c>
      <c r="B83" s="4">
        <f>SUM(B74:B82)</f>
        <v>2.4525865493294867E-7</v>
      </c>
    </row>
    <row r="85" spans="1:8" x14ac:dyDescent="0.3">
      <c r="A85" s="1" t="s">
        <v>0</v>
      </c>
      <c r="B85" s="1" t="s">
        <v>1</v>
      </c>
      <c r="C85" s="1" t="s">
        <v>2</v>
      </c>
      <c r="D85" s="1" t="s">
        <v>3</v>
      </c>
      <c r="E85" s="2" t="s">
        <v>7</v>
      </c>
      <c r="F85" s="2" t="s">
        <v>4</v>
      </c>
      <c r="G85" s="2" t="s">
        <v>5</v>
      </c>
      <c r="H85" s="2" t="s">
        <v>6</v>
      </c>
    </row>
    <row r="86" spans="1:8" x14ac:dyDescent="0.3">
      <c r="A86" s="1">
        <v>1</v>
      </c>
      <c r="B86" s="1">
        <f>4.94*10^-6</f>
        <v>4.9400000000000001E-6</v>
      </c>
      <c r="C86" s="1">
        <v>0.1</v>
      </c>
      <c r="D86" s="1">
        <v>0.1</v>
      </c>
      <c r="E86" s="2">
        <f>H86*(C86^(F86))*(D86^G86)</f>
        <v>4.9399582698651436E-6</v>
      </c>
      <c r="F86" s="2">
        <v>2.4625109822000271</v>
      </c>
      <c r="G86" s="2">
        <v>2.4625109822000271</v>
      </c>
      <c r="H86" s="2">
        <v>0.41566671059024202</v>
      </c>
    </row>
    <row r="87" spans="1:8" x14ac:dyDescent="0.3">
      <c r="A87" s="1">
        <v>2</v>
      </c>
      <c r="B87" s="1">
        <f>1.14*10^-5</f>
        <v>1.1399999999999999E-5</v>
      </c>
      <c r="C87" s="1">
        <v>0.1</v>
      </c>
      <c r="D87" s="1">
        <v>0.5</v>
      </c>
      <c r="E87" s="2">
        <f>H87*(C87^(F87))*(D87^G87)</f>
        <v>1.1399928555867254E-5</v>
      </c>
      <c r="F87" s="2">
        <v>3.6052935400626103</v>
      </c>
      <c r="G87" s="2">
        <v>1.592437665946276</v>
      </c>
      <c r="H87" s="2">
        <v>0.13853744484154545</v>
      </c>
    </row>
    <row r="88" spans="1:8" x14ac:dyDescent="0.3">
      <c r="A88" s="1">
        <v>3</v>
      </c>
      <c r="B88" s="1">
        <f>1.62*10^-5</f>
        <v>1.6200000000000001E-5</v>
      </c>
      <c r="C88" s="1">
        <v>0.1</v>
      </c>
      <c r="D88" s="1">
        <v>1</v>
      </c>
      <c r="E88" s="2">
        <f>H88*(C88^(F88))*(D88^G88)</f>
        <v>1.6199866047503397E-5</v>
      </c>
      <c r="F88" s="2">
        <v>3.6674694595589203</v>
      </c>
      <c r="G88" s="2">
        <v>1</v>
      </c>
      <c r="H88" s="2">
        <v>7.5332240295013272E-2</v>
      </c>
    </row>
    <row r="89" spans="1:8" x14ac:dyDescent="0.3">
      <c r="A89" s="1">
        <v>4</v>
      </c>
      <c r="B89" s="1">
        <f>2.72*10^-5</f>
        <v>2.7200000000000004E-5</v>
      </c>
      <c r="C89" s="1">
        <v>0.5</v>
      </c>
      <c r="D89" s="1">
        <v>0.1</v>
      </c>
      <c r="E89" s="2">
        <f>H89*(C89^(F89))*(D89^G89)</f>
        <v>2.7199779974455521E-5</v>
      </c>
      <c r="F89" s="2">
        <v>1.5727119681898034</v>
      </c>
      <c r="G89" s="2">
        <v>3.5298402501819588</v>
      </c>
      <c r="H89" s="2">
        <v>0.27405587594808822</v>
      </c>
    </row>
    <row r="90" spans="1:8" x14ac:dyDescent="0.3">
      <c r="A90" s="1">
        <v>6</v>
      </c>
      <c r="B90" s="1">
        <f>8.85*10^-4</f>
        <v>8.8500000000000004E-4</v>
      </c>
      <c r="C90" s="1">
        <v>0.5</v>
      </c>
      <c r="D90" s="1">
        <v>1</v>
      </c>
      <c r="E90" s="2">
        <f>H90*(C90^(F90))*(D90^G90)</f>
        <v>8.8456226078538068E-4</v>
      </c>
      <c r="F90" s="2">
        <v>1.5865429098937502</v>
      </c>
      <c r="G90" s="2">
        <v>1</v>
      </c>
      <c r="H90" s="2">
        <v>2.6565953727199498E-3</v>
      </c>
    </row>
    <row r="91" spans="1:8" x14ac:dyDescent="0.3">
      <c r="A91" s="1">
        <v>7</v>
      </c>
      <c r="B91" s="1">
        <f>1.6*10^-3</f>
        <v>1.6000000000000001E-3</v>
      </c>
      <c r="C91" s="1">
        <v>1</v>
      </c>
      <c r="D91" s="1">
        <v>0.1</v>
      </c>
      <c r="E91" s="2">
        <f>H91*(C91^(F91))*(D91^G91)</f>
        <v>1.5999996650762148E-3</v>
      </c>
      <c r="F91" s="2">
        <v>1</v>
      </c>
      <c r="G91" s="2">
        <v>1.9210420972051796</v>
      </c>
      <c r="H91" s="2">
        <v>0.13340189195564653</v>
      </c>
    </row>
    <row r="92" spans="1:8" x14ac:dyDescent="0.3">
      <c r="A92" s="1">
        <v>8</v>
      </c>
      <c r="B92" s="1">
        <f>3.45*10^-3</f>
        <v>3.4500000000000004E-3</v>
      </c>
      <c r="C92" s="1">
        <v>1</v>
      </c>
      <c r="D92" s="1">
        <v>0.5</v>
      </c>
      <c r="E92" s="2">
        <f>H92*(C92^(F92))*(D92^G92)</f>
        <v>3.4499393565468931E-3</v>
      </c>
      <c r="F92" s="2">
        <v>1</v>
      </c>
      <c r="G92" s="2">
        <v>1.5852940420464281</v>
      </c>
      <c r="H92" s="2">
        <v>1.0352196802921765E-2</v>
      </c>
    </row>
    <row r="93" spans="1:8" x14ac:dyDescent="0.3">
      <c r="A93" s="1">
        <v>9</v>
      </c>
      <c r="B93" s="1">
        <f>5.02*10^-3</f>
        <v>5.0199999999999993E-3</v>
      </c>
      <c r="C93" s="1">
        <v>1</v>
      </c>
      <c r="D93" s="1">
        <v>1</v>
      </c>
      <c r="E93" s="2">
        <f>H93*(C93^(F93))*(D93^G93)</f>
        <v>5.0200000000000244E-3</v>
      </c>
      <c r="F93" s="2">
        <v>1</v>
      </c>
      <c r="G93" s="2">
        <v>1</v>
      </c>
      <c r="H93" s="2">
        <v>5.0200000000000244E-3</v>
      </c>
    </row>
    <row r="94" spans="1:8" x14ac:dyDescent="0.3">
      <c r="A94" s="3"/>
      <c r="B94" s="5" t="s">
        <v>8</v>
      </c>
    </row>
    <row r="95" spans="1:8" x14ac:dyDescent="0.3">
      <c r="A95" s="3"/>
      <c r="B95" s="3">
        <f>(LN(B86) - LN(E86))^2</f>
        <v>7.1359097252912297E-11</v>
      </c>
    </row>
    <row r="96" spans="1:8" x14ac:dyDescent="0.3">
      <c r="A96" s="3"/>
      <c r="B96" s="3">
        <f>(LN(B87) - LN(E87))^2</f>
        <v>3.9275900994463917E-11</v>
      </c>
      <c r="E96" t="s">
        <v>12</v>
      </c>
      <c r="F96" s="2">
        <v>1</v>
      </c>
      <c r="G96" t="s">
        <v>13</v>
      </c>
      <c r="H96" s="2">
        <v>3.6647690000000002</v>
      </c>
    </row>
    <row r="97" spans="1:8" x14ac:dyDescent="0.3">
      <c r="A97" s="3"/>
      <c r="B97" s="3">
        <f>(LN(B88) - LN(E88))^2</f>
        <v>6.8371512411265463E-11</v>
      </c>
      <c r="E97" t="s">
        <v>10</v>
      </c>
      <c r="F97" s="2">
        <v>1</v>
      </c>
      <c r="G97" t="s">
        <v>14</v>
      </c>
      <c r="H97" s="2">
        <v>3.5298400000000001</v>
      </c>
    </row>
    <row r="98" spans="1:8" x14ac:dyDescent="0.3">
      <c r="A98" s="3"/>
      <c r="B98" s="3">
        <f>(LN(B89) - LN(E89))^2</f>
        <v>6.5435272278025466E-11</v>
      </c>
      <c r="E98" t="s">
        <v>11</v>
      </c>
      <c r="F98" s="2">
        <v>2.6570000000000001E-3</v>
      </c>
      <c r="G98" t="s">
        <v>15</v>
      </c>
      <c r="H98" s="2">
        <v>0.41566700000000001</v>
      </c>
    </row>
    <row r="99" spans="1:8" x14ac:dyDescent="0.3">
      <c r="A99" s="3"/>
      <c r="B99" s="3"/>
    </row>
    <row r="100" spans="1:8" x14ac:dyDescent="0.3">
      <c r="A100" s="3"/>
      <c r="B100" s="3">
        <f>(LN(B90) - LN(E90))^2</f>
        <v>2.4477058321222107E-7</v>
      </c>
    </row>
    <row r="101" spans="1:8" x14ac:dyDescent="0.3">
      <c r="A101" s="3"/>
      <c r="B101" s="3">
        <f>(LN(B91) - LN(E91))^2</f>
        <v>4.3817955497489152E-14</v>
      </c>
    </row>
    <row r="102" spans="1:8" x14ac:dyDescent="0.3">
      <c r="A102" s="3"/>
      <c r="B102" s="3">
        <f>(LN(B92) - LN(E92))^2</f>
        <v>3.0898492339150239E-10</v>
      </c>
    </row>
    <row r="103" spans="1:8" x14ac:dyDescent="0.3">
      <c r="A103" s="3"/>
      <c r="B103" s="3">
        <f>(LN(B93) - LN(E93))^2</f>
        <v>2.8398992587956425E-29</v>
      </c>
    </row>
    <row r="104" spans="1:8" x14ac:dyDescent="0.3">
      <c r="A104" s="4" t="s">
        <v>9</v>
      </c>
      <c r="B104" s="4">
        <f>SUM(B95:B103)</f>
        <v>2.4532405373650474E-7</v>
      </c>
    </row>
    <row r="106" spans="1:8" x14ac:dyDescent="0.3">
      <c r="A106" s="1" t="s">
        <v>0</v>
      </c>
      <c r="B106" s="1" t="s">
        <v>1</v>
      </c>
      <c r="C106" s="1" t="s">
        <v>2</v>
      </c>
      <c r="D106" s="1" t="s">
        <v>3</v>
      </c>
      <c r="E106" s="2" t="s">
        <v>7</v>
      </c>
      <c r="F106" s="2" t="s">
        <v>4</v>
      </c>
      <c r="G106" s="2" t="s">
        <v>5</v>
      </c>
      <c r="H106" s="2" t="s">
        <v>6</v>
      </c>
    </row>
    <row r="107" spans="1:8" x14ac:dyDescent="0.3">
      <c r="A107" s="1">
        <v>1</v>
      </c>
      <c r="B107" s="1">
        <f>4.94*10^-6</f>
        <v>4.9400000000000001E-6</v>
      </c>
      <c r="C107" s="1">
        <v>0.1</v>
      </c>
      <c r="D107" s="1">
        <v>0.1</v>
      </c>
      <c r="E107" s="2">
        <f>H107*(C107^(F107))*(D107^G107)</f>
        <v>4.9399582698651436E-6</v>
      </c>
      <c r="F107" s="2">
        <v>2.4625109822000271</v>
      </c>
      <c r="G107" s="2">
        <v>2.4625109822000271</v>
      </c>
      <c r="H107" s="2">
        <v>0.41566671059024202</v>
      </c>
    </row>
    <row r="108" spans="1:8" x14ac:dyDescent="0.3">
      <c r="A108" s="1">
        <v>2</v>
      </c>
      <c r="B108" s="1">
        <f>1.14*10^-5</f>
        <v>1.1399999999999999E-5</v>
      </c>
      <c r="C108" s="1">
        <v>0.1</v>
      </c>
      <c r="D108" s="1">
        <v>0.5</v>
      </c>
      <c r="E108" s="2">
        <f>H108*(C108^(F108))*(D108^G108)</f>
        <v>1.1399928555867254E-5</v>
      </c>
      <c r="F108" s="2">
        <v>3.6052935400626103</v>
      </c>
      <c r="G108" s="2">
        <v>1.592437665946276</v>
      </c>
      <c r="H108" s="2">
        <v>0.13853744484154545</v>
      </c>
    </row>
    <row r="109" spans="1:8" x14ac:dyDescent="0.3">
      <c r="A109" s="1">
        <v>3</v>
      </c>
      <c r="B109" s="1">
        <f>1.62*10^-5</f>
        <v>1.6200000000000001E-5</v>
      </c>
      <c r="C109" s="1">
        <v>0.1</v>
      </c>
      <c r="D109" s="1">
        <v>1</v>
      </c>
      <c r="E109" s="2">
        <f>H109*(C109^(F109))*(D109^G109)</f>
        <v>1.6199866047503397E-5</v>
      </c>
      <c r="F109" s="2">
        <v>3.6674694595589203</v>
      </c>
      <c r="G109" s="2">
        <v>1</v>
      </c>
      <c r="H109" s="2">
        <v>7.5332240295013272E-2</v>
      </c>
    </row>
    <row r="110" spans="1:8" x14ac:dyDescent="0.3">
      <c r="A110" s="1">
        <v>4</v>
      </c>
      <c r="B110" s="1">
        <f>2.72*10^-5</f>
        <v>2.7200000000000004E-5</v>
      </c>
      <c r="C110" s="1">
        <v>0.5</v>
      </c>
      <c r="D110" s="1">
        <v>0.1</v>
      </c>
      <c r="E110" s="2">
        <f>H110*(C110^(F110))*(D110^G110)</f>
        <v>2.7199779974455521E-5</v>
      </c>
      <c r="F110" s="2">
        <v>1.5727119681898034</v>
      </c>
      <c r="G110" s="2">
        <v>3.5298402501819588</v>
      </c>
      <c r="H110" s="2">
        <v>0.27405587594808822</v>
      </c>
    </row>
    <row r="111" spans="1:8" x14ac:dyDescent="0.3">
      <c r="A111" s="1">
        <v>5</v>
      </c>
      <c r="B111" s="1">
        <f>6.09*10^-4</f>
        <v>6.0900000000000006E-4</v>
      </c>
      <c r="C111" s="1">
        <v>0.5</v>
      </c>
      <c r="D111" s="1">
        <v>0.5</v>
      </c>
      <c r="E111" s="2">
        <f>H111*(C111^(F111))*(D111^G111)</f>
        <v>6.0899988370058703E-4</v>
      </c>
      <c r="F111" s="2">
        <v>1.151993716524043</v>
      </c>
      <c r="G111" s="2">
        <v>1.151993716524043</v>
      </c>
      <c r="H111" s="2">
        <v>3.0073677395425591E-3</v>
      </c>
    </row>
    <row r="112" spans="1:8" x14ac:dyDescent="0.3">
      <c r="A112" s="1">
        <v>7</v>
      </c>
      <c r="B112" s="1">
        <f>1.6*10^-3</f>
        <v>1.6000000000000001E-3</v>
      </c>
      <c r="C112" s="1">
        <v>1</v>
      </c>
      <c r="D112" s="1">
        <v>0.1</v>
      </c>
      <c r="E112" s="2">
        <f>H112*(C112^(F112))*(D112^G112)</f>
        <v>1.5999996650762148E-3</v>
      </c>
      <c r="F112" s="2">
        <v>1</v>
      </c>
      <c r="G112" s="2">
        <v>1.9210420972051796</v>
      </c>
      <c r="H112" s="2">
        <v>0.13340189195564653</v>
      </c>
    </row>
    <row r="113" spans="1:8" x14ac:dyDescent="0.3">
      <c r="A113" s="1">
        <v>8</v>
      </c>
      <c r="B113" s="1">
        <f>3.45*10^-3</f>
        <v>3.4500000000000004E-3</v>
      </c>
      <c r="C113" s="1">
        <v>1</v>
      </c>
      <c r="D113" s="1">
        <v>0.5</v>
      </c>
      <c r="E113" s="2">
        <f>H113*(C113^(F113))*(D113^G113)</f>
        <v>3.4499393565468931E-3</v>
      </c>
      <c r="F113" s="2">
        <v>1</v>
      </c>
      <c r="G113" s="2">
        <v>1.5852940420464281</v>
      </c>
      <c r="H113" s="2">
        <v>1.0352196802921765E-2</v>
      </c>
    </row>
    <row r="114" spans="1:8" x14ac:dyDescent="0.3">
      <c r="A114" s="1">
        <v>9</v>
      </c>
      <c r="B114" s="1">
        <f>5.02*10^-3</f>
        <v>5.0199999999999993E-3</v>
      </c>
      <c r="C114" s="1">
        <v>1</v>
      </c>
      <c r="D114" s="1">
        <v>1</v>
      </c>
      <c r="E114" s="2">
        <f>H114*(C114^(F114))*(D114^G114)</f>
        <v>5.0200000000000244E-3</v>
      </c>
      <c r="F114" s="2">
        <v>1</v>
      </c>
      <c r="G114" s="2">
        <v>1</v>
      </c>
      <c r="H114" s="2">
        <v>5.0200000000000244E-3</v>
      </c>
    </row>
    <row r="115" spans="1:8" x14ac:dyDescent="0.3">
      <c r="A115" s="3"/>
      <c r="B115" s="5" t="s">
        <v>8</v>
      </c>
    </row>
    <row r="116" spans="1:8" x14ac:dyDescent="0.3">
      <c r="A116" s="3"/>
      <c r="B116" s="3">
        <f>(LN(B107) - LN(E107))^2</f>
        <v>7.1359097252912297E-11</v>
      </c>
    </row>
    <row r="117" spans="1:8" x14ac:dyDescent="0.3">
      <c r="A117" s="3"/>
      <c r="B117" s="3">
        <f>(LN(B108) - LN(E108))^2</f>
        <v>3.9275900994463917E-11</v>
      </c>
      <c r="E117" t="s">
        <v>12</v>
      </c>
      <c r="F117" s="2">
        <v>1</v>
      </c>
      <c r="G117" t="s">
        <v>13</v>
      </c>
      <c r="H117" s="2">
        <v>3.6674690000000001</v>
      </c>
    </row>
    <row r="118" spans="1:8" x14ac:dyDescent="0.3">
      <c r="A118" s="3"/>
      <c r="B118" s="3">
        <f>(LN(B109) - LN(E109))^2</f>
        <v>6.8371512411265463E-11</v>
      </c>
      <c r="E118" t="s">
        <v>10</v>
      </c>
      <c r="F118" s="2">
        <v>1</v>
      </c>
      <c r="G118" t="s">
        <v>14</v>
      </c>
      <c r="H118" s="2">
        <v>3.6298400000000002</v>
      </c>
    </row>
    <row r="119" spans="1:8" x14ac:dyDescent="0.3">
      <c r="A119" s="3"/>
      <c r="B119" s="3">
        <f>(LN(B110) - LN(E110))^2</f>
        <v>6.5435272278025466E-11</v>
      </c>
      <c r="E119" t="s">
        <v>11</v>
      </c>
      <c r="F119" s="2">
        <v>3.0070000000000001E-3</v>
      </c>
      <c r="G119" t="s">
        <v>15</v>
      </c>
      <c r="H119" s="2">
        <v>0.41566700000000001</v>
      </c>
    </row>
    <row r="120" spans="1:8" x14ac:dyDescent="0.3">
      <c r="A120" s="3"/>
      <c r="B120" s="3">
        <f>(LN(B111) - LN(E111))^2</f>
        <v>3.6468721930139303E-14</v>
      </c>
      <c r="C120" s="6"/>
      <c r="D120" s="6"/>
      <c r="E120" s="6"/>
      <c r="F120" s="6"/>
      <c r="G120" s="6"/>
      <c r="H120" s="6"/>
    </row>
    <row r="121" spans="1:8" x14ac:dyDescent="0.3">
      <c r="A121" s="3"/>
      <c r="B121" s="3"/>
      <c r="C121" s="6"/>
      <c r="D121" s="6"/>
      <c r="E121" s="6"/>
      <c r="F121" s="6"/>
      <c r="G121" s="6"/>
      <c r="H121" s="6"/>
    </row>
    <row r="122" spans="1:8" x14ac:dyDescent="0.3">
      <c r="A122" s="3"/>
      <c r="B122" s="3">
        <f>(LN(B112) - LN(E112))^2</f>
        <v>4.3817955497489152E-14</v>
      </c>
      <c r="C122" s="6"/>
      <c r="D122" s="6"/>
      <c r="E122" s="6"/>
      <c r="F122" s="6"/>
      <c r="G122" s="6"/>
      <c r="H122" s="6"/>
    </row>
    <row r="123" spans="1:8" x14ac:dyDescent="0.3">
      <c r="A123" s="3"/>
      <c r="B123" s="3">
        <f>(LN(B113) - LN(E113))^2</f>
        <v>3.0898492339150239E-10</v>
      </c>
      <c r="C123" s="6"/>
      <c r="D123" s="6"/>
      <c r="E123" s="6"/>
      <c r="F123" s="6"/>
      <c r="G123" s="6"/>
      <c r="H123" s="6"/>
    </row>
    <row r="124" spans="1:8" x14ac:dyDescent="0.3">
      <c r="A124" s="3"/>
      <c r="B124" s="3">
        <f>(LN(B114) - LN(E114))^2</f>
        <v>2.8398992587956425E-29</v>
      </c>
      <c r="C124" s="6"/>
      <c r="D124" s="6"/>
      <c r="E124" s="6"/>
      <c r="F124" s="6"/>
      <c r="G124" s="6"/>
      <c r="H124" s="6"/>
    </row>
    <row r="125" spans="1:8" x14ac:dyDescent="0.3">
      <c r="A125" s="4" t="s">
        <v>9</v>
      </c>
      <c r="B125" s="4">
        <f>SUM(B116:B124)</f>
        <v>5.5350699300559717E-10</v>
      </c>
      <c r="C125" s="6"/>
      <c r="D125" s="6"/>
      <c r="E125" s="6"/>
      <c r="F125" s="6"/>
      <c r="G125" s="6"/>
      <c r="H125" s="6"/>
    </row>
    <row r="127" spans="1:8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2" t="s">
        <v>7</v>
      </c>
      <c r="F127" s="2" t="s">
        <v>4</v>
      </c>
      <c r="G127" s="2" t="s">
        <v>5</v>
      </c>
      <c r="H127" s="2" t="s">
        <v>6</v>
      </c>
    </row>
    <row r="128" spans="1:8" x14ac:dyDescent="0.3">
      <c r="A128" s="1">
        <v>1</v>
      </c>
      <c r="B128" s="1">
        <f>4.94*10^-6</f>
        <v>4.9400000000000001E-6</v>
      </c>
      <c r="C128" s="1">
        <v>0.1</v>
      </c>
      <c r="D128" s="1">
        <v>0.1</v>
      </c>
      <c r="E128" s="2">
        <f>H128*(C128^(F128))*(D128^G128)</f>
        <v>4.9399582698651436E-6</v>
      </c>
      <c r="F128" s="2">
        <v>2.4625109822000271</v>
      </c>
      <c r="G128" s="2">
        <v>2.4625109822000271</v>
      </c>
      <c r="H128" s="2">
        <v>0.41566671059024202</v>
      </c>
    </row>
    <row r="129" spans="1:8" x14ac:dyDescent="0.3">
      <c r="A129" s="1">
        <v>2</v>
      </c>
      <c r="B129" s="1">
        <f>1.14*10^-5</f>
        <v>1.1399999999999999E-5</v>
      </c>
      <c r="C129" s="1">
        <v>0.1</v>
      </c>
      <c r="D129" s="1">
        <v>0.5</v>
      </c>
      <c r="E129" s="2">
        <f>H129*(C129^(F129))*(D129^G129)</f>
        <v>1.1399928555867254E-5</v>
      </c>
      <c r="F129" s="2">
        <v>3.6052935400626103</v>
      </c>
      <c r="G129" s="2">
        <v>1.592437665946276</v>
      </c>
      <c r="H129" s="2">
        <v>0.13853744484154545</v>
      </c>
    </row>
    <row r="130" spans="1:8" x14ac:dyDescent="0.3">
      <c r="A130" s="1">
        <v>3</v>
      </c>
      <c r="B130" s="1">
        <f>1.62*10^-5</f>
        <v>1.6200000000000001E-5</v>
      </c>
      <c r="C130" s="1">
        <v>0.1</v>
      </c>
      <c r="D130" s="1">
        <v>1</v>
      </c>
      <c r="E130" s="2">
        <f>H130*(C130^(F130))*(D130^G130)</f>
        <v>1.6199866047503397E-5</v>
      </c>
      <c r="F130" s="2">
        <v>3.6674694595589203</v>
      </c>
      <c r="G130" s="2">
        <v>1</v>
      </c>
      <c r="H130" s="2">
        <v>7.5332240295013272E-2</v>
      </c>
    </row>
    <row r="131" spans="1:8" x14ac:dyDescent="0.3">
      <c r="A131" s="1">
        <v>4</v>
      </c>
      <c r="B131" s="1">
        <f>2.72*10^-5</f>
        <v>2.7200000000000004E-5</v>
      </c>
      <c r="C131" s="1">
        <v>0.5</v>
      </c>
      <c r="D131" s="1">
        <v>0.1</v>
      </c>
      <c r="E131" s="2">
        <f>H131*(C131^(F131))*(D131^G131)</f>
        <v>2.7199779974455521E-5</v>
      </c>
      <c r="F131" s="2">
        <v>1.5727119681898034</v>
      </c>
      <c r="G131" s="2">
        <v>3.5298402501819588</v>
      </c>
      <c r="H131" s="2">
        <v>0.27405587594808822</v>
      </c>
    </row>
    <row r="132" spans="1:8" x14ac:dyDescent="0.3">
      <c r="A132" s="1">
        <v>5</v>
      </c>
      <c r="B132" s="1">
        <f>6.09*10^-4</f>
        <v>6.0900000000000006E-4</v>
      </c>
      <c r="C132" s="1">
        <v>0.5</v>
      </c>
      <c r="D132" s="1">
        <v>0.5</v>
      </c>
      <c r="E132" s="2">
        <f>H132*(C132^(F132))*(D132^G132)</f>
        <v>6.0899988370058703E-4</v>
      </c>
      <c r="F132" s="2">
        <v>1.151993716524043</v>
      </c>
      <c r="G132" s="2">
        <v>1.151993716524043</v>
      </c>
      <c r="H132" s="2">
        <v>3.0073677395425591E-3</v>
      </c>
    </row>
    <row r="133" spans="1:8" x14ac:dyDescent="0.3">
      <c r="A133" s="1">
        <v>6</v>
      </c>
      <c r="B133" s="1">
        <f>8.85*10^-4</f>
        <v>8.8500000000000004E-4</v>
      </c>
      <c r="C133" s="1">
        <v>0.5</v>
      </c>
      <c r="D133" s="1">
        <v>1</v>
      </c>
      <c r="E133" s="2">
        <f>H133*(C133^(F133))*(D133^G133)</f>
        <v>8.8456226078538068E-4</v>
      </c>
      <c r="F133" s="2">
        <v>1.5865429098937502</v>
      </c>
      <c r="G133" s="2">
        <v>1</v>
      </c>
      <c r="H133" s="2">
        <v>2.6565953727199498E-3</v>
      </c>
    </row>
    <row r="134" spans="1:8" x14ac:dyDescent="0.3">
      <c r="A134" s="1">
        <v>8</v>
      </c>
      <c r="B134" s="1">
        <f>3.45*10^-3</f>
        <v>3.4500000000000004E-3</v>
      </c>
      <c r="C134" s="1">
        <v>1</v>
      </c>
      <c r="D134" s="1">
        <v>0.5</v>
      </c>
      <c r="E134" s="2">
        <f>H134*(C134^(F134))*(D134^G134)</f>
        <v>3.4499393565468931E-3</v>
      </c>
      <c r="F134" s="2">
        <v>1</v>
      </c>
      <c r="G134" s="2">
        <v>1.5852940420464281</v>
      </c>
      <c r="H134" s="2">
        <v>1.0352196802921765E-2</v>
      </c>
    </row>
    <row r="135" spans="1:8" x14ac:dyDescent="0.3">
      <c r="A135" s="1">
        <v>9</v>
      </c>
      <c r="B135" s="1">
        <f>5.02*10^-3</f>
        <v>5.0199999999999993E-3</v>
      </c>
      <c r="C135" s="1">
        <v>1</v>
      </c>
      <c r="D135" s="1">
        <v>1</v>
      </c>
      <c r="E135" s="2">
        <f>H135*(C135^(F135))*(D135^G135)</f>
        <v>5.0200000000000244E-3</v>
      </c>
      <c r="F135" s="2">
        <v>1</v>
      </c>
      <c r="G135" s="2">
        <v>1</v>
      </c>
      <c r="H135" s="2">
        <v>5.0200000000000244E-3</v>
      </c>
    </row>
    <row r="136" spans="1:8" x14ac:dyDescent="0.3">
      <c r="A136" s="3"/>
      <c r="B136" s="5" t="s">
        <v>8</v>
      </c>
    </row>
    <row r="137" spans="1:8" x14ac:dyDescent="0.3">
      <c r="A137" s="3"/>
      <c r="B137" s="3">
        <f>(LN(B128) - LN(E128))^2</f>
        <v>7.1359097252912297E-11</v>
      </c>
    </row>
    <row r="138" spans="1:8" x14ac:dyDescent="0.3">
      <c r="A138" s="3"/>
      <c r="B138" s="3">
        <f>(LN(B129) - LN(E129))^2</f>
        <v>3.9275900994463917E-11</v>
      </c>
      <c r="E138" t="s">
        <v>12</v>
      </c>
      <c r="F138" s="2">
        <v>1</v>
      </c>
      <c r="G138" t="s">
        <v>13</v>
      </c>
      <c r="H138" s="2">
        <v>3.6674690000000001</v>
      </c>
    </row>
    <row r="139" spans="1:8" x14ac:dyDescent="0.3">
      <c r="A139" s="3"/>
      <c r="B139" s="3">
        <f>(LN(B130) - LN(E130))^2</f>
        <v>6.8371512411265463E-11</v>
      </c>
      <c r="E139" t="s">
        <v>10</v>
      </c>
      <c r="F139" s="2">
        <v>1</v>
      </c>
      <c r="G139" t="s">
        <v>14</v>
      </c>
      <c r="H139" s="2">
        <v>3.5298400000000001</v>
      </c>
    </row>
    <row r="140" spans="1:8" x14ac:dyDescent="0.3">
      <c r="A140" s="3"/>
      <c r="B140" s="3">
        <f>(LN(B131) - LN(E131))^2</f>
        <v>6.5435272278025466E-11</v>
      </c>
      <c r="E140" t="s">
        <v>11</v>
      </c>
      <c r="F140" s="2">
        <v>2.6570000000000001E-3</v>
      </c>
      <c r="G140" t="s">
        <v>15</v>
      </c>
      <c r="H140" s="2">
        <v>0.41566700000000001</v>
      </c>
    </row>
    <row r="141" spans="1:8" x14ac:dyDescent="0.3">
      <c r="A141" s="3"/>
      <c r="B141" s="3">
        <f>(LN(B132) - LN(E132))^2</f>
        <v>3.6468721930139303E-14</v>
      </c>
    </row>
    <row r="142" spans="1:8" x14ac:dyDescent="0.3">
      <c r="A142" s="3"/>
      <c r="B142" s="3">
        <f>(LN(B133) - LN(E133))^2</f>
        <v>2.4477058321222107E-7</v>
      </c>
    </row>
    <row r="143" spans="1:8" x14ac:dyDescent="0.3">
      <c r="A143" s="3"/>
      <c r="B143" s="3"/>
    </row>
    <row r="144" spans="1:8" x14ac:dyDescent="0.3">
      <c r="A144" s="3"/>
      <c r="B144" s="3">
        <f>(LN(B134) - LN(E134))^2</f>
        <v>3.0898492339150239E-10</v>
      </c>
    </row>
    <row r="145" spans="1:8" x14ac:dyDescent="0.3">
      <c r="A145" s="3"/>
      <c r="B145" s="3">
        <f>(LN(B135) - LN(E135))^2</f>
        <v>2.8398992587956425E-29</v>
      </c>
    </row>
    <row r="146" spans="1:8" x14ac:dyDescent="0.3">
      <c r="A146" s="4" t="s">
        <v>9</v>
      </c>
      <c r="B146" s="4">
        <f>SUM(B137:B145)</f>
        <v>2.4532404638727118E-7</v>
      </c>
    </row>
    <row r="148" spans="1:8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2" t="s">
        <v>7</v>
      </c>
      <c r="F148" s="2" t="s">
        <v>4</v>
      </c>
      <c r="G148" s="2" t="s">
        <v>5</v>
      </c>
      <c r="H148" s="2" t="s">
        <v>6</v>
      </c>
    </row>
    <row r="149" spans="1:8" x14ac:dyDescent="0.3">
      <c r="A149" s="1">
        <v>1</v>
      </c>
      <c r="B149" s="1">
        <f>4.94*10^-6</f>
        <v>4.9400000000000001E-6</v>
      </c>
      <c r="C149" s="1">
        <v>0.1</v>
      </c>
      <c r="D149" s="1">
        <v>0.1</v>
      </c>
      <c r="E149" s="2">
        <f>H149*(C149^(F149))*(D149^G149)</f>
        <v>4.9399582698651436E-6</v>
      </c>
      <c r="F149" s="2">
        <v>2.4625109822000271</v>
      </c>
      <c r="G149" s="2">
        <v>2.4625109822000271</v>
      </c>
      <c r="H149" s="2">
        <v>0.41566671059024202</v>
      </c>
    </row>
    <row r="150" spans="1:8" x14ac:dyDescent="0.3">
      <c r="A150" s="1">
        <v>2</v>
      </c>
      <c r="B150" s="1">
        <f>1.14*10^-5</f>
        <v>1.1399999999999999E-5</v>
      </c>
      <c r="C150" s="1">
        <v>0.1</v>
      </c>
      <c r="D150" s="1">
        <v>0.5</v>
      </c>
      <c r="E150" s="2">
        <f>H150*(C150^(F150))*(D150^G150)</f>
        <v>1.1399928555867254E-5</v>
      </c>
      <c r="F150" s="2">
        <v>3.6052935400626103</v>
      </c>
      <c r="G150" s="2">
        <v>1.592437665946276</v>
      </c>
      <c r="H150" s="2">
        <v>0.13853744484154545</v>
      </c>
    </row>
    <row r="151" spans="1:8" x14ac:dyDescent="0.3">
      <c r="A151" s="1">
        <v>3</v>
      </c>
      <c r="B151" s="1">
        <f>1.62*10^-5</f>
        <v>1.6200000000000001E-5</v>
      </c>
      <c r="C151" s="1">
        <v>0.1</v>
      </c>
      <c r="D151" s="1">
        <v>1</v>
      </c>
      <c r="E151" s="2">
        <f>H151*(C151^(F151))*(D151^G151)</f>
        <v>1.6199866047503397E-5</v>
      </c>
      <c r="F151" s="2">
        <v>3.6674694595589203</v>
      </c>
      <c r="G151" s="2">
        <v>1</v>
      </c>
      <c r="H151" s="2">
        <v>7.5332240295013272E-2</v>
      </c>
    </row>
    <row r="152" spans="1:8" x14ac:dyDescent="0.3">
      <c r="A152" s="1">
        <v>4</v>
      </c>
      <c r="B152" s="1">
        <f>2.72*10^-5</f>
        <v>2.7200000000000004E-5</v>
      </c>
      <c r="C152" s="1">
        <v>0.5</v>
      </c>
      <c r="D152" s="1">
        <v>0.1</v>
      </c>
      <c r="E152" s="2">
        <f>H152*(C152^(F152))*(D152^G152)</f>
        <v>2.7199779974455521E-5</v>
      </c>
      <c r="F152" s="2">
        <v>1.5727119681898034</v>
      </c>
      <c r="G152" s="2">
        <v>3.5298402501819588</v>
      </c>
      <c r="H152" s="2">
        <v>0.27405587594808822</v>
      </c>
    </row>
    <row r="153" spans="1:8" x14ac:dyDescent="0.3">
      <c r="A153" s="1">
        <v>5</v>
      </c>
      <c r="B153" s="1">
        <f>6.09*10^-4</f>
        <v>6.0900000000000006E-4</v>
      </c>
      <c r="C153" s="1">
        <v>0.5</v>
      </c>
      <c r="D153" s="1">
        <v>0.5</v>
      </c>
      <c r="E153" s="2">
        <f>H153*(C153^(F153))*(D153^G153)</f>
        <v>6.0899988370058703E-4</v>
      </c>
      <c r="F153" s="2">
        <v>1.151993716524043</v>
      </c>
      <c r="G153" s="2">
        <v>1.151993716524043</v>
      </c>
      <c r="H153" s="2">
        <v>3.0073677395425591E-3</v>
      </c>
    </row>
    <row r="154" spans="1:8" x14ac:dyDescent="0.3">
      <c r="A154" s="1">
        <v>6</v>
      </c>
      <c r="B154" s="1">
        <f>8.85*10^-4</f>
        <v>8.8500000000000004E-4</v>
      </c>
      <c r="C154" s="1">
        <v>0.5</v>
      </c>
      <c r="D154" s="1">
        <v>1</v>
      </c>
      <c r="E154" s="2">
        <f>H154*(C154^(F154))*(D154^G154)</f>
        <v>8.8456226078538068E-4</v>
      </c>
      <c r="F154" s="2">
        <v>1.5865429098937502</v>
      </c>
      <c r="G154" s="2">
        <v>1</v>
      </c>
      <c r="H154" s="2">
        <v>2.6565953727199498E-3</v>
      </c>
    </row>
    <row r="155" spans="1:8" x14ac:dyDescent="0.3">
      <c r="A155" s="1">
        <v>7</v>
      </c>
      <c r="B155" s="1">
        <f>1.6*10^-3</f>
        <v>1.6000000000000001E-3</v>
      </c>
      <c r="C155" s="1">
        <v>1</v>
      </c>
      <c r="D155" s="1">
        <v>0.1</v>
      </c>
      <c r="E155" s="2">
        <f>H155*(C155^(F155))*(D155^G155)</f>
        <v>1.5999996650762148E-3</v>
      </c>
      <c r="F155" s="2">
        <v>1</v>
      </c>
      <c r="G155" s="2">
        <v>1.9210420972051796</v>
      </c>
      <c r="H155" s="2">
        <v>0.13340189195564653</v>
      </c>
    </row>
    <row r="156" spans="1:8" x14ac:dyDescent="0.3">
      <c r="A156" s="1">
        <v>9</v>
      </c>
      <c r="B156" s="1">
        <f>5.02*10^-3</f>
        <v>5.0199999999999993E-3</v>
      </c>
      <c r="C156" s="1">
        <v>1</v>
      </c>
      <c r="D156" s="1">
        <v>1</v>
      </c>
      <c r="E156" s="2">
        <f>H156*(C156^(F156))*(D156^G156)</f>
        <v>5.0200000000000244E-3</v>
      </c>
      <c r="F156" s="2">
        <v>1</v>
      </c>
      <c r="G156" s="2">
        <v>1</v>
      </c>
      <c r="H156" s="2">
        <v>5.0200000000000244E-3</v>
      </c>
    </row>
    <row r="157" spans="1:8" x14ac:dyDescent="0.3">
      <c r="A157" s="3"/>
      <c r="B157" s="5" t="s">
        <v>8</v>
      </c>
    </row>
    <row r="158" spans="1:8" x14ac:dyDescent="0.3">
      <c r="A158" s="3"/>
      <c r="B158" s="3">
        <f>(LN(B149) - LN(E149))^2</f>
        <v>7.1359097252912297E-11</v>
      </c>
    </row>
    <row r="159" spans="1:8" x14ac:dyDescent="0.3">
      <c r="A159" s="3"/>
      <c r="B159" s="3">
        <f>(LN(B150) - LN(E150))^2</f>
        <v>3.9275900994463917E-11</v>
      </c>
      <c r="E159" t="s">
        <v>12</v>
      </c>
      <c r="F159" s="2">
        <v>1</v>
      </c>
      <c r="G159" t="s">
        <v>13</v>
      </c>
      <c r="H159" s="2">
        <v>3.6674690000000001</v>
      </c>
    </row>
    <row r="160" spans="1:8" x14ac:dyDescent="0.3">
      <c r="A160" s="3"/>
      <c r="B160" s="3">
        <f>(LN(B151) - LN(E151))^2</f>
        <v>6.8371512411265463E-11</v>
      </c>
      <c r="E160" t="s">
        <v>10</v>
      </c>
      <c r="F160" s="2">
        <v>1</v>
      </c>
      <c r="G160" t="s">
        <v>14</v>
      </c>
      <c r="H160" s="2">
        <v>3.5298400000000001</v>
      </c>
    </row>
    <row r="161" spans="1:8" x14ac:dyDescent="0.3">
      <c r="A161" s="3"/>
      <c r="B161" s="3">
        <f>(LN(B152) - LN(E152))^2</f>
        <v>6.5435272278025466E-11</v>
      </c>
      <c r="E161" t="s">
        <v>11</v>
      </c>
      <c r="F161" s="2">
        <v>2.6570000000000001E-3</v>
      </c>
      <c r="G161" t="s">
        <v>15</v>
      </c>
      <c r="H161" s="2">
        <v>0.41566700000000001</v>
      </c>
    </row>
    <row r="162" spans="1:8" x14ac:dyDescent="0.3">
      <c r="A162" s="3"/>
      <c r="B162" s="3">
        <f>(LN(B153) - LN(E153))^2</f>
        <v>3.6468721930139303E-14</v>
      </c>
    </row>
    <row r="163" spans="1:8" x14ac:dyDescent="0.3">
      <c r="A163" s="3"/>
      <c r="B163" s="3">
        <f>(LN(B154) - LN(E154))^2</f>
        <v>2.4477058321222107E-7</v>
      </c>
    </row>
    <row r="164" spans="1:8" x14ac:dyDescent="0.3">
      <c r="A164" s="3"/>
      <c r="B164" s="3">
        <f>(LN(B155) - LN(E155))^2</f>
        <v>4.3817955497489152E-14</v>
      </c>
    </row>
    <row r="165" spans="1:8" x14ac:dyDescent="0.3">
      <c r="A165" s="3"/>
      <c r="B165" s="3"/>
    </row>
    <row r="166" spans="1:8" x14ac:dyDescent="0.3">
      <c r="A166" s="3"/>
      <c r="B166" s="3">
        <f>(LN(B156) - LN(E156))^2</f>
        <v>2.8398992587956425E-29</v>
      </c>
    </row>
    <row r="167" spans="1:8" x14ac:dyDescent="0.3">
      <c r="A167" s="4" t="s">
        <v>9</v>
      </c>
      <c r="B167" s="4">
        <f>SUM(B158:B166)</f>
        <v>2.4501510528183522E-7</v>
      </c>
    </row>
    <row r="169" spans="1:8" x14ac:dyDescent="0.3">
      <c r="A169" s="1" t="s">
        <v>0</v>
      </c>
      <c r="B169" s="1" t="s">
        <v>1</v>
      </c>
      <c r="C169" s="1" t="s">
        <v>2</v>
      </c>
      <c r="D169" s="1" t="s">
        <v>3</v>
      </c>
      <c r="E169" s="2" t="s">
        <v>7</v>
      </c>
      <c r="F169" s="2" t="s">
        <v>4</v>
      </c>
      <c r="G169" s="2" t="s">
        <v>5</v>
      </c>
      <c r="H169" s="2" t="s">
        <v>6</v>
      </c>
    </row>
    <row r="170" spans="1:8" x14ac:dyDescent="0.3">
      <c r="A170" s="1">
        <v>1</v>
      </c>
      <c r="B170" s="1">
        <f>4.94*10^-6</f>
        <v>4.9400000000000001E-6</v>
      </c>
      <c r="C170" s="1">
        <v>0.1</v>
      </c>
      <c r="D170" s="1">
        <v>0.1</v>
      </c>
      <c r="E170" s="2">
        <f>H170*(C170^(F170))*(D170^G170)</f>
        <v>4.9399582698651436E-6</v>
      </c>
      <c r="F170" s="2">
        <v>2.4625109822000271</v>
      </c>
      <c r="G170" s="2">
        <v>2.4625109822000271</v>
      </c>
      <c r="H170" s="2">
        <v>0.41566671059024202</v>
      </c>
    </row>
    <row r="171" spans="1:8" x14ac:dyDescent="0.3">
      <c r="A171" s="1">
        <v>2</v>
      </c>
      <c r="B171" s="1">
        <f>1.14*10^-5</f>
        <v>1.1399999999999999E-5</v>
      </c>
      <c r="C171" s="1">
        <v>0.1</v>
      </c>
      <c r="D171" s="1">
        <v>0.5</v>
      </c>
      <c r="E171" s="2">
        <f>H171*(C171^(F171))*(D171^G171)</f>
        <v>1.1399928555867254E-5</v>
      </c>
      <c r="F171" s="2">
        <v>3.6052935400626103</v>
      </c>
      <c r="G171" s="2">
        <v>1.592437665946276</v>
      </c>
      <c r="H171" s="2">
        <v>0.13853744484154545</v>
      </c>
    </row>
    <row r="172" spans="1:8" x14ac:dyDescent="0.3">
      <c r="A172" s="1">
        <v>3</v>
      </c>
      <c r="B172" s="1">
        <f>1.62*10^-5</f>
        <v>1.6200000000000001E-5</v>
      </c>
      <c r="C172" s="1">
        <v>0.1</v>
      </c>
      <c r="D172" s="1">
        <v>1</v>
      </c>
      <c r="E172" s="2">
        <f>H172*(C172^(F172))*(D172^G172)</f>
        <v>1.6199866047503397E-5</v>
      </c>
      <c r="F172" s="2">
        <v>3.6674694595589203</v>
      </c>
      <c r="G172" s="2">
        <v>1</v>
      </c>
      <c r="H172" s="2">
        <v>7.5332240295013272E-2</v>
      </c>
    </row>
    <row r="173" spans="1:8" x14ac:dyDescent="0.3">
      <c r="A173" s="1">
        <v>4</v>
      </c>
      <c r="B173" s="1">
        <f>2.72*10^-5</f>
        <v>2.7200000000000004E-5</v>
      </c>
      <c r="C173" s="1">
        <v>0.5</v>
      </c>
      <c r="D173" s="1">
        <v>0.1</v>
      </c>
      <c r="E173" s="2">
        <f>H173*(C173^(F173))*(D173^G173)</f>
        <v>2.7199779974455521E-5</v>
      </c>
      <c r="F173" s="2">
        <v>1.5727119681898034</v>
      </c>
      <c r="G173" s="2">
        <v>3.5298402501819588</v>
      </c>
      <c r="H173" s="2">
        <v>0.27405587594808822</v>
      </c>
    </row>
    <row r="174" spans="1:8" x14ac:dyDescent="0.3">
      <c r="A174" s="1">
        <v>5</v>
      </c>
      <c r="B174" s="1">
        <f>6.09*10^-4</f>
        <v>6.0900000000000006E-4</v>
      </c>
      <c r="C174" s="1">
        <v>0.5</v>
      </c>
      <c r="D174" s="1">
        <v>0.5</v>
      </c>
      <c r="E174" s="2">
        <f>H174*(C174^(F174))*(D174^G174)</f>
        <v>6.0899988370058703E-4</v>
      </c>
      <c r="F174" s="2">
        <v>1.151993716524043</v>
      </c>
      <c r="G174" s="2">
        <v>1.151993716524043</v>
      </c>
      <c r="H174" s="2">
        <v>3.0073677395425591E-3</v>
      </c>
    </row>
    <row r="175" spans="1:8" x14ac:dyDescent="0.3">
      <c r="A175" s="1">
        <v>6</v>
      </c>
      <c r="B175" s="1">
        <f>8.85*10^-4</f>
        <v>8.8500000000000004E-4</v>
      </c>
      <c r="C175" s="1">
        <v>0.5</v>
      </c>
      <c r="D175" s="1">
        <v>1</v>
      </c>
      <c r="E175" s="2">
        <f>H175*(C175^(F175))*(D175^G175)</f>
        <v>8.8456226078538068E-4</v>
      </c>
      <c r="F175" s="2">
        <v>1.5865429098937502</v>
      </c>
      <c r="G175" s="2">
        <v>1</v>
      </c>
      <c r="H175" s="2">
        <v>2.6565953727199498E-3</v>
      </c>
    </row>
    <row r="176" spans="1:8" x14ac:dyDescent="0.3">
      <c r="A176" s="1">
        <v>7</v>
      </c>
      <c r="B176" s="1">
        <f>1.6*10^-3</f>
        <v>1.6000000000000001E-3</v>
      </c>
      <c r="C176" s="1">
        <v>1</v>
      </c>
      <c r="D176" s="1">
        <v>0.1</v>
      </c>
      <c r="E176" s="2">
        <f>H176*(C176^(F176))*(D176^G176)</f>
        <v>1.5999996650762148E-3</v>
      </c>
      <c r="F176" s="2">
        <v>1</v>
      </c>
      <c r="G176" s="2">
        <v>1.9210420972051796</v>
      </c>
      <c r="H176" s="2">
        <v>0.13340189195564653</v>
      </c>
    </row>
    <row r="177" spans="1:8" x14ac:dyDescent="0.3">
      <c r="A177" s="1">
        <v>8</v>
      </c>
      <c r="B177" s="1">
        <f>3.45*10^-3</f>
        <v>3.4500000000000004E-3</v>
      </c>
      <c r="C177" s="1">
        <v>1</v>
      </c>
      <c r="D177" s="1">
        <v>0.5</v>
      </c>
      <c r="E177" s="2">
        <f>H177*(C177^(F177))*(D177^G177)</f>
        <v>3.4499393565468931E-3</v>
      </c>
      <c r="F177" s="2">
        <v>1</v>
      </c>
      <c r="G177" s="2">
        <v>1.5852940420464281</v>
      </c>
      <c r="H177" s="2">
        <v>1.0352196802921765E-2</v>
      </c>
    </row>
    <row r="178" spans="1:8" x14ac:dyDescent="0.3">
      <c r="A178" s="3"/>
      <c r="B178" s="5" t="s">
        <v>8</v>
      </c>
    </row>
    <row r="179" spans="1:8" x14ac:dyDescent="0.3">
      <c r="A179" s="3"/>
      <c r="B179" s="3">
        <f>(LN(B170) - LN(E170))^2</f>
        <v>7.1359097252912297E-11</v>
      </c>
    </row>
    <row r="180" spans="1:8" x14ac:dyDescent="0.3">
      <c r="A180" s="3"/>
      <c r="B180" s="3">
        <f>(LN(B171) - LN(E171))^2</f>
        <v>3.9275900994463917E-11</v>
      </c>
      <c r="E180" t="s">
        <v>12</v>
      </c>
      <c r="F180" s="2">
        <v>1</v>
      </c>
      <c r="G180" t="s">
        <v>13</v>
      </c>
      <c r="H180" s="2">
        <v>3.6674690000000001</v>
      </c>
    </row>
    <row r="181" spans="1:8" x14ac:dyDescent="0.3">
      <c r="A181" s="3"/>
      <c r="B181" s="3">
        <f>(LN(B172) - LN(E172))^2</f>
        <v>6.8371512411265463E-11</v>
      </c>
      <c r="E181" t="s">
        <v>10</v>
      </c>
      <c r="F181" s="2">
        <v>1</v>
      </c>
      <c r="G181" t="s">
        <v>14</v>
      </c>
      <c r="H181" s="2">
        <v>3.5298400000000001</v>
      </c>
    </row>
    <row r="182" spans="1:8" x14ac:dyDescent="0.3">
      <c r="A182" s="3"/>
      <c r="B182" s="3">
        <f>(LN(B173) - LN(E173))^2</f>
        <v>6.5435272278025466E-11</v>
      </c>
      <c r="E182" t="s">
        <v>11</v>
      </c>
      <c r="F182" s="2">
        <v>2.6570000000000001E-3</v>
      </c>
      <c r="G182" t="s">
        <v>15</v>
      </c>
      <c r="H182" s="2">
        <v>0.41566700000000001</v>
      </c>
    </row>
    <row r="183" spans="1:8" x14ac:dyDescent="0.3">
      <c r="A183" s="3"/>
      <c r="B183" s="3">
        <f>(LN(B174) - LN(E174))^2</f>
        <v>3.6468721930139303E-14</v>
      </c>
    </row>
    <row r="184" spans="1:8" x14ac:dyDescent="0.3">
      <c r="A184" s="3"/>
      <c r="B184" s="3">
        <f>(LN(B175) - LN(E175))^2</f>
        <v>2.4477058321222107E-7</v>
      </c>
    </row>
    <row r="185" spans="1:8" x14ac:dyDescent="0.3">
      <c r="A185" s="3"/>
      <c r="B185" s="3">
        <f>(LN(B176) - LN(E176))^2</f>
        <v>4.3817955497489152E-14</v>
      </c>
    </row>
    <row r="186" spans="1:8" x14ac:dyDescent="0.3">
      <c r="A186" s="3"/>
      <c r="B186" s="3">
        <f>(LN(B177) - LN(E177))^2</f>
        <v>3.0898492339150239E-10</v>
      </c>
    </row>
    <row r="187" spans="1:8" x14ac:dyDescent="0.3">
      <c r="A187" s="3"/>
      <c r="B187" s="3"/>
    </row>
    <row r="188" spans="1:8" x14ac:dyDescent="0.3">
      <c r="A188" s="4" t="s">
        <v>9</v>
      </c>
      <c r="B188" s="4">
        <f>SUM(B179:B187)</f>
        <v>2.453240902052267E-7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EA31-DC91-4E2D-BB50-D69AA1F91EAA}">
  <dimension ref="A1:H159"/>
  <sheetViews>
    <sheetView tabSelected="1" workbookViewId="0">
      <selection activeCell="N17" sqref="N17"/>
    </sheetView>
  </sheetViews>
  <sheetFormatPr defaultRowHeight="14.4" x14ac:dyDescent="0.3"/>
  <cols>
    <col min="2" max="2" width="1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</v>
      </c>
      <c r="B2" s="1">
        <f>1.14*10^-5</f>
        <v>1.1399999999999999E-5</v>
      </c>
      <c r="C2" s="1">
        <v>0.1</v>
      </c>
      <c r="D2" s="1">
        <v>0.5</v>
      </c>
      <c r="E2" s="2">
        <f>H2*(C2^(F2))*(D2^G2)</f>
        <v>1.1399928555867254E-5</v>
      </c>
      <c r="F2" s="2">
        <v>3.6052935400626103</v>
      </c>
      <c r="G2" s="2">
        <v>1.592437665946276</v>
      </c>
      <c r="H2" s="2">
        <v>0.13853744484154545</v>
      </c>
    </row>
    <row r="3" spans="1:8" x14ac:dyDescent="0.3">
      <c r="A3" s="1">
        <v>3</v>
      </c>
      <c r="B3" s="1">
        <f>1.62*10^-5</f>
        <v>1.6200000000000001E-5</v>
      </c>
      <c r="C3" s="1">
        <v>0.1</v>
      </c>
      <c r="D3" s="1">
        <v>1</v>
      </c>
      <c r="E3" s="2">
        <f>H3*(C3^(F3))*(D3^G3)</f>
        <v>1.6199866047503397E-5</v>
      </c>
      <c r="F3" s="2">
        <v>3.6674694595589203</v>
      </c>
      <c r="G3" s="2">
        <v>1</v>
      </c>
      <c r="H3" s="2">
        <v>7.5332240295013272E-2</v>
      </c>
    </row>
    <row r="4" spans="1:8" x14ac:dyDescent="0.3">
      <c r="A4" s="1">
        <v>4</v>
      </c>
      <c r="B4" s="1">
        <f>2.72*10^-5</f>
        <v>2.7200000000000004E-5</v>
      </c>
      <c r="C4" s="1">
        <v>0.5</v>
      </c>
      <c r="D4" s="1">
        <v>0.1</v>
      </c>
      <c r="E4" s="2">
        <f>H4*(C4^(F4))*(D4^G4)</f>
        <v>2.7199779974455521E-5</v>
      </c>
      <c r="F4" s="2">
        <v>1.5727119681898034</v>
      </c>
      <c r="G4" s="2">
        <v>3.5298402501819588</v>
      </c>
      <c r="H4" s="2">
        <v>0.27405587594808822</v>
      </c>
    </row>
    <row r="5" spans="1:8" x14ac:dyDescent="0.3">
      <c r="A5" s="1">
        <v>5</v>
      </c>
      <c r="B5" s="1">
        <f>6.09*10^-4</f>
        <v>6.0900000000000006E-4</v>
      </c>
      <c r="C5" s="1">
        <v>0.5</v>
      </c>
      <c r="D5" s="1">
        <v>0.5</v>
      </c>
      <c r="E5" s="2">
        <f>H5*(C5^(F5))*(D5^G5)</f>
        <v>6.0899988370058703E-4</v>
      </c>
      <c r="F5" s="2">
        <v>1.151993716524043</v>
      </c>
      <c r="G5" s="2">
        <v>1.151993716524043</v>
      </c>
      <c r="H5" s="2">
        <v>3.0073677395425591E-3</v>
      </c>
    </row>
    <row r="6" spans="1:8" x14ac:dyDescent="0.3">
      <c r="A6" s="1">
        <v>7</v>
      </c>
      <c r="B6" s="1">
        <f>1.6*10^-3</f>
        <v>1.6000000000000001E-3</v>
      </c>
      <c r="C6" s="1">
        <v>1</v>
      </c>
      <c r="D6" s="1">
        <v>0.1</v>
      </c>
      <c r="E6" s="2">
        <f>H6*(C6^(F6))*(D6^G6)</f>
        <v>1.5999996650762148E-3</v>
      </c>
      <c r="F6" s="2">
        <v>1</v>
      </c>
      <c r="G6" s="2">
        <v>1.9210420972051796</v>
      </c>
      <c r="H6" s="2">
        <v>0.13340189195564653</v>
      </c>
    </row>
    <row r="7" spans="1:8" x14ac:dyDescent="0.3">
      <c r="A7" s="1">
        <v>8</v>
      </c>
      <c r="B7" s="1">
        <f>3.45*10^-3</f>
        <v>3.4500000000000004E-3</v>
      </c>
      <c r="C7" s="1">
        <v>1</v>
      </c>
      <c r="D7" s="1">
        <v>0.5</v>
      </c>
      <c r="E7" s="2">
        <f>H7*(C7^(F7))*(D7^G7)</f>
        <v>3.4499393565468931E-3</v>
      </c>
      <c r="F7" s="2">
        <v>1</v>
      </c>
      <c r="G7" s="2">
        <v>1.5852940420464281</v>
      </c>
      <c r="H7" s="2">
        <v>1.0352196802921765E-2</v>
      </c>
    </row>
    <row r="8" spans="1:8" x14ac:dyDescent="0.3">
      <c r="A8" s="1">
        <v>9</v>
      </c>
      <c r="B8" s="1">
        <f>5.02*10^-3</f>
        <v>5.0199999999999993E-3</v>
      </c>
      <c r="C8" s="1">
        <v>1</v>
      </c>
      <c r="D8" s="1">
        <v>1</v>
      </c>
      <c r="E8" s="2">
        <f>H8*(C8^(F8))*(D8^G8)</f>
        <v>5.0200000000000244E-3</v>
      </c>
      <c r="F8" s="2">
        <v>1</v>
      </c>
      <c r="G8" s="2">
        <v>1</v>
      </c>
      <c r="H8" s="2">
        <v>5.0200000000000244E-3</v>
      </c>
    </row>
    <row r="9" spans="1:8" x14ac:dyDescent="0.3">
      <c r="A9" s="3"/>
      <c r="B9" s="5" t="s">
        <v>8</v>
      </c>
    </row>
    <row r="10" spans="1:8" x14ac:dyDescent="0.3">
      <c r="A10" s="3"/>
      <c r="B10" s="3"/>
    </row>
    <row r="11" spans="1:8" x14ac:dyDescent="0.3">
      <c r="A11" s="3"/>
      <c r="B11" s="3">
        <f>(LN(B2) - LN(E2))^2</f>
        <v>3.9275900994463917E-11</v>
      </c>
      <c r="E11" t="s">
        <v>12</v>
      </c>
      <c r="F11" s="2">
        <v>1</v>
      </c>
      <c r="G11" t="s">
        <v>13</v>
      </c>
      <c r="H11" s="2">
        <v>3.6674690000000001</v>
      </c>
    </row>
    <row r="12" spans="1:8" x14ac:dyDescent="0.3">
      <c r="A12" s="3"/>
      <c r="B12" s="3">
        <f>(LN(B3) - LN(E3))^2</f>
        <v>6.8371512411265463E-11</v>
      </c>
      <c r="E12" t="s">
        <v>10</v>
      </c>
      <c r="F12" s="2">
        <v>1</v>
      </c>
      <c r="G12" t="s">
        <v>14</v>
      </c>
      <c r="H12" s="2">
        <v>3.5298400000000001</v>
      </c>
    </row>
    <row r="13" spans="1:8" x14ac:dyDescent="0.3">
      <c r="A13" s="3"/>
      <c r="B13" s="3">
        <f>(LN(B4) - LN(E4))^2</f>
        <v>6.5435272278025466E-11</v>
      </c>
      <c r="E13" t="s">
        <v>11</v>
      </c>
      <c r="F13" s="2">
        <v>3.0070000000000001E-3</v>
      </c>
      <c r="G13" t="s">
        <v>15</v>
      </c>
      <c r="H13" s="2">
        <v>0.13853699999999999</v>
      </c>
    </row>
    <row r="14" spans="1:8" x14ac:dyDescent="0.3">
      <c r="A14" s="3"/>
      <c r="B14" s="3">
        <f>(LN(B5) - LN(E5))^2</f>
        <v>3.6468721930139303E-14</v>
      </c>
    </row>
    <row r="15" spans="1:8" x14ac:dyDescent="0.3">
      <c r="A15" s="3"/>
      <c r="B15" s="3"/>
    </row>
    <row r="16" spans="1:8" x14ac:dyDescent="0.3">
      <c r="A16" s="3"/>
      <c r="B16" s="3">
        <f>(LN(B6) - LN(E6))^2</f>
        <v>4.3817955497489152E-14</v>
      </c>
    </row>
    <row r="17" spans="1:8" x14ac:dyDescent="0.3">
      <c r="A17" s="3"/>
      <c r="B17" s="3">
        <f>(LN(B7) - LN(E7))^2</f>
        <v>3.0898492339150239E-10</v>
      </c>
    </row>
    <row r="18" spans="1:8" x14ac:dyDescent="0.3">
      <c r="A18" s="3"/>
      <c r="B18" s="3">
        <f>(LN(B8) - LN(E8))^2</f>
        <v>2.8398992587956425E-29</v>
      </c>
    </row>
    <row r="19" spans="1:8" x14ac:dyDescent="0.3">
      <c r="A19" s="4" t="s">
        <v>9</v>
      </c>
      <c r="B19" s="4">
        <f>SUM(B10:B18)</f>
        <v>4.8214789575268479E-10</v>
      </c>
    </row>
    <row r="21" spans="1:8" x14ac:dyDescent="0.3">
      <c r="A21" s="1" t="s">
        <v>0</v>
      </c>
      <c r="B21" s="1" t="s">
        <v>1</v>
      </c>
      <c r="C21" s="1" t="s">
        <v>2</v>
      </c>
      <c r="D21" s="1" t="s">
        <v>3</v>
      </c>
      <c r="E21" s="2" t="s">
        <v>7</v>
      </c>
      <c r="F21" s="2" t="s">
        <v>4</v>
      </c>
      <c r="G21" s="2" t="s">
        <v>5</v>
      </c>
      <c r="H21" s="2" t="s">
        <v>6</v>
      </c>
    </row>
    <row r="22" spans="1:8" x14ac:dyDescent="0.3">
      <c r="A22" s="1">
        <v>1</v>
      </c>
      <c r="B22" s="1">
        <f>4.94*10^-6</f>
        <v>4.9400000000000001E-6</v>
      </c>
      <c r="C22" s="1">
        <v>0.1</v>
      </c>
      <c r="D22" s="1">
        <v>0.1</v>
      </c>
      <c r="E22" s="2">
        <f>H22*(C22^(F22))*(D22^G22)</f>
        <v>4.9399582698651436E-6</v>
      </c>
      <c r="F22" s="2">
        <v>2.4625109822000271</v>
      </c>
      <c r="G22" s="2">
        <v>2.4625109822000271</v>
      </c>
      <c r="H22" s="2">
        <v>0.41566671059024202</v>
      </c>
    </row>
    <row r="23" spans="1:8" x14ac:dyDescent="0.3">
      <c r="A23" s="1">
        <v>3</v>
      </c>
      <c r="B23" s="1">
        <f>1.62*10^-5</f>
        <v>1.6200000000000001E-5</v>
      </c>
      <c r="C23" s="1">
        <v>0.1</v>
      </c>
      <c r="D23" s="1">
        <v>1</v>
      </c>
      <c r="E23" s="2">
        <f>H23*(C23^(F23))*(D23^G23)</f>
        <v>1.6199866047503397E-5</v>
      </c>
      <c r="F23" s="2">
        <v>3.6674694595589203</v>
      </c>
      <c r="G23" s="2">
        <v>1</v>
      </c>
      <c r="H23" s="2">
        <v>7.5332240295013272E-2</v>
      </c>
    </row>
    <row r="24" spans="1:8" x14ac:dyDescent="0.3">
      <c r="A24" s="1">
        <v>4</v>
      </c>
      <c r="B24" s="1">
        <f>2.72*10^-5</f>
        <v>2.7200000000000004E-5</v>
      </c>
      <c r="C24" s="1">
        <v>0.5</v>
      </c>
      <c r="D24" s="1">
        <v>0.1</v>
      </c>
      <c r="E24" s="2">
        <f>H24*(C24^(F24))*(D24^G24)</f>
        <v>2.7199779974455521E-5</v>
      </c>
      <c r="F24" s="2">
        <v>1.5727119681898034</v>
      </c>
      <c r="G24" s="2">
        <v>3.5298402501819588</v>
      </c>
      <c r="H24" s="2">
        <v>0.27405587594808822</v>
      </c>
    </row>
    <row r="25" spans="1:8" x14ac:dyDescent="0.3">
      <c r="A25" s="1">
        <v>5</v>
      </c>
      <c r="B25" s="1">
        <f>6.09*10^-4</f>
        <v>6.0900000000000006E-4</v>
      </c>
      <c r="C25" s="1">
        <v>0.5</v>
      </c>
      <c r="D25" s="1">
        <v>0.5</v>
      </c>
      <c r="E25" s="2">
        <f>H25*(C25^(F25))*(D25^G25)</f>
        <v>6.0899988370058703E-4</v>
      </c>
      <c r="F25" s="2">
        <v>1.151993716524043</v>
      </c>
      <c r="G25" s="2">
        <v>1.151993716524043</v>
      </c>
      <c r="H25" s="2">
        <v>3.0073677395425591E-3</v>
      </c>
    </row>
    <row r="26" spans="1:8" x14ac:dyDescent="0.3">
      <c r="A26" s="1">
        <v>7</v>
      </c>
      <c r="B26" s="1">
        <f>1.6*10^-3</f>
        <v>1.6000000000000001E-3</v>
      </c>
      <c r="C26" s="1">
        <v>1</v>
      </c>
      <c r="D26" s="1">
        <v>0.1</v>
      </c>
      <c r="E26" s="2">
        <f>H26*(C26^(F26))*(D26^G26)</f>
        <v>1.5999996650762148E-3</v>
      </c>
      <c r="F26" s="2">
        <v>1</v>
      </c>
      <c r="G26" s="2">
        <v>1.9210420972051796</v>
      </c>
      <c r="H26" s="2">
        <v>0.13340189195564653</v>
      </c>
    </row>
    <row r="27" spans="1:8" x14ac:dyDescent="0.3">
      <c r="A27" s="1">
        <v>8</v>
      </c>
      <c r="B27" s="1">
        <f>3.45*10^-3</f>
        <v>3.4500000000000004E-3</v>
      </c>
      <c r="C27" s="1">
        <v>1</v>
      </c>
      <c r="D27" s="1">
        <v>0.5</v>
      </c>
      <c r="E27" s="2">
        <f>H27*(C27^(F27))*(D27^G27)</f>
        <v>3.4499393565468931E-3</v>
      </c>
      <c r="F27" s="2">
        <v>1</v>
      </c>
      <c r="G27" s="2">
        <v>1.5852940420464281</v>
      </c>
      <c r="H27" s="2">
        <v>1.0352196802921765E-2</v>
      </c>
    </row>
    <row r="28" spans="1:8" x14ac:dyDescent="0.3">
      <c r="A28" s="1">
        <v>9</v>
      </c>
      <c r="B28" s="1">
        <f>5.02*10^-3</f>
        <v>5.0199999999999993E-3</v>
      </c>
      <c r="C28" s="1">
        <v>1</v>
      </c>
      <c r="D28" s="1">
        <v>1</v>
      </c>
      <c r="E28" s="2">
        <f>H28*(C28^(F28))*(D28^G28)</f>
        <v>5.0200000000000244E-3</v>
      </c>
      <c r="F28" s="2">
        <v>1</v>
      </c>
      <c r="G28" s="2">
        <v>1</v>
      </c>
      <c r="H28" s="2">
        <v>5.0200000000000244E-3</v>
      </c>
    </row>
    <row r="29" spans="1:8" x14ac:dyDescent="0.3">
      <c r="A29" s="3"/>
      <c r="B29" s="5" t="s">
        <v>8</v>
      </c>
    </row>
    <row r="30" spans="1:8" x14ac:dyDescent="0.3">
      <c r="A30" s="3"/>
      <c r="B30" s="3">
        <f>(LN(B22) - LN(E22))^2</f>
        <v>7.1359097252912297E-11</v>
      </c>
    </row>
    <row r="31" spans="1:8" x14ac:dyDescent="0.3">
      <c r="A31" s="3"/>
      <c r="B31" s="3"/>
      <c r="E31" t="s">
        <v>12</v>
      </c>
      <c r="F31" s="2">
        <v>1</v>
      </c>
      <c r="G31" t="s">
        <v>13</v>
      </c>
      <c r="H31" s="2">
        <v>3.6674690000000001</v>
      </c>
    </row>
    <row r="32" spans="1:8" x14ac:dyDescent="0.3">
      <c r="A32" s="3"/>
      <c r="B32" s="3">
        <f>(LN(B23) - LN(E23))^2</f>
        <v>6.8371512411265463E-11</v>
      </c>
      <c r="E32" t="s">
        <v>10</v>
      </c>
      <c r="F32" s="2">
        <v>1</v>
      </c>
      <c r="G32" t="s">
        <v>14</v>
      </c>
      <c r="H32" s="2">
        <v>3.5298400000000001</v>
      </c>
    </row>
    <row r="33" spans="1:8" x14ac:dyDescent="0.3">
      <c r="A33" s="3"/>
      <c r="B33" s="3">
        <f>(LN(B24) - LN(E24))^2</f>
        <v>6.5435272278025466E-11</v>
      </c>
      <c r="E33" t="s">
        <v>11</v>
      </c>
      <c r="F33" s="2">
        <v>3.0070000000000001E-3</v>
      </c>
      <c r="G33" t="s">
        <v>15</v>
      </c>
      <c r="H33" s="2">
        <v>0.41566700000000001</v>
      </c>
    </row>
    <row r="34" spans="1:8" x14ac:dyDescent="0.3">
      <c r="A34" s="3"/>
      <c r="B34" s="3">
        <f>(LN(B25) - LN(E25))^2</f>
        <v>3.6468721930139303E-14</v>
      </c>
    </row>
    <row r="35" spans="1:8" x14ac:dyDescent="0.3">
      <c r="A35" s="3"/>
      <c r="B35" s="3"/>
    </row>
    <row r="36" spans="1:8" x14ac:dyDescent="0.3">
      <c r="A36" s="3"/>
      <c r="B36" s="3">
        <f>(LN(B26) - LN(E26))^2</f>
        <v>4.3817955497489152E-14</v>
      </c>
    </row>
    <row r="37" spans="1:8" x14ac:dyDescent="0.3">
      <c r="A37" s="3"/>
      <c r="B37" s="3">
        <f>(LN(B27) - LN(E27))^2</f>
        <v>3.0898492339150239E-10</v>
      </c>
    </row>
    <row r="38" spans="1:8" x14ac:dyDescent="0.3">
      <c r="A38" s="3"/>
      <c r="B38" s="3">
        <f>(LN(B28) - LN(E28))^2</f>
        <v>2.8398992587956425E-29</v>
      </c>
    </row>
    <row r="39" spans="1:8" x14ac:dyDescent="0.3">
      <c r="A39" s="4" t="s">
        <v>9</v>
      </c>
      <c r="B39" s="4">
        <f>SUM(B30:B38)</f>
        <v>5.1423109201113321E-10</v>
      </c>
    </row>
    <row r="41" spans="1:8" x14ac:dyDescent="0.3">
      <c r="A41" s="1" t="s">
        <v>0</v>
      </c>
      <c r="B41" s="1" t="s">
        <v>1</v>
      </c>
      <c r="C41" s="1" t="s">
        <v>2</v>
      </c>
      <c r="D41" s="1" t="s">
        <v>3</v>
      </c>
      <c r="E41" s="2" t="s">
        <v>7</v>
      </c>
      <c r="F41" s="2" t="s">
        <v>4</v>
      </c>
      <c r="G41" s="2" t="s">
        <v>5</v>
      </c>
      <c r="H41" s="2" t="s">
        <v>6</v>
      </c>
    </row>
    <row r="42" spans="1:8" x14ac:dyDescent="0.3">
      <c r="A42" s="1">
        <v>1</v>
      </c>
      <c r="B42" s="1">
        <f>4.94*10^-6</f>
        <v>4.9400000000000001E-6</v>
      </c>
      <c r="C42" s="1">
        <v>0.1</v>
      </c>
      <c r="D42" s="1">
        <v>0.1</v>
      </c>
      <c r="E42" s="2">
        <f>H42*(C42^(F42))*(D42^G42)</f>
        <v>4.9399582698651436E-6</v>
      </c>
      <c r="F42" s="2">
        <v>2.4625109822000271</v>
      </c>
      <c r="G42" s="2">
        <v>2.4625109822000271</v>
      </c>
      <c r="H42" s="2">
        <v>0.41566671059024202</v>
      </c>
    </row>
    <row r="43" spans="1:8" x14ac:dyDescent="0.3">
      <c r="A43" s="1">
        <v>2</v>
      </c>
      <c r="B43" s="1">
        <f>1.14*10^-5</f>
        <v>1.1399999999999999E-5</v>
      </c>
      <c r="C43" s="1">
        <v>0.1</v>
      </c>
      <c r="D43" s="1">
        <v>0.5</v>
      </c>
      <c r="E43" s="2">
        <f>H43*(C43^(F43))*(D43^G43)</f>
        <v>1.1399928555867254E-5</v>
      </c>
      <c r="F43" s="2">
        <v>3.6052935400626103</v>
      </c>
      <c r="G43" s="2">
        <v>1.592437665946276</v>
      </c>
      <c r="H43" s="2">
        <v>0.13853744484154545</v>
      </c>
    </row>
    <row r="44" spans="1:8" x14ac:dyDescent="0.3">
      <c r="A44" s="1">
        <v>4</v>
      </c>
      <c r="B44" s="1">
        <f>2.72*10^-5</f>
        <v>2.7200000000000004E-5</v>
      </c>
      <c r="C44" s="1">
        <v>0.5</v>
      </c>
      <c r="D44" s="1">
        <v>0.1</v>
      </c>
      <c r="E44" s="2">
        <f>H44*(C44^(F44))*(D44^G44)</f>
        <v>2.7199779974455521E-5</v>
      </c>
      <c r="F44" s="2">
        <v>1.5727119681898034</v>
      </c>
      <c r="G44" s="2">
        <v>3.5298402501819588</v>
      </c>
      <c r="H44" s="2">
        <v>0.27405587594808822</v>
      </c>
    </row>
    <row r="45" spans="1:8" x14ac:dyDescent="0.3">
      <c r="A45" s="1">
        <v>5</v>
      </c>
      <c r="B45" s="1">
        <f>6.09*10^-4</f>
        <v>6.0900000000000006E-4</v>
      </c>
      <c r="C45" s="1">
        <v>0.5</v>
      </c>
      <c r="D45" s="1">
        <v>0.5</v>
      </c>
      <c r="E45" s="2">
        <f>H45*(C45^(F45))*(D45^G45)</f>
        <v>6.0899988370058703E-4</v>
      </c>
      <c r="F45" s="2">
        <v>1.151993716524043</v>
      </c>
      <c r="G45" s="2">
        <v>1.151993716524043</v>
      </c>
      <c r="H45" s="2">
        <v>3.0073677395425591E-3</v>
      </c>
    </row>
    <row r="46" spans="1:8" x14ac:dyDescent="0.3">
      <c r="A46" s="1">
        <v>7</v>
      </c>
      <c r="B46" s="1">
        <f>1.6*10^-3</f>
        <v>1.6000000000000001E-3</v>
      </c>
      <c r="C46" s="1">
        <v>1</v>
      </c>
      <c r="D46" s="1">
        <v>0.1</v>
      </c>
      <c r="E46" s="2">
        <f>H46*(C46^(F46))*(D46^G46)</f>
        <v>1.5999996650762148E-3</v>
      </c>
      <c r="F46" s="2">
        <v>1</v>
      </c>
      <c r="G46" s="2">
        <v>1.9210420972051796</v>
      </c>
      <c r="H46" s="2">
        <v>0.13340189195564653</v>
      </c>
    </row>
    <row r="47" spans="1:8" x14ac:dyDescent="0.3">
      <c r="A47" s="1">
        <v>8</v>
      </c>
      <c r="B47" s="1">
        <f>3.45*10^-3</f>
        <v>3.4500000000000004E-3</v>
      </c>
      <c r="C47" s="1">
        <v>1</v>
      </c>
      <c r="D47" s="1">
        <v>0.5</v>
      </c>
      <c r="E47" s="2">
        <f>H47*(C47^(F47))*(D47^G47)</f>
        <v>3.4499393565468931E-3</v>
      </c>
      <c r="F47" s="2">
        <v>1</v>
      </c>
      <c r="G47" s="2">
        <v>1.5852940420464281</v>
      </c>
      <c r="H47" s="2">
        <v>1.0352196802921765E-2</v>
      </c>
    </row>
    <row r="48" spans="1:8" x14ac:dyDescent="0.3">
      <c r="A48" s="1">
        <v>9</v>
      </c>
      <c r="B48" s="1">
        <f>5.02*10^-3</f>
        <v>5.0199999999999993E-3</v>
      </c>
      <c r="C48" s="1">
        <v>1</v>
      </c>
      <c r="D48" s="1">
        <v>1</v>
      </c>
      <c r="E48" s="2">
        <f>H48*(C48^(F48))*(D48^G48)</f>
        <v>5.0200000000000244E-3</v>
      </c>
      <c r="F48" s="2">
        <v>1</v>
      </c>
      <c r="G48" s="2">
        <v>1</v>
      </c>
      <c r="H48" s="2">
        <v>5.0200000000000244E-3</v>
      </c>
    </row>
    <row r="49" spans="1:8" x14ac:dyDescent="0.3">
      <c r="A49" s="3"/>
      <c r="B49" s="5" t="s">
        <v>8</v>
      </c>
    </row>
    <row r="50" spans="1:8" x14ac:dyDescent="0.3">
      <c r="A50" s="3"/>
      <c r="B50" s="3">
        <f>(LN(B42) - LN(E42))^2</f>
        <v>7.1359097252912297E-11</v>
      </c>
    </row>
    <row r="51" spans="1:8" x14ac:dyDescent="0.3">
      <c r="A51" s="3"/>
      <c r="B51" s="3">
        <f>(LN(B43) - LN(E43))^2</f>
        <v>3.9275900994463917E-11</v>
      </c>
      <c r="E51" t="s">
        <v>12</v>
      </c>
      <c r="F51" s="2">
        <v>1</v>
      </c>
      <c r="G51" t="s">
        <v>13</v>
      </c>
      <c r="H51" s="2">
        <v>3.6052940000000002</v>
      </c>
    </row>
    <row r="52" spans="1:8" x14ac:dyDescent="0.3">
      <c r="A52" s="3"/>
      <c r="B52" s="3"/>
      <c r="E52" t="s">
        <v>10</v>
      </c>
      <c r="F52" s="2">
        <v>1</v>
      </c>
      <c r="G52" t="s">
        <v>14</v>
      </c>
      <c r="H52" s="2">
        <v>3.5298400000000001</v>
      </c>
    </row>
    <row r="53" spans="1:8" x14ac:dyDescent="0.3">
      <c r="A53" s="3"/>
      <c r="B53" s="3">
        <f>(LN(B44) - LN(E44))^2</f>
        <v>6.5435272278025466E-11</v>
      </c>
      <c r="E53" t="s">
        <v>11</v>
      </c>
      <c r="F53" s="2">
        <v>3.0070000000000001E-3</v>
      </c>
      <c r="G53" t="s">
        <v>15</v>
      </c>
      <c r="H53" s="2">
        <v>0.41566700000000001</v>
      </c>
    </row>
    <row r="54" spans="1:8" x14ac:dyDescent="0.3">
      <c r="A54" s="3"/>
      <c r="B54" s="3">
        <f>(LN(B45) - LN(E45))^2</f>
        <v>3.6468721930139303E-14</v>
      </c>
    </row>
    <row r="55" spans="1:8" x14ac:dyDescent="0.3">
      <c r="A55" s="3"/>
      <c r="B55" s="3"/>
    </row>
    <row r="56" spans="1:8" x14ac:dyDescent="0.3">
      <c r="A56" s="3"/>
      <c r="B56" s="3">
        <f>(LN(B46) - LN(E46))^2</f>
        <v>4.3817955497489152E-14</v>
      </c>
    </row>
    <row r="57" spans="1:8" x14ac:dyDescent="0.3">
      <c r="A57" s="3"/>
      <c r="B57" s="3">
        <f>(LN(B47) - LN(E47))^2</f>
        <v>3.0898492339150239E-10</v>
      </c>
    </row>
    <row r="58" spans="1:8" x14ac:dyDescent="0.3">
      <c r="A58" s="3"/>
      <c r="B58" s="3">
        <f>(LN(B48) - LN(E48))^2</f>
        <v>2.8398992587956425E-29</v>
      </c>
    </row>
    <row r="59" spans="1:8" x14ac:dyDescent="0.3">
      <c r="A59" s="4" t="s">
        <v>9</v>
      </c>
      <c r="B59" s="4">
        <f>SUM(B50:B58)</f>
        <v>4.8513548059433172E-10</v>
      </c>
    </row>
    <row r="61" spans="1:8" x14ac:dyDescent="0.3">
      <c r="A61" s="1" t="s">
        <v>0</v>
      </c>
      <c r="B61" s="1" t="s">
        <v>1</v>
      </c>
      <c r="C61" s="1" t="s">
        <v>2</v>
      </c>
      <c r="D61" s="1" t="s">
        <v>3</v>
      </c>
      <c r="E61" s="2" t="s">
        <v>7</v>
      </c>
      <c r="F61" s="2" t="s">
        <v>4</v>
      </c>
      <c r="G61" s="2" t="s">
        <v>5</v>
      </c>
      <c r="H61" s="2" t="s">
        <v>6</v>
      </c>
    </row>
    <row r="62" spans="1:8" x14ac:dyDescent="0.3">
      <c r="A62" s="1">
        <v>1</v>
      </c>
      <c r="B62" s="1">
        <f>4.94*10^-6</f>
        <v>4.9400000000000001E-6</v>
      </c>
      <c r="C62" s="1">
        <v>0.1</v>
      </c>
      <c r="D62" s="1">
        <v>0.1</v>
      </c>
      <c r="E62" s="2">
        <f>H62*(C62^(F62))*(D62^G62)</f>
        <v>4.9399582698651436E-6</v>
      </c>
      <c r="F62" s="2">
        <v>2.4625109822000271</v>
      </c>
      <c r="G62" s="2">
        <v>2.4625109822000271</v>
      </c>
      <c r="H62" s="2">
        <v>0.41566671059024202</v>
      </c>
    </row>
    <row r="63" spans="1:8" x14ac:dyDescent="0.3">
      <c r="A63" s="1">
        <v>2</v>
      </c>
      <c r="B63" s="1">
        <f>1.14*10^-5</f>
        <v>1.1399999999999999E-5</v>
      </c>
      <c r="C63" s="1">
        <v>0.1</v>
      </c>
      <c r="D63" s="1">
        <v>0.5</v>
      </c>
      <c r="E63" s="2">
        <f>H63*(C63^(F63))*(D63^G63)</f>
        <v>1.1399928555867254E-5</v>
      </c>
      <c r="F63" s="2">
        <v>3.6052935400626103</v>
      </c>
      <c r="G63" s="2">
        <v>1.592437665946276</v>
      </c>
      <c r="H63" s="2">
        <v>0.13853744484154545</v>
      </c>
    </row>
    <row r="64" spans="1:8" x14ac:dyDescent="0.3">
      <c r="A64" s="1">
        <v>3</v>
      </c>
      <c r="B64" s="1">
        <f>1.62*10^-5</f>
        <v>1.6200000000000001E-5</v>
      </c>
      <c r="C64" s="1">
        <v>0.1</v>
      </c>
      <c r="D64" s="1">
        <v>1</v>
      </c>
      <c r="E64" s="2">
        <f>H64*(C64^(F64))*(D64^G64)</f>
        <v>1.6199866047503397E-5</v>
      </c>
      <c r="F64" s="2">
        <v>3.6674694595589203</v>
      </c>
      <c r="G64" s="2">
        <v>1</v>
      </c>
      <c r="H64" s="2">
        <v>7.5332240295013272E-2</v>
      </c>
    </row>
    <row r="65" spans="1:8" x14ac:dyDescent="0.3">
      <c r="A65" s="1">
        <v>5</v>
      </c>
      <c r="B65" s="1">
        <f>6.09*10^-4</f>
        <v>6.0900000000000006E-4</v>
      </c>
      <c r="C65" s="1">
        <v>0.5</v>
      </c>
      <c r="D65" s="1">
        <v>0.5</v>
      </c>
      <c r="E65" s="2">
        <f>H65*(C65^(F65))*(D65^G65)</f>
        <v>6.0899988370058703E-4</v>
      </c>
      <c r="F65" s="2">
        <v>1.151993716524043</v>
      </c>
      <c r="G65" s="2">
        <v>1.151993716524043</v>
      </c>
      <c r="H65" s="2">
        <v>3.0073677395425591E-3</v>
      </c>
    </row>
    <row r="66" spans="1:8" x14ac:dyDescent="0.3">
      <c r="A66" s="1">
        <v>7</v>
      </c>
      <c r="B66" s="1">
        <f>1.6*10^-3</f>
        <v>1.6000000000000001E-3</v>
      </c>
      <c r="C66" s="1">
        <v>1</v>
      </c>
      <c r="D66" s="1">
        <v>0.1</v>
      </c>
      <c r="E66" s="2">
        <f>H66*(C66^(F66))*(D66^G66)</f>
        <v>1.5999996650762148E-3</v>
      </c>
      <c r="F66" s="2">
        <v>1</v>
      </c>
      <c r="G66" s="2">
        <v>1.9210420972051796</v>
      </c>
      <c r="H66" s="2">
        <v>0.13340189195564653</v>
      </c>
    </row>
    <row r="67" spans="1:8" x14ac:dyDescent="0.3">
      <c r="A67" s="1">
        <v>8</v>
      </c>
      <c r="B67" s="1">
        <f>3.45*10^-3</f>
        <v>3.4500000000000004E-3</v>
      </c>
      <c r="C67" s="1">
        <v>1</v>
      </c>
      <c r="D67" s="1">
        <v>0.5</v>
      </c>
      <c r="E67" s="2">
        <f>H67*(C67^(F67))*(D67^G67)</f>
        <v>3.4499393565468931E-3</v>
      </c>
      <c r="F67" s="2">
        <v>1</v>
      </c>
      <c r="G67" s="2">
        <v>1.5852940420464281</v>
      </c>
      <c r="H67" s="2">
        <v>1.0352196802921765E-2</v>
      </c>
    </row>
    <row r="68" spans="1:8" x14ac:dyDescent="0.3">
      <c r="A68" s="1">
        <v>9</v>
      </c>
      <c r="B68" s="1">
        <f>5.02*10^-3</f>
        <v>5.0199999999999993E-3</v>
      </c>
      <c r="C68" s="1">
        <v>1</v>
      </c>
      <c r="D68" s="1">
        <v>1</v>
      </c>
      <c r="E68" s="2">
        <f>H68*(C68^(F68))*(D68^G68)</f>
        <v>5.0200000000000244E-3</v>
      </c>
      <c r="F68" s="2">
        <v>1</v>
      </c>
      <c r="G68" s="2">
        <v>1</v>
      </c>
      <c r="H68" s="2">
        <v>5.0200000000000244E-3</v>
      </c>
    </row>
    <row r="69" spans="1:8" x14ac:dyDescent="0.3">
      <c r="A69" s="3"/>
      <c r="B69" s="5" t="s">
        <v>8</v>
      </c>
    </row>
    <row r="70" spans="1:8" x14ac:dyDescent="0.3">
      <c r="A70" s="3"/>
      <c r="B70" s="3">
        <f>(LN(B62) - LN(E62))^2</f>
        <v>7.1359097252912297E-11</v>
      </c>
    </row>
    <row r="71" spans="1:8" x14ac:dyDescent="0.3">
      <c r="A71" s="3"/>
      <c r="B71" s="3">
        <f>(LN(B63) - LN(E63))^2</f>
        <v>3.9275900994463917E-11</v>
      </c>
      <c r="E71" t="s">
        <v>12</v>
      </c>
      <c r="F71" s="2">
        <v>1</v>
      </c>
      <c r="G71" t="s">
        <v>13</v>
      </c>
      <c r="H71" s="2">
        <v>3.6674690000000001</v>
      </c>
    </row>
    <row r="72" spans="1:8" x14ac:dyDescent="0.3">
      <c r="A72" s="3"/>
      <c r="B72" s="3">
        <f>(LN(B64) - LN(E64))^2</f>
        <v>6.8371512411265463E-11</v>
      </c>
      <c r="E72" t="s">
        <v>10</v>
      </c>
      <c r="F72" s="2">
        <v>1</v>
      </c>
      <c r="G72" t="s">
        <v>14</v>
      </c>
      <c r="H72" s="2">
        <v>2.4625110000000001</v>
      </c>
    </row>
    <row r="73" spans="1:8" x14ac:dyDescent="0.3">
      <c r="A73" s="3"/>
      <c r="B73" s="3"/>
      <c r="E73" t="s">
        <v>11</v>
      </c>
      <c r="F73" s="2">
        <v>3.0070000000000001E-3</v>
      </c>
      <c r="G73" t="s">
        <v>15</v>
      </c>
      <c r="H73" s="2">
        <v>0.41566700000000001</v>
      </c>
    </row>
    <row r="74" spans="1:8" x14ac:dyDescent="0.3">
      <c r="A74" s="3"/>
      <c r="B74" s="3">
        <f>(LN(B65) - LN(E65))^2</f>
        <v>3.6468721930139303E-14</v>
      </c>
    </row>
    <row r="75" spans="1:8" x14ac:dyDescent="0.3">
      <c r="A75" s="3"/>
      <c r="B75" s="3"/>
    </row>
    <row r="76" spans="1:8" x14ac:dyDescent="0.3">
      <c r="A76" s="3"/>
      <c r="B76" s="3">
        <f>(LN(B66) - LN(E66))^2</f>
        <v>4.3817955497489152E-14</v>
      </c>
    </row>
    <row r="77" spans="1:8" x14ac:dyDescent="0.3">
      <c r="A77" s="3"/>
      <c r="B77" s="3">
        <f>(LN(B67) - LN(E67))^2</f>
        <v>3.0898492339150239E-10</v>
      </c>
    </row>
    <row r="78" spans="1:8" x14ac:dyDescent="0.3">
      <c r="A78" s="3"/>
      <c r="B78" s="3">
        <f>(LN(B68) - LN(E68))^2</f>
        <v>2.8398992587956425E-29</v>
      </c>
    </row>
    <row r="79" spans="1:8" x14ac:dyDescent="0.3">
      <c r="A79" s="4" t="s">
        <v>9</v>
      </c>
      <c r="B79" s="4">
        <f>SUM(B70:B78)</f>
        <v>4.8807172072757169E-10</v>
      </c>
    </row>
    <row r="81" spans="1:8" x14ac:dyDescent="0.3">
      <c r="A81" s="1" t="s">
        <v>0</v>
      </c>
      <c r="B81" s="1" t="s">
        <v>1</v>
      </c>
      <c r="C81" s="1" t="s">
        <v>2</v>
      </c>
      <c r="D81" s="1" t="s">
        <v>3</v>
      </c>
      <c r="E81" s="2" t="s">
        <v>7</v>
      </c>
      <c r="F81" s="2" t="s">
        <v>4</v>
      </c>
      <c r="G81" s="2" t="s">
        <v>5</v>
      </c>
      <c r="H81" s="2" t="s">
        <v>6</v>
      </c>
    </row>
    <row r="82" spans="1:8" x14ac:dyDescent="0.3">
      <c r="A82" s="1">
        <v>1</v>
      </c>
      <c r="B82" s="1">
        <f>4.94*10^-6</f>
        <v>4.9400000000000001E-6</v>
      </c>
      <c r="C82" s="1">
        <v>0.1</v>
      </c>
      <c r="D82" s="1">
        <v>0.1</v>
      </c>
      <c r="E82" s="2">
        <f>H82*(C82^(F82))*(D82^G82)</f>
        <v>4.9399582698651436E-6</v>
      </c>
      <c r="F82" s="2">
        <v>2.4625109822000271</v>
      </c>
      <c r="G82" s="2">
        <v>2.4625109822000271</v>
      </c>
      <c r="H82" s="2">
        <v>0.41566671059024202</v>
      </c>
    </row>
    <row r="83" spans="1:8" x14ac:dyDescent="0.3">
      <c r="A83" s="1">
        <v>2</v>
      </c>
      <c r="B83" s="1">
        <f>1.14*10^-5</f>
        <v>1.1399999999999999E-5</v>
      </c>
      <c r="C83" s="1">
        <v>0.1</v>
      </c>
      <c r="D83" s="1">
        <v>0.5</v>
      </c>
      <c r="E83" s="2">
        <f>H83*(C83^(F83))*(D83^G83)</f>
        <v>1.1399928555867254E-5</v>
      </c>
      <c r="F83" s="2">
        <v>3.6052935400626103</v>
      </c>
      <c r="G83" s="2">
        <v>1.592437665946276</v>
      </c>
      <c r="H83" s="2">
        <v>0.13853744484154545</v>
      </c>
    </row>
    <row r="84" spans="1:8" x14ac:dyDescent="0.3">
      <c r="A84" s="1">
        <v>3</v>
      </c>
      <c r="B84" s="1">
        <f>1.62*10^-5</f>
        <v>1.6200000000000001E-5</v>
      </c>
      <c r="C84" s="1">
        <v>0.1</v>
      </c>
      <c r="D84" s="1">
        <v>1</v>
      </c>
      <c r="E84" s="2">
        <f>H84*(C84^(F84))*(D84^G84)</f>
        <v>1.6199866047503397E-5</v>
      </c>
      <c r="F84" s="2">
        <v>3.6674694595589203</v>
      </c>
      <c r="G84" s="2">
        <v>1</v>
      </c>
      <c r="H84" s="2">
        <v>7.5332240295013272E-2</v>
      </c>
    </row>
    <row r="85" spans="1:8" x14ac:dyDescent="0.3">
      <c r="A85" s="1">
        <v>4</v>
      </c>
      <c r="B85" s="1">
        <f>2.72*10^-5</f>
        <v>2.7200000000000004E-5</v>
      </c>
      <c r="C85" s="1">
        <v>0.5</v>
      </c>
      <c r="D85" s="1">
        <v>0.1</v>
      </c>
      <c r="E85" s="2">
        <f>H85*(C85^(F85))*(D85^G85)</f>
        <v>2.7199779974455521E-5</v>
      </c>
      <c r="F85" s="2">
        <v>1.5727119681898034</v>
      </c>
      <c r="G85" s="2">
        <v>3.5298402501819588</v>
      </c>
      <c r="H85" s="2">
        <v>0.27405587594808822</v>
      </c>
    </row>
    <row r="86" spans="1:8" x14ac:dyDescent="0.3">
      <c r="A86" s="1">
        <v>7</v>
      </c>
      <c r="B86" s="1">
        <f>1.6*10^-3</f>
        <v>1.6000000000000001E-3</v>
      </c>
      <c r="C86" s="1">
        <v>1</v>
      </c>
      <c r="D86" s="1">
        <v>0.1</v>
      </c>
      <c r="E86" s="2">
        <f>H86*(C86^(F86))*(D86^G86)</f>
        <v>1.5999996650762148E-3</v>
      </c>
      <c r="F86" s="2">
        <v>1</v>
      </c>
      <c r="G86" s="2">
        <v>1.9210420972051796</v>
      </c>
      <c r="H86" s="2">
        <v>0.13340189195564653</v>
      </c>
    </row>
    <row r="87" spans="1:8" x14ac:dyDescent="0.3">
      <c r="A87" s="1">
        <v>8</v>
      </c>
      <c r="B87" s="1">
        <f>3.45*10^-3</f>
        <v>3.4500000000000004E-3</v>
      </c>
      <c r="C87" s="1">
        <v>1</v>
      </c>
      <c r="D87" s="1">
        <v>0.5</v>
      </c>
      <c r="E87" s="2">
        <f>H87*(C87^(F87))*(D87^G87)</f>
        <v>3.4499393565468931E-3</v>
      </c>
      <c r="F87" s="2">
        <v>1</v>
      </c>
      <c r="G87" s="2">
        <v>1.5852940420464281</v>
      </c>
      <c r="H87" s="2">
        <v>1.0352196802921765E-2</v>
      </c>
    </row>
    <row r="88" spans="1:8" x14ac:dyDescent="0.3">
      <c r="A88" s="1">
        <v>9</v>
      </c>
      <c r="B88" s="1">
        <f>5.02*10^-3</f>
        <v>5.0199999999999993E-3</v>
      </c>
      <c r="C88" s="1">
        <v>1</v>
      </c>
      <c r="D88" s="1">
        <v>1</v>
      </c>
      <c r="E88" s="2">
        <f>H88*(C88^(F88))*(D88^G88)</f>
        <v>5.0200000000000244E-3</v>
      </c>
      <c r="F88" s="2">
        <v>1</v>
      </c>
      <c r="G88" s="2">
        <v>1</v>
      </c>
      <c r="H88" s="2">
        <v>5.0200000000000244E-3</v>
      </c>
    </row>
    <row r="89" spans="1:8" x14ac:dyDescent="0.3">
      <c r="A89" s="3"/>
      <c r="B89" s="5" t="s">
        <v>8</v>
      </c>
    </row>
    <row r="90" spans="1:8" x14ac:dyDescent="0.3">
      <c r="A90" s="3"/>
      <c r="B90" s="3">
        <f>(LN(B82) - LN(E82))^2</f>
        <v>7.1359097252912297E-11</v>
      </c>
    </row>
    <row r="91" spans="1:8" x14ac:dyDescent="0.3">
      <c r="A91" s="3"/>
      <c r="B91" s="3">
        <f>(LN(B83) - LN(E83))^2</f>
        <v>3.9275900994463917E-11</v>
      </c>
      <c r="E91" t="s">
        <v>12</v>
      </c>
      <c r="F91" s="2">
        <v>1</v>
      </c>
      <c r="G91" t="s">
        <v>13</v>
      </c>
      <c r="H91" s="2">
        <v>3.6674690000000001</v>
      </c>
    </row>
    <row r="92" spans="1:8" x14ac:dyDescent="0.3">
      <c r="A92" s="3"/>
      <c r="B92" s="3">
        <f>(LN(B84) - LN(E84))^2</f>
        <v>6.8371512411265463E-11</v>
      </c>
      <c r="E92" t="s">
        <v>10</v>
      </c>
      <c r="F92" s="2">
        <v>1</v>
      </c>
      <c r="G92" t="s">
        <v>14</v>
      </c>
      <c r="H92" s="2">
        <v>3.5298400000000001</v>
      </c>
    </row>
    <row r="93" spans="1:8" x14ac:dyDescent="0.3">
      <c r="A93" s="3"/>
      <c r="B93" s="3">
        <f>(LN(B85) - LN(E85))^2</f>
        <v>6.5435272278025466E-11</v>
      </c>
      <c r="E93" t="s">
        <v>11</v>
      </c>
      <c r="F93" s="2">
        <v>5.0200000000000002E-3</v>
      </c>
      <c r="G93" t="s">
        <v>15</v>
      </c>
      <c r="H93" s="2">
        <v>0.41566700000000001</v>
      </c>
    </row>
    <row r="94" spans="1:8" x14ac:dyDescent="0.3">
      <c r="A94" s="3"/>
      <c r="B94" s="3"/>
    </row>
    <row r="95" spans="1:8" x14ac:dyDescent="0.3">
      <c r="A95" s="3"/>
      <c r="B95" s="3"/>
    </row>
    <row r="96" spans="1:8" x14ac:dyDescent="0.3">
      <c r="A96" s="3"/>
      <c r="B96" s="3">
        <f>(LN(B86) - LN(E86))^2</f>
        <v>4.3817955497489152E-14</v>
      </c>
    </row>
    <row r="97" spans="1:8" x14ac:dyDescent="0.3">
      <c r="A97" s="3"/>
      <c r="B97" s="3">
        <f>(LN(B87) - LN(E87))^2</f>
        <v>3.0898492339150239E-10</v>
      </c>
    </row>
    <row r="98" spans="1:8" x14ac:dyDescent="0.3">
      <c r="A98" s="3"/>
      <c r="B98" s="3">
        <f>(LN(B88) - LN(E88))^2</f>
        <v>2.8398992587956425E-29</v>
      </c>
    </row>
    <row r="99" spans="1:8" x14ac:dyDescent="0.3">
      <c r="A99" s="4" t="s">
        <v>9</v>
      </c>
      <c r="B99" s="4">
        <f>SUM(B90:B98)</f>
        <v>5.5347052428366708E-10</v>
      </c>
    </row>
    <row r="101" spans="1:8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2" t="s">
        <v>7</v>
      </c>
      <c r="F101" s="2" t="s">
        <v>4</v>
      </c>
      <c r="G101" s="2" t="s">
        <v>5</v>
      </c>
      <c r="H101" s="2" t="s">
        <v>6</v>
      </c>
    </row>
    <row r="102" spans="1:8" x14ac:dyDescent="0.3">
      <c r="A102" s="1">
        <v>1</v>
      </c>
      <c r="B102" s="1">
        <f>4.94*10^-6</f>
        <v>4.9400000000000001E-6</v>
      </c>
      <c r="C102" s="1">
        <v>0.1</v>
      </c>
      <c r="D102" s="1">
        <v>0.1</v>
      </c>
      <c r="E102" s="2">
        <f>H102*(C102^(F102))*(D102^G102)</f>
        <v>4.9399582698651436E-6</v>
      </c>
      <c r="F102" s="2">
        <v>2.4625109822000271</v>
      </c>
      <c r="G102" s="2">
        <v>2.4625109822000271</v>
      </c>
      <c r="H102" s="2">
        <v>0.41566671059024202</v>
      </c>
    </row>
    <row r="103" spans="1:8" x14ac:dyDescent="0.3">
      <c r="A103" s="1">
        <v>2</v>
      </c>
      <c r="B103" s="1">
        <f>1.14*10^-5</f>
        <v>1.1399999999999999E-5</v>
      </c>
      <c r="C103" s="1">
        <v>0.1</v>
      </c>
      <c r="D103" s="1">
        <v>0.5</v>
      </c>
      <c r="E103" s="2">
        <f>H103*(C103^(F103))*(D103^G103)</f>
        <v>1.1399928555867254E-5</v>
      </c>
      <c r="F103" s="2">
        <v>3.6052935400626103</v>
      </c>
      <c r="G103" s="2">
        <v>1.592437665946276</v>
      </c>
      <c r="H103" s="2">
        <v>0.13853744484154545</v>
      </c>
    </row>
    <row r="104" spans="1:8" x14ac:dyDescent="0.3">
      <c r="A104" s="1">
        <v>3</v>
      </c>
      <c r="B104" s="1">
        <f>1.62*10^-5</f>
        <v>1.6200000000000001E-5</v>
      </c>
      <c r="C104" s="1">
        <v>0.1</v>
      </c>
      <c r="D104" s="1">
        <v>1</v>
      </c>
      <c r="E104" s="2">
        <f>H104*(C104^(F104))*(D104^G104)</f>
        <v>1.6199866047503397E-5</v>
      </c>
      <c r="F104" s="2">
        <v>3.6674694595589203</v>
      </c>
      <c r="G104" s="2">
        <v>1</v>
      </c>
      <c r="H104" s="2">
        <v>7.5332240295013272E-2</v>
      </c>
    </row>
    <row r="105" spans="1:8" x14ac:dyDescent="0.3">
      <c r="A105" s="1">
        <v>4</v>
      </c>
      <c r="B105" s="1">
        <f>2.72*10^-5</f>
        <v>2.7200000000000004E-5</v>
      </c>
      <c r="C105" s="1">
        <v>0.5</v>
      </c>
      <c r="D105" s="1">
        <v>0.1</v>
      </c>
      <c r="E105" s="2">
        <f>H105*(C105^(F105))*(D105^G105)</f>
        <v>2.7199779974455521E-5</v>
      </c>
      <c r="F105" s="2">
        <v>1.5727119681898034</v>
      </c>
      <c r="G105" s="2">
        <v>3.5298402501819588</v>
      </c>
      <c r="H105" s="2">
        <v>0.27405587594808822</v>
      </c>
    </row>
    <row r="106" spans="1:8" x14ac:dyDescent="0.3">
      <c r="A106" s="1">
        <v>5</v>
      </c>
      <c r="B106" s="1">
        <f>6.09*10^-4</f>
        <v>6.0900000000000006E-4</v>
      </c>
      <c r="C106" s="1">
        <v>0.5</v>
      </c>
      <c r="D106" s="1">
        <v>0.5</v>
      </c>
      <c r="E106" s="2">
        <f>H106*(C106^(F106))*(D106^G106)</f>
        <v>6.0899988370058703E-4</v>
      </c>
      <c r="F106" s="2">
        <v>1.151993716524043</v>
      </c>
      <c r="G106" s="2">
        <v>1.151993716524043</v>
      </c>
      <c r="H106" s="2">
        <v>3.0073677395425591E-3</v>
      </c>
    </row>
    <row r="107" spans="1:8" x14ac:dyDescent="0.3">
      <c r="A107" s="1">
        <v>8</v>
      </c>
      <c r="B107" s="1">
        <f>3.45*10^-3</f>
        <v>3.4500000000000004E-3</v>
      </c>
      <c r="C107" s="1">
        <v>1</v>
      </c>
      <c r="D107" s="1">
        <v>0.5</v>
      </c>
      <c r="E107" s="2">
        <f>H107*(C107^(F107))*(D107^G107)</f>
        <v>3.4499393565468931E-3</v>
      </c>
      <c r="F107" s="2">
        <v>1</v>
      </c>
      <c r="G107" s="2">
        <v>1.5852940420464281</v>
      </c>
      <c r="H107" s="2">
        <v>1.0352196802921765E-2</v>
      </c>
    </row>
    <row r="108" spans="1:8" x14ac:dyDescent="0.3">
      <c r="A108" s="1">
        <v>9</v>
      </c>
      <c r="B108" s="1">
        <f>5.02*10^-3</f>
        <v>5.0199999999999993E-3</v>
      </c>
      <c r="C108" s="1">
        <v>1</v>
      </c>
      <c r="D108" s="1">
        <v>1</v>
      </c>
      <c r="E108" s="2">
        <f>H108*(C108^(F108))*(D108^G108)</f>
        <v>5.0200000000000244E-3</v>
      </c>
      <c r="F108" s="2">
        <v>1</v>
      </c>
      <c r="G108" s="2">
        <v>1</v>
      </c>
      <c r="H108" s="2">
        <v>5.0200000000000244E-3</v>
      </c>
    </row>
    <row r="109" spans="1:8" x14ac:dyDescent="0.3">
      <c r="A109" s="3"/>
      <c r="B109" s="5" t="s">
        <v>8</v>
      </c>
    </row>
    <row r="110" spans="1:8" x14ac:dyDescent="0.3">
      <c r="A110" s="3"/>
      <c r="B110" s="3">
        <f>(LN(B102) - LN(E102))^2</f>
        <v>7.1359097252912297E-11</v>
      </c>
    </row>
    <row r="111" spans="1:8" x14ac:dyDescent="0.3">
      <c r="A111" s="3"/>
      <c r="B111" s="3">
        <f>(LN(B103) - LN(E103))^2</f>
        <v>3.9275900994463917E-11</v>
      </c>
      <c r="E111" t="s">
        <v>12</v>
      </c>
      <c r="F111" s="2">
        <v>1</v>
      </c>
      <c r="G111" t="s">
        <v>13</v>
      </c>
      <c r="H111" s="2">
        <v>3.6674690000000001</v>
      </c>
    </row>
    <row r="112" spans="1:8" x14ac:dyDescent="0.3">
      <c r="A112" s="3"/>
      <c r="B112" s="3">
        <f>(LN(B104) - LN(E104))^2</f>
        <v>6.8371512411265463E-11</v>
      </c>
      <c r="E112" t="s">
        <v>10</v>
      </c>
      <c r="F112" s="2">
        <v>1</v>
      </c>
      <c r="G112" t="s">
        <v>14</v>
      </c>
      <c r="H112" s="2">
        <v>3.5298400000000001</v>
      </c>
    </row>
    <row r="113" spans="1:8" x14ac:dyDescent="0.3">
      <c r="A113" s="3"/>
      <c r="B113" s="3">
        <f>(LN(B105) - LN(E105))^2</f>
        <v>6.5435272278025466E-11</v>
      </c>
      <c r="E113" t="s">
        <v>11</v>
      </c>
      <c r="F113" s="2">
        <v>3.0070000000000001E-3</v>
      </c>
      <c r="G113" t="s">
        <v>15</v>
      </c>
      <c r="H113" s="2">
        <v>0.41566700000000001</v>
      </c>
    </row>
    <row r="114" spans="1:8" x14ac:dyDescent="0.3">
      <c r="A114" s="3"/>
      <c r="B114" s="3">
        <f>(LN(B106) - LN(E106))^2</f>
        <v>3.6468721930139303E-14</v>
      </c>
    </row>
    <row r="115" spans="1:8" x14ac:dyDescent="0.3">
      <c r="A115" s="3"/>
      <c r="B115" s="3"/>
    </row>
    <row r="116" spans="1:8" x14ac:dyDescent="0.3">
      <c r="A116" s="3"/>
      <c r="B116" s="3"/>
    </row>
    <row r="117" spans="1:8" x14ac:dyDescent="0.3">
      <c r="A117" s="3"/>
      <c r="B117" s="3">
        <f>(LN(B107) - LN(E107))^2</f>
        <v>3.0898492339150239E-10</v>
      </c>
    </row>
    <row r="118" spans="1:8" x14ac:dyDescent="0.3">
      <c r="A118" s="3"/>
      <c r="B118" s="3">
        <f>(LN(B108) - LN(E108))^2</f>
        <v>2.8398992587956425E-29</v>
      </c>
    </row>
    <row r="119" spans="1:8" x14ac:dyDescent="0.3">
      <c r="A119" s="4" t="s">
        <v>9</v>
      </c>
      <c r="B119" s="4">
        <f>SUM(B110:B118)</f>
        <v>5.5346317505009969E-10</v>
      </c>
    </row>
    <row r="121" spans="1:8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2" t="s">
        <v>7</v>
      </c>
      <c r="F121" s="2" t="s">
        <v>4</v>
      </c>
      <c r="G121" s="2" t="s">
        <v>5</v>
      </c>
      <c r="H121" s="2" t="s">
        <v>6</v>
      </c>
    </row>
    <row r="122" spans="1:8" x14ac:dyDescent="0.3">
      <c r="A122" s="1">
        <v>1</v>
      </c>
      <c r="B122" s="1">
        <f>4.94*10^-6</f>
        <v>4.9400000000000001E-6</v>
      </c>
      <c r="C122" s="1">
        <v>0.1</v>
      </c>
      <c r="D122" s="1">
        <v>0.1</v>
      </c>
      <c r="E122" s="2">
        <f>H122*(C122^(F122))*(D122^G122)</f>
        <v>4.9399582698651436E-6</v>
      </c>
      <c r="F122" s="2">
        <v>2.4625109822000271</v>
      </c>
      <c r="G122" s="2">
        <v>2.4625109822000271</v>
      </c>
      <c r="H122" s="2">
        <v>0.41566671059024202</v>
      </c>
    </row>
    <row r="123" spans="1:8" x14ac:dyDescent="0.3">
      <c r="A123" s="1">
        <v>2</v>
      </c>
      <c r="B123" s="1">
        <f>1.14*10^-5</f>
        <v>1.1399999999999999E-5</v>
      </c>
      <c r="C123" s="1">
        <v>0.1</v>
      </c>
      <c r="D123" s="1">
        <v>0.5</v>
      </c>
      <c r="E123" s="2">
        <f>H123*(C123^(F123))*(D123^G123)</f>
        <v>1.1399928555867254E-5</v>
      </c>
      <c r="F123" s="2">
        <v>3.6052935400626103</v>
      </c>
      <c r="G123" s="2">
        <v>1.592437665946276</v>
      </c>
      <c r="H123" s="2">
        <v>0.13853744484154545</v>
      </c>
    </row>
    <row r="124" spans="1:8" x14ac:dyDescent="0.3">
      <c r="A124" s="1">
        <v>3</v>
      </c>
      <c r="B124" s="1">
        <f>1.62*10^-5</f>
        <v>1.6200000000000001E-5</v>
      </c>
      <c r="C124" s="1">
        <v>0.1</v>
      </c>
      <c r="D124" s="1">
        <v>1</v>
      </c>
      <c r="E124" s="2">
        <f>H124*(C124^(F124))*(D124^G124)</f>
        <v>1.6199866047503397E-5</v>
      </c>
      <c r="F124" s="2">
        <v>3.6674694595589203</v>
      </c>
      <c r="G124" s="2">
        <v>1</v>
      </c>
      <c r="H124" s="2">
        <v>7.5332240295013272E-2</v>
      </c>
    </row>
    <row r="125" spans="1:8" x14ac:dyDescent="0.3">
      <c r="A125" s="1">
        <v>4</v>
      </c>
      <c r="B125" s="1">
        <f>2.72*10^-5</f>
        <v>2.7200000000000004E-5</v>
      </c>
      <c r="C125" s="1">
        <v>0.5</v>
      </c>
      <c r="D125" s="1">
        <v>0.1</v>
      </c>
      <c r="E125" s="2">
        <f>H125*(C125^(F125))*(D125^G125)</f>
        <v>2.7199779974455521E-5</v>
      </c>
      <c r="F125" s="2">
        <v>1.5727119681898034</v>
      </c>
      <c r="G125" s="2">
        <v>3.5298402501819588</v>
      </c>
      <c r="H125" s="2">
        <v>0.27405587594808822</v>
      </c>
    </row>
    <row r="126" spans="1:8" x14ac:dyDescent="0.3">
      <c r="A126" s="1">
        <v>5</v>
      </c>
      <c r="B126" s="1">
        <f>6.09*10^-4</f>
        <v>6.0900000000000006E-4</v>
      </c>
      <c r="C126" s="1">
        <v>0.5</v>
      </c>
      <c r="D126" s="1">
        <v>0.5</v>
      </c>
      <c r="E126" s="2">
        <f>H126*(C126^(F126))*(D126^G126)</f>
        <v>6.0899988370058703E-4</v>
      </c>
      <c r="F126" s="2">
        <v>1.151993716524043</v>
      </c>
      <c r="G126" s="2">
        <v>1.151993716524043</v>
      </c>
      <c r="H126" s="2">
        <v>3.0073677395425591E-3</v>
      </c>
    </row>
    <row r="127" spans="1:8" x14ac:dyDescent="0.3">
      <c r="A127" s="1">
        <v>7</v>
      </c>
      <c r="B127" s="1">
        <f>1.6*10^-3</f>
        <v>1.6000000000000001E-3</v>
      </c>
      <c r="C127" s="1">
        <v>1</v>
      </c>
      <c r="D127" s="1">
        <v>0.1</v>
      </c>
      <c r="E127" s="2">
        <f>H127*(C127^(F127))*(D127^G127)</f>
        <v>1.5999996650762148E-3</v>
      </c>
      <c r="F127" s="2">
        <v>1</v>
      </c>
      <c r="G127" s="2">
        <v>1.9210420972051796</v>
      </c>
      <c r="H127" s="2">
        <v>0.13340189195564653</v>
      </c>
    </row>
    <row r="128" spans="1:8" x14ac:dyDescent="0.3">
      <c r="A128" s="1">
        <v>9</v>
      </c>
      <c r="B128" s="1">
        <f>5.02*10^-3</f>
        <v>5.0199999999999993E-3</v>
      </c>
      <c r="C128" s="1">
        <v>1</v>
      </c>
      <c r="D128" s="1">
        <v>1</v>
      </c>
      <c r="E128" s="2">
        <f>H128*(C128^(F128))*(D128^G128)</f>
        <v>5.0200000000000244E-3</v>
      </c>
      <c r="F128" s="2">
        <v>1</v>
      </c>
      <c r="G128" s="2">
        <v>1</v>
      </c>
      <c r="H128" s="2">
        <v>5.0200000000000244E-3</v>
      </c>
    </row>
    <row r="129" spans="1:8" x14ac:dyDescent="0.3">
      <c r="A129" s="3"/>
      <c r="B129" s="5" t="s">
        <v>8</v>
      </c>
    </row>
    <row r="130" spans="1:8" x14ac:dyDescent="0.3">
      <c r="A130" s="3"/>
      <c r="B130" s="3">
        <f>(LN(B122) - LN(E122))^2</f>
        <v>7.1359097252912297E-11</v>
      </c>
    </row>
    <row r="131" spans="1:8" x14ac:dyDescent="0.3">
      <c r="A131" s="3"/>
      <c r="B131" s="3">
        <f>(LN(B123) - LN(E123))^2</f>
        <v>3.9275900994463917E-11</v>
      </c>
      <c r="E131" t="s">
        <v>12</v>
      </c>
      <c r="F131" s="2">
        <v>1</v>
      </c>
      <c r="G131" t="s">
        <v>13</v>
      </c>
      <c r="H131" s="2">
        <v>3.6674690000000001</v>
      </c>
    </row>
    <row r="132" spans="1:8" x14ac:dyDescent="0.3">
      <c r="A132" s="3"/>
      <c r="B132" s="3">
        <f>(LN(B124) - LN(E124))^2</f>
        <v>6.8371512411265463E-11</v>
      </c>
      <c r="E132" t="s">
        <v>10</v>
      </c>
      <c r="F132" s="2">
        <v>1</v>
      </c>
      <c r="G132" t="s">
        <v>14</v>
      </c>
      <c r="H132" s="2">
        <v>3.5298400000000001</v>
      </c>
    </row>
    <row r="133" spans="1:8" x14ac:dyDescent="0.3">
      <c r="A133" s="3"/>
      <c r="B133" s="3">
        <f>(LN(B125) - LN(E125))^2</f>
        <v>6.5435272278025466E-11</v>
      </c>
      <c r="E133" t="s">
        <v>11</v>
      </c>
      <c r="F133" s="2">
        <v>3.0070000000000001E-3</v>
      </c>
      <c r="G133" t="s">
        <v>15</v>
      </c>
      <c r="H133" s="2">
        <v>0.41566700000000001</v>
      </c>
    </row>
    <row r="134" spans="1:8" x14ac:dyDescent="0.3">
      <c r="A134" s="3"/>
      <c r="B134" s="3">
        <f>(LN(B126) - LN(E126))^2</f>
        <v>3.6468721930139303E-14</v>
      </c>
    </row>
    <row r="135" spans="1:8" x14ac:dyDescent="0.3">
      <c r="A135" s="3"/>
      <c r="B135" s="3"/>
    </row>
    <row r="136" spans="1:8" x14ac:dyDescent="0.3">
      <c r="A136" s="3"/>
      <c r="B136" s="3">
        <f>(LN(B127) - LN(E127))^2</f>
        <v>4.3817955497489152E-14</v>
      </c>
    </row>
    <row r="137" spans="1:8" x14ac:dyDescent="0.3">
      <c r="A137" s="3"/>
      <c r="B137" s="3"/>
    </row>
    <row r="138" spans="1:8" x14ac:dyDescent="0.3">
      <c r="A138" s="3"/>
      <c r="B138" s="3">
        <f>(LN(B128) - LN(E128))^2</f>
        <v>2.8398992587956425E-29</v>
      </c>
    </row>
    <row r="139" spans="1:8" x14ac:dyDescent="0.3">
      <c r="A139" s="4" t="s">
        <v>9</v>
      </c>
      <c r="B139" s="4">
        <f>SUM(B130:B138)</f>
        <v>2.4452206961409477E-10</v>
      </c>
    </row>
    <row r="141" spans="1:8" x14ac:dyDescent="0.3">
      <c r="A141" s="1" t="s">
        <v>0</v>
      </c>
      <c r="B141" s="1" t="s">
        <v>1</v>
      </c>
      <c r="C141" s="1" t="s">
        <v>2</v>
      </c>
      <c r="D141" s="1" t="s">
        <v>3</v>
      </c>
      <c r="E141" s="2" t="s">
        <v>7</v>
      </c>
      <c r="F141" s="2" t="s">
        <v>4</v>
      </c>
      <c r="G141" s="2" t="s">
        <v>5</v>
      </c>
      <c r="H141" s="2" t="s">
        <v>6</v>
      </c>
    </row>
    <row r="142" spans="1:8" x14ac:dyDescent="0.3">
      <c r="A142" s="1">
        <v>1</v>
      </c>
      <c r="B142" s="1">
        <f>4.94*10^-6</f>
        <v>4.9400000000000001E-6</v>
      </c>
      <c r="C142" s="1">
        <v>0.1</v>
      </c>
      <c r="D142" s="1">
        <v>0.1</v>
      </c>
      <c r="E142" s="2">
        <f>H142*(C142^(F142))*(D142^G142)</f>
        <v>4.9399582698651436E-6</v>
      </c>
      <c r="F142" s="2">
        <v>2.4625109822000271</v>
      </c>
      <c r="G142" s="2">
        <v>2.4625109822000271</v>
      </c>
      <c r="H142" s="2">
        <v>0.41566671059024202</v>
      </c>
    </row>
    <row r="143" spans="1:8" x14ac:dyDescent="0.3">
      <c r="A143" s="1">
        <v>2</v>
      </c>
      <c r="B143" s="1">
        <f>1.14*10^-5</f>
        <v>1.1399999999999999E-5</v>
      </c>
      <c r="C143" s="1">
        <v>0.1</v>
      </c>
      <c r="D143" s="1">
        <v>0.5</v>
      </c>
      <c r="E143" s="2">
        <f>H143*(C143^(F143))*(D143^G143)</f>
        <v>1.1399928555867254E-5</v>
      </c>
      <c r="F143" s="2">
        <v>3.6052935400626103</v>
      </c>
      <c r="G143" s="2">
        <v>1.592437665946276</v>
      </c>
      <c r="H143" s="2">
        <v>0.13853744484154545</v>
      </c>
    </row>
    <row r="144" spans="1:8" x14ac:dyDescent="0.3">
      <c r="A144" s="1">
        <v>3</v>
      </c>
      <c r="B144" s="1">
        <f>1.62*10^-5</f>
        <v>1.6200000000000001E-5</v>
      </c>
      <c r="C144" s="1">
        <v>0.1</v>
      </c>
      <c r="D144" s="1">
        <v>1</v>
      </c>
      <c r="E144" s="2">
        <f>H144*(C144^(F144))*(D144^G144)</f>
        <v>1.6199866047503397E-5</v>
      </c>
      <c r="F144" s="2">
        <v>3.6674694595589203</v>
      </c>
      <c r="G144" s="2">
        <v>1</v>
      </c>
      <c r="H144" s="2">
        <v>7.5332240295013272E-2</v>
      </c>
    </row>
    <row r="145" spans="1:8" x14ac:dyDescent="0.3">
      <c r="A145" s="1">
        <v>4</v>
      </c>
      <c r="B145" s="1">
        <f>2.72*10^-5</f>
        <v>2.7200000000000004E-5</v>
      </c>
      <c r="C145" s="1">
        <v>0.5</v>
      </c>
      <c r="D145" s="1">
        <v>0.1</v>
      </c>
      <c r="E145" s="2">
        <f>H145*(C145^(F145))*(D145^G145)</f>
        <v>2.7199779974455521E-5</v>
      </c>
      <c r="F145" s="2">
        <v>1.5727119681898034</v>
      </c>
      <c r="G145" s="2">
        <v>3.5298402501819588</v>
      </c>
      <c r="H145" s="2">
        <v>0.27405587594808822</v>
      </c>
    </row>
    <row r="146" spans="1:8" x14ac:dyDescent="0.3">
      <c r="A146" s="1">
        <v>5</v>
      </c>
      <c r="B146" s="1">
        <f>6.09*10^-4</f>
        <v>6.0900000000000006E-4</v>
      </c>
      <c r="C146" s="1">
        <v>0.5</v>
      </c>
      <c r="D146" s="1">
        <v>0.5</v>
      </c>
      <c r="E146" s="2">
        <f>H146*(C146^(F146))*(D146^G146)</f>
        <v>6.0899988370058703E-4</v>
      </c>
      <c r="F146" s="2">
        <v>1.151993716524043</v>
      </c>
      <c r="G146" s="2">
        <v>1.151993716524043</v>
      </c>
      <c r="H146" s="2">
        <v>3.0073677395425591E-3</v>
      </c>
    </row>
    <row r="147" spans="1:8" x14ac:dyDescent="0.3">
      <c r="A147" s="1">
        <v>7</v>
      </c>
      <c r="B147" s="1">
        <f>1.6*10^-3</f>
        <v>1.6000000000000001E-3</v>
      </c>
      <c r="C147" s="1">
        <v>1</v>
      </c>
      <c r="D147" s="1">
        <v>0.1</v>
      </c>
      <c r="E147" s="2">
        <f>H147*(C147^(F147))*(D147^G147)</f>
        <v>1.5999996650762148E-3</v>
      </c>
      <c r="F147" s="2">
        <v>1</v>
      </c>
      <c r="G147" s="2">
        <v>1.9210420972051796</v>
      </c>
      <c r="H147" s="2">
        <v>0.13340189195564653</v>
      </c>
    </row>
    <row r="148" spans="1:8" x14ac:dyDescent="0.3">
      <c r="A148" s="1">
        <v>8</v>
      </c>
      <c r="B148" s="1">
        <f>3.45*10^-3</f>
        <v>3.4500000000000004E-3</v>
      </c>
      <c r="C148" s="1">
        <v>1</v>
      </c>
      <c r="D148" s="1">
        <v>0.5</v>
      </c>
      <c r="E148" s="2">
        <f>H148*(C148^(F148))*(D148^G148)</f>
        <v>3.4499393565468931E-3</v>
      </c>
      <c r="F148" s="2">
        <v>1</v>
      </c>
      <c r="G148" s="2">
        <v>1.5852940420464281</v>
      </c>
      <c r="H148" s="2">
        <v>1.0352196802921765E-2</v>
      </c>
    </row>
    <row r="149" spans="1:8" x14ac:dyDescent="0.3">
      <c r="A149" s="3"/>
      <c r="B149" s="5" t="s">
        <v>8</v>
      </c>
    </row>
    <row r="150" spans="1:8" x14ac:dyDescent="0.3">
      <c r="A150" s="3"/>
      <c r="B150" s="3">
        <f>(LN(B142) - LN(E142))^2</f>
        <v>7.1359097252912297E-11</v>
      </c>
    </row>
    <row r="151" spans="1:8" x14ac:dyDescent="0.3">
      <c r="A151" s="3"/>
      <c r="B151" s="3">
        <f>(LN(B143) - LN(E143))^2</f>
        <v>3.9275900994463917E-11</v>
      </c>
      <c r="E151" t="s">
        <v>12</v>
      </c>
      <c r="F151" s="2">
        <v>1</v>
      </c>
      <c r="G151" t="s">
        <v>13</v>
      </c>
      <c r="H151" s="2">
        <v>3.6674690000000001</v>
      </c>
    </row>
    <row r="152" spans="1:8" x14ac:dyDescent="0.3">
      <c r="A152" s="3"/>
      <c r="B152" s="3">
        <f>(LN(B144) - LN(E144))^2</f>
        <v>6.8371512411265463E-11</v>
      </c>
      <c r="E152" t="s">
        <v>10</v>
      </c>
      <c r="F152" s="2">
        <v>1</v>
      </c>
      <c r="G152" t="s">
        <v>14</v>
      </c>
      <c r="H152" s="2">
        <v>2.4625110000000001</v>
      </c>
    </row>
    <row r="153" spans="1:8" x14ac:dyDescent="0.3">
      <c r="A153" s="3"/>
      <c r="B153" s="3">
        <f>(LN(B145) - LN(E145))^2</f>
        <v>6.5435272278025466E-11</v>
      </c>
      <c r="E153" t="s">
        <v>11</v>
      </c>
      <c r="F153" s="2">
        <v>3.0070000000000001E-3</v>
      </c>
      <c r="G153" t="s">
        <v>15</v>
      </c>
      <c r="H153" s="2">
        <v>0.41566700000000001</v>
      </c>
    </row>
    <row r="154" spans="1:8" x14ac:dyDescent="0.3">
      <c r="A154" s="3"/>
      <c r="B154" s="3">
        <f>(LN(B146) - LN(E146))^2</f>
        <v>3.6468721930139303E-14</v>
      </c>
    </row>
    <row r="155" spans="1:8" x14ac:dyDescent="0.3">
      <c r="A155" s="3"/>
      <c r="B155" s="3"/>
    </row>
    <row r="156" spans="1:8" x14ac:dyDescent="0.3">
      <c r="A156" s="3"/>
      <c r="B156" s="3">
        <f>(LN(B147) - LN(E147))^2</f>
        <v>4.3817955497489152E-14</v>
      </c>
    </row>
    <row r="157" spans="1:8" x14ac:dyDescent="0.3">
      <c r="A157" s="3"/>
      <c r="B157" s="3">
        <f>(LN(B148) - LN(E148))^2</f>
        <v>3.0898492339150239E-10</v>
      </c>
    </row>
    <row r="158" spans="1:8" x14ac:dyDescent="0.3">
      <c r="A158" s="3"/>
      <c r="B158" s="3"/>
    </row>
    <row r="159" spans="1:8" x14ac:dyDescent="0.3">
      <c r="A159" s="4" t="s">
        <v>9</v>
      </c>
      <c r="B159" s="4">
        <f>SUM(B150:B158)</f>
        <v>5.5350699300559717E-10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Hook</dc:creator>
  <cp:lastModifiedBy>Jeremy Hook</cp:lastModifiedBy>
  <dcterms:created xsi:type="dcterms:W3CDTF">2020-03-18T20:56:44Z</dcterms:created>
  <dcterms:modified xsi:type="dcterms:W3CDTF">2020-03-18T22:36:38Z</dcterms:modified>
</cp:coreProperties>
</file>