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GenoBiRD\Métiers\CPG\CPG_Projets\NTS-379_SRP_Allard_AtVac\2- NTS-379_CQreception\"/>
    </mc:Choice>
  </mc:AlternateContent>
  <bookViews>
    <workbookView xWindow="2595" yWindow="495" windowWidth="24345" windowHeight="16545" firstSheet="1" activeTab="1"/>
  </bookViews>
  <sheets>
    <sheet name="Informations Echantillons" sheetId="1" r:id="rId1"/>
    <sheet name="Suivi Ech" sheetId="10" r:id="rId2"/>
    <sheet name="Conditions" sheetId="18" r:id="rId3"/>
    <sheet name="QC ARN" sheetId="17" r:id="rId4"/>
    <sheet name="QC_plateforme" sheetId="12" r:id="rId5"/>
    <sheet name="PrepPlaque" sheetId="13" r:id="rId6"/>
    <sheet name="QC Lib" sheetId="7" r:id="rId7"/>
    <sheet name="Références" sheetId="11" r:id="rId8"/>
    <sheet name="SampleSheet" sheetId="8" r:id="rId9"/>
  </sheets>
  <definedNames>
    <definedName name="_xlnm.Print_Area" localSheetId="5">PrepPlaque!$B$101:$H$154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0" l="1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8" i="10"/>
  <c r="AI9" i="10"/>
  <c r="AI8" i="10"/>
  <c r="AC8" i="10" l="1"/>
  <c r="AD8" i="10" s="1"/>
  <c r="J9" i="10" l="1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8" i="10"/>
  <c r="X12" i="10" l="1"/>
  <c r="X9" i="10"/>
  <c r="X10" i="10"/>
  <c r="X11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8" i="10"/>
  <c r="L108" i="10" l="1"/>
  <c r="L107" i="10"/>
  <c r="M108" i="10" l="1"/>
  <c r="M107" i="10"/>
  <c r="N108" i="10"/>
  <c r="N107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8" i="10"/>
  <c r="O108" i="10"/>
  <c r="O107" i="10"/>
  <c r="C7" i="18" l="1"/>
  <c r="D6" i="1" l="1"/>
</calcChain>
</file>

<file path=xl/sharedStrings.xml><?xml version="1.0" encoding="utf-8"?>
<sst xmlns="http://schemas.openxmlformats.org/spreadsheetml/2006/main" count="2441" uniqueCount="455">
  <si>
    <t>N° de projet</t>
  </si>
  <si>
    <t>…</t>
  </si>
  <si>
    <t>Critères d'accceptabilité de la Plateforme</t>
  </si>
  <si>
    <t>Nanodrop</t>
  </si>
  <si>
    <t xml:space="preserve">Date d'envoi des échantilons </t>
  </si>
  <si>
    <t>Identifiant</t>
  </si>
  <si>
    <t>Echantillon repris dans H2O, Tampon, … ?</t>
  </si>
  <si>
    <t>Contact Plateforme</t>
  </si>
  <si>
    <t>Informations Echantillons</t>
  </si>
  <si>
    <t>µl</t>
  </si>
  <si>
    <t>Evaluation des critères par la plateforme</t>
  </si>
  <si>
    <t>le</t>
  </si>
  <si>
    <t>Tous les échantillons sont validés, le projet peut débuter .</t>
  </si>
  <si>
    <t>Merci de compléter</t>
  </si>
  <si>
    <t>ARN</t>
  </si>
  <si>
    <t>Echantillons traités DNase ?</t>
  </si>
  <si>
    <r>
      <rPr>
        <b/>
        <sz val="11"/>
        <color rgb="FFFF0000"/>
        <rFont val="Calibri"/>
        <family val="2"/>
        <scheme val="minor"/>
      </rPr>
      <t>Ne pas utiliser de caractères spéciaux, ni d'espaces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pour identifier vos échantillons : 
</t>
    </r>
  </si>
  <si>
    <r>
      <t xml:space="preserve">Concentration  min recommandée : </t>
    </r>
    <r>
      <rPr>
        <b/>
        <sz val="11"/>
        <color rgb="FFFF0000"/>
        <rFont val="Calibri"/>
        <family val="2"/>
        <scheme val="minor"/>
      </rPr>
      <t>25 ng/µl</t>
    </r>
  </si>
  <si>
    <t>ID</t>
  </si>
  <si>
    <t>RIN si QC réalisé</t>
  </si>
  <si>
    <t>Qui a réalisé le QC</t>
  </si>
  <si>
    <t>Vol ARN µl</t>
  </si>
  <si>
    <t>Vol H2O µl</t>
  </si>
  <si>
    <t>QC</t>
  </si>
  <si>
    <t>Remplir uniquement les colonnes avec une en-tête colorée</t>
  </si>
  <si>
    <t>260/280*</t>
  </si>
  <si>
    <t>260/230*</t>
  </si>
  <si>
    <t>* les rapports de DO 260/230 et 260/280 sont à titre indicatifs, un rapport de DO&lt;1.2 n'est pas discriminant dans la préparation des librairies.
Ce rapport nous permet d'évaluer au mieux la concentration en acide nucléique de votre échantillon</t>
  </si>
  <si>
    <t>Volume fourni</t>
  </si>
  <si>
    <r>
      <t>Espèce (</t>
    </r>
    <r>
      <rPr>
        <i/>
        <sz val="11"/>
        <rFont val="Calibri"/>
        <family val="2"/>
        <scheme val="minor"/>
      </rPr>
      <t>si plusieurs espèces, préciser dans Suivi Ech</t>
    </r>
    <r>
      <rPr>
        <sz val="11"/>
        <rFont val="Calibri"/>
        <family val="2"/>
        <scheme val="minor"/>
      </rPr>
      <t>)</t>
    </r>
  </si>
  <si>
    <r>
      <t>Type de protocole d'extraction (</t>
    </r>
    <r>
      <rPr>
        <i/>
        <sz val="11"/>
        <rFont val="Calibri"/>
        <family val="2"/>
        <scheme val="minor"/>
      </rPr>
      <t>Trizol, kit Qiagen RNeasy, …</t>
    </r>
    <r>
      <rPr>
        <sz val="11"/>
        <rFont val="Calibri"/>
        <family val="2"/>
        <scheme val="minor"/>
      </rPr>
      <t>) :</t>
    </r>
  </si>
  <si>
    <r>
      <t xml:space="preserve">Nb d'échantillons envoyés 
</t>
    </r>
    <r>
      <rPr>
        <i/>
        <sz val="12"/>
        <color indexed="8"/>
        <rFont val="Calibri"/>
        <family val="2"/>
      </rPr>
      <t>(et nb de tubes si &gt; nb éch°)</t>
    </r>
  </si>
  <si>
    <t>Contrôle Qualité des ARN</t>
  </si>
  <si>
    <t>Si vous disposez des profils/infos Bioanalyseur/TapeStation, merci de les insérer dans l'onglet QC ARN</t>
  </si>
  <si>
    <t>Contrôle Qualité des Librairies</t>
  </si>
  <si>
    <t>Quantification librairie</t>
  </si>
  <si>
    <t>Date Préparation Librairie</t>
  </si>
  <si>
    <t>Date Préparation Plaque RT</t>
  </si>
  <si>
    <t>Plaque 
(n°/nb de décong°)</t>
  </si>
  <si>
    <t>Index i7</t>
  </si>
  <si>
    <t>Nb échantillons validés</t>
  </si>
  <si>
    <t>Préparation Tagmentation</t>
  </si>
  <si>
    <t>TapeStation</t>
  </si>
  <si>
    <t>Fiche d'accompagnement des échantillons 
Application 3' Seq RNA Profiling (3' SRP)</t>
  </si>
  <si>
    <t>Identifiants Echantillons et Conditionnement</t>
  </si>
  <si>
    <t>Nom Echantillon</t>
  </si>
  <si>
    <t>Condition</t>
  </si>
  <si>
    <t>Homme</t>
  </si>
  <si>
    <t>Rat</t>
  </si>
  <si>
    <t>rn6</t>
  </si>
  <si>
    <t>Souris</t>
  </si>
  <si>
    <t>mm10</t>
  </si>
  <si>
    <t>Espece</t>
  </si>
  <si>
    <t>Projet (NTS-xxx_N)</t>
  </si>
  <si>
    <t>N°projet N (Incrémenter si plusieurs projets)</t>
  </si>
  <si>
    <t>Indiquer si autres projets NTS associés</t>
  </si>
  <si>
    <t>Fiche d'accompagnement des échantillons - 3' SRP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</si>
  <si>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</si>
  <si>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</si>
  <si>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</si>
  <si>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</si>
  <si>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</si>
  <si>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</si>
  <si>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</si>
  <si>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</si>
  <si>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</si>
  <si>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</si>
  <si>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</si>
  <si>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</si>
  <si>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</si>
  <si>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</si>
  <si>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</si>
  <si>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</si>
  <si>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</si>
  <si>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</si>
  <si>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</si>
  <si>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</si>
  <si>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</si>
  <si>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</si>
  <si>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</si>
  <si>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</si>
  <si>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</si>
  <si>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</si>
  <si>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</si>
  <si>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</si>
  <si>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</si>
  <si>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</si>
  <si>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</si>
  <si>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</si>
  <si>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</si>
  <si>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</si>
  <si>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</si>
  <si>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</si>
  <si>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</si>
  <si>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</si>
  <si>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</si>
  <si>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</si>
  <si>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</si>
  <si>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</si>
  <si>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</si>
  <si>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</si>
  <si>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</si>
  <si>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</si>
  <si>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</si>
  <si>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</si>
  <si>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</si>
  <si>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</si>
  <si>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</si>
  <si>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</si>
  <si>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</si>
  <si>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</si>
  <si>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</si>
  <si>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</si>
  <si>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</si>
  <si>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</si>
  <si>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</si>
  <si>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</si>
  <si>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</si>
  <si>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</si>
  <si>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</si>
  <si>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</si>
  <si>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</si>
  <si>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</si>
  <si>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</si>
  <si>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</si>
  <si>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</si>
  <si>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</si>
  <si>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</si>
  <si>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</si>
  <si>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</si>
  <si>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</si>
  <si>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</si>
  <si>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</si>
  <si>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</si>
  <si>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</si>
  <si>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</si>
  <si>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</si>
  <si>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</si>
  <si>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</si>
  <si>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</si>
  <si>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</si>
  <si>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</si>
  <si>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</si>
  <si>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</si>
  <si>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</si>
  <si>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</si>
  <si>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</si>
  <si>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</si>
  <si>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</si>
  <si>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</si>
  <si>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</si>
  <si>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</si>
  <si>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</si>
  <si>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r>
      <t>Concentration  min nécessaire :</t>
    </r>
    <r>
      <rPr>
        <b/>
        <sz val="1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5 ng/µl</t>
    </r>
  </si>
  <si>
    <t>Une fois que vous avez complété les informations relatives aux échantillons (onglet Suivi Ech), merci de nous renvoyer le fichier Fiche d'accompagnement par mail  (pf-genomique@univ-nantes.fr)</t>
  </si>
  <si>
    <t>Pour les lignes - colonnes =  Lettre+2chiffres = ex  : A01 et non A1</t>
  </si>
  <si>
    <r>
      <t>Volume minimum nécessaire :</t>
    </r>
    <r>
      <rPr>
        <b/>
        <sz val="11"/>
        <color rgb="FFFF0000"/>
        <rFont val="Calibri"/>
        <family val="2"/>
        <scheme val="minor"/>
      </rPr>
      <t xml:space="preserve"> 10 µl</t>
    </r>
  </si>
  <si>
    <r>
      <t xml:space="preserve">RIN recommandé : &gt; </t>
    </r>
    <r>
      <rPr>
        <b/>
        <sz val="11"/>
        <rFont val="Calibri"/>
        <family val="2"/>
        <scheme val="minor"/>
      </rPr>
      <t>6</t>
    </r>
  </si>
  <si>
    <t>Si les QC ont été réalisés, y insérer les profils bioanalyseur</t>
  </si>
  <si>
    <t>Puits</t>
  </si>
  <si>
    <t>Si 1 seul projet, le numéro NTS suffit, sinon _1, _2, …</t>
  </si>
  <si>
    <t>- Enregistrer en .TXT</t>
  </si>
  <si>
    <t>- Supprimer les 2 en-têtes (ligne 1 et 2) et les colonnes d'espèces et les consignes (colonnes G, H et J)</t>
  </si>
  <si>
    <t>Position Plaque (puits = UMI)</t>
  </si>
  <si>
    <t>C° obtenue ng/µl</t>
  </si>
  <si>
    <t>Pic majoritaire (nb)</t>
  </si>
  <si>
    <t>Merci d'essayer de nous fournir des échantillons avec des concentrations les plus homogènes possible.</t>
  </si>
  <si>
    <r>
      <t xml:space="preserve">Les échantillons doivent être déposés en tubes et non en barette. 
Merci d'ajouter un numéro compris entre </t>
    </r>
    <r>
      <rPr>
        <b/>
        <sz val="11"/>
        <color rgb="FFFF0000"/>
        <rFont val="Calibri"/>
        <family val="2"/>
        <scheme val="minor"/>
      </rPr>
      <t xml:space="preserve">1 et 96 sur chacun des tubes </t>
    </r>
    <r>
      <rPr>
        <b/>
        <sz val="11"/>
        <rFont val="Calibri"/>
        <family val="2"/>
        <scheme val="minor"/>
      </rPr>
      <t>et le</t>
    </r>
    <r>
      <rPr>
        <b/>
        <sz val="11"/>
        <color rgb="FFFF0000"/>
        <rFont val="Calibri"/>
        <family val="2"/>
        <scheme val="minor"/>
      </rPr>
      <t xml:space="preserve"> numéro NTS </t>
    </r>
    <r>
      <rPr>
        <b/>
        <sz val="11"/>
        <rFont val="Calibri"/>
        <family val="2"/>
        <scheme val="minor"/>
      </rPr>
      <t>sur la/les boîtes</t>
    </r>
  </si>
  <si>
    <t>Si rapport de DO 260/230 &lt; 1.2, il y a un risque qu'un échantillon prenne la majorité des reads au détriment des autres échantillons</t>
  </si>
  <si>
    <t>Rapports de DO 260/230 : &gt; 1.2 (doivent être au plus proche de 2)</t>
  </si>
  <si>
    <r>
      <t>Utiliser uniquement les caractères "</t>
    </r>
    <r>
      <rPr>
        <b/>
        <sz val="11"/>
        <color rgb="FFFF0000"/>
        <rFont val="Calibri"/>
        <family val="2"/>
        <scheme val="minor"/>
      </rPr>
      <t>a-z</t>
    </r>
    <r>
      <rPr>
        <sz val="11"/>
        <rFont val="Calibri"/>
        <family val="2"/>
        <scheme val="minor"/>
      </rPr>
      <t>", "</t>
    </r>
    <r>
      <rPr>
        <b/>
        <sz val="11"/>
        <color rgb="FFFF0000"/>
        <rFont val="Calibri"/>
        <family val="2"/>
        <scheme val="minor"/>
      </rPr>
      <t>A-Z</t>
    </r>
    <r>
      <rPr>
        <sz val="11"/>
        <rFont val="Calibri"/>
        <family val="2"/>
        <scheme val="minor"/>
      </rPr>
      <t>", "</t>
    </r>
    <r>
      <rPr>
        <b/>
        <sz val="11"/>
        <color rgb="FFFF0000"/>
        <rFont val="Calibri"/>
        <family val="2"/>
        <scheme val="minor"/>
      </rPr>
      <t>0-9</t>
    </r>
    <r>
      <rPr>
        <sz val="11"/>
        <rFont val="Calibri"/>
        <family val="2"/>
        <scheme val="minor"/>
      </rPr>
      <t>", "</t>
    </r>
    <r>
      <rPr>
        <b/>
        <sz val="11"/>
        <color rgb="FFFF0000"/>
        <rFont val="Calibri"/>
        <family val="2"/>
        <scheme val="minor"/>
      </rPr>
      <t>-</t>
    </r>
    <r>
      <rPr>
        <sz val="11"/>
        <rFont val="Calibri"/>
        <family val="2"/>
        <scheme val="minor"/>
      </rPr>
      <t>"</t>
    </r>
  </si>
  <si>
    <t>Quantification Qubit</t>
  </si>
  <si>
    <t>hg38</t>
  </si>
  <si>
    <t>- Copier l'onglet dans un nouveau tableau</t>
  </si>
  <si>
    <t>Date Qubit</t>
  </si>
  <si>
    <t>C° calculée
nM</t>
  </si>
  <si>
    <t>Insérer les profils Tape Station</t>
  </si>
  <si>
    <t>Réactif</t>
  </si>
  <si>
    <t>référence</t>
  </si>
  <si>
    <t>N° lot</t>
  </si>
  <si>
    <t>Date d’expiration</t>
  </si>
  <si>
    <t>Fournisseur</t>
  </si>
  <si>
    <t>NA</t>
  </si>
  <si>
    <t>Illumina</t>
  </si>
  <si>
    <t>NovaSeq 6000 SP/S1/S2 SBS Cartridge V1.5</t>
  </si>
  <si>
    <t>NovaSeq 6000 SP Cluster Cartridge V1.5</t>
  </si>
  <si>
    <t>NovaSeq 6000 SP Flow Cell</t>
  </si>
  <si>
    <t>NovaSeq 6000 SP/S1/S2 Buffer Cartridge v1</t>
  </si>
  <si>
    <t>Library Tube</t>
  </si>
  <si>
    <t>Phix Control v3</t>
  </si>
  <si>
    <t>#15017666</t>
  </si>
  <si>
    <t>NovaSeq 6000 SP Reagent Kit 100 cycles</t>
  </si>
  <si>
    <t>QC Plateforme</t>
  </si>
  <si>
    <t xml:space="preserve"> Dilution ARNng/µL</t>
  </si>
  <si>
    <t>C°initiale ng/µl</t>
  </si>
  <si>
    <t>condition</t>
  </si>
  <si>
    <t>puits</t>
  </si>
  <si>
    <t>plate</t>
  </si>
  <si>
    <t>genoa@univ-nantes.fr</t>
  </si>
  <si>
    <t>Mis en application le 22/01/2024</t>
  </si>
  <si>
    <t>Version 08</t>
  </si>
  <si>
    <t>NTS-379_SRP_Allard_AtVac</t>
  </si>
  <si>
    <t>kit Qiagen</t>
  </si>
  <si>
    <t>H2O</t>
  </si>
  <si>
    <t>Non</t>
  </si>
  <si>
    <t>12a</t>
  </si>
  <si>
    <t>13a</t>
  </si>
  <si>
    <t>3a</t>
  </si>
  <si>
    <t>4a</t>
  </si>
  <si>
    <t>5a</t>
  </si>
  <si>
    <t>32a</t>
  </si>
  <si>
    <t>NTS-379</t>
  </si>
  <si>
    <t>Condition Biologique : lignée cellulaire + tumeur</t>
  </si>
  <si>
    <t>Condition Biologique : vaccination</t>
  </si>
  <si>
    <t xml:space="preserve">Condition Biologique : n° souris </t>
  </si>
  <si>
    <t>non vaccinée</t>
  </si>
  <si>
    <t>vaccinée</t>
  </si>
  <si>
    <t>ARN fourni bioA</t>
  </si>
  <si>
    <t>échantillon numéro 32</t>
  </si>
  <si>
    <t>échantillon numéro 31</t>
  </si>
  <si>
    <t xml:space="preserve">échantillon numéro 30 </t>
  </si>
  <si>
    <t xml:space="preserve">échantillon numéro 29 </t>
  </si>
  <si>
    <t xml:space="preserve">échantillon numéro 28 </t>
  </si>
  <si>
    <t xml:space="preserve">échantillon numéro 27 </t>
  </si>
  <si>
    <t>échantillon numéro 26</t>
  </si>
  <si>
    <t>échantillon numéro 25</t>
  </si>
  <si>
    <t>échantillon numéro 24</t>
  </si>
  <si>
    <t>échantillon numéro 23</t>
  </si>
  <si>
    <t>échantillon numéro 22</t>
  </si>
  <si>
    <t>échantillon numéro 21</t>
  </si>
  <si>
    <t xml:space="preserve">échantillon numéro 20 </t>
  </si>
  <si>
    <t xml:space="preserve">échantillon numéro 19 </t>
  </si>
  <si>
    <t xml:space="preserve">échantillon numéro 18 </t>
  </si>
  <si>
    <t xml:space="preserve">échantillon numéro 17 </t>
  </si>
  <si>
    <t xml:space="preserve">échantillon numéro 16 </t>
  </si>
  <si>
    <t xml:space="preserve">échantillon numéro 15 </t>
  </si>
  <si>
    <t>échantillon numéro 14</t>
  </si>
  <si>
    <t>échantillon numéro 13</t>
  </si>
  <si>
    <t>échantillon numéro 12</t>
  </si>
  <si>
    <t xml:space="preserve">échantilon numéro 11 </t>
  </si>
  <si>
    <t xml:space="preserve">échantillon numéro 10 </t>
  </si>
  <si>
    <t xml:space="preserve">échantillon numéro 9 </t>
  </si>
  <si>
    <t xml:space="preserve">échantillon numéro 8 </t>
  </si>
  <si>
    <t xml:space="preserve">échantillon numéro 7 </t>
  </si>
  <si>
    <t xml:space="preserve">échantillon numéro 6 </t>
  </si>
  <si>
    <t xml:space="preserve">échantillon numéro 5 </t>
  </si>
  <si>
    <t xml:space="preserve">échantillon numéro 4 </t>
  </si>
  <si>
    <t>échantillon numéro 3</t>
  </si>
  <si>
    <t>échantillon numéro 2</t>
  </si>
  <si>
    <t>échantillon numéro 1 :</t>
  </si>
  <si>
    <t>11a</t>
  </si>
  <si>
    <t>14a</t>
  </si>
  <si>
    <t xml:space="preserve">identifiant pour l'équipe </t>
  </si>
  <si>
    <t>ID_PF</t>
  </si>
  <si>
    <t>condition_PF</t>
  </si>
  <si>
    <t>4T1-tumeur-NIR</t>
  </si>
  <si>
    <t>B16-tumeur-NIR</t>
  </si>
  <si>
    <t>Vacc</t>
  </si>
  <si>
    <t>nonVacc</t>
  </si>
  <si>
    <t>souris-2055</t>
  </si>
  <si>
    <t>souris-2056</t>
  </si>
  <si>
    <t>souris-2058</t>
  </si>
  <si>
    <t>souris-2057</t>
  </si>
  <si>
    <t>souris-2293</t>
  </si>
  <si>
    <t>souris-2295</t>
  </si>
  <si>
    <t>souris-2291</t>
  </si>
  <si>
    <t>souris-2315</t>
  </si>
  <si>
    <t>souris-2310</t>
  </si>
  <si>
    <t>souris-2063</t>
  </si>
  <si>
    <t>souris-2064</t>
  </si>
  <si>
    <t>souris-2061</t>
  </si>
  <si>
    <t>souris-2065</t>
  </si>
  <si>
    <t>souris-2062</t>
  </si>
  <si>
    <t>souris-2320</t>
  </si>
  <si>
    <t>souris-2317</t>
  </si>
  <si>
    <t>souris-2321</t>
  </si>
  <si>
    <t>souris-2736</t>
  </si>
  <si>
    <t>souris-2740</t>
  </si>
  <si>
    <t>souris-2737</t>
  </si>
  <si>
    <t>souris-2738</t>
  </si>
  <si>
    <t>souris-2741</t>
  </si>
  <si>
    <t>souris-2739</t>
  </si>
  <si>
    <t>souris-2871</t>
  </si>
  <si>
    <t>souris-2872</t>
  </si>
  <si>
    <t>souris-2877</t>
  </si>
  <si>
    <t>souris-2744</t>
  </si>
  <si>
    <t>souris-2743</t>
  </si>
  <si>
    <t>souris-2745</t>
  </si>
  <si>
    <t>souris-2747</t>
  </si>
  <si>
    <t>souris-2867</t>
  </si>
  <si>
    <t>souris-2876</t>
  </si>
  <si>
    <t>réplicat</t>
  </si>
  <si>
    <t>A</t>
  </si>
  <si>
    <t>B</t>
  </si>
  <si>
    <t>C</t>
  </si>
  <si>
    <r>
      <t xml:space="preserve">Dilution (2,5 ng/µl)
</t>
    </r>
    <r>
      <rPr>
        <b/>
        <i/>
        <sz val="10"/>
        <color rgb="FFFF0000"/>
        <rFont val="Calibri"/>
        <family val="2"/>
        <scheme val="minor"/>
      </rPr>
      <t>En tube 1,5ml</t>
    </r>
  </si>
  <si>
    <t>4T1-tumeur-NIR_nonVacc</t>
  </si>
  <si>
    <t>4T1-tumeur-NIR_Vacc</t>
  </si>
  <si>
    <t>B16-tumeur-NIR_nonVacc</t>
  </si>
  <si>
    <t>B16-tumeur-NIR_Vacc</t>
  </si>
  <si>
    <t>N</t>
  </si>
  <si>
    <t>cct° nanodrop / cct° bioA</t>
  </si>
  <si>
    <t>cct°</t>
  </si>
  <si>
    <t>Profils bioanalyseur :</t>
  </si>
  <si>
    <t>N/A : profil validé</t>
  </si>
  <si>
    <t>AD</t>
  </si>
  <si>
    <t>32/32</t>
  </si>
  <si>
    <t>Audrey Donnart</t>
  </si>
  <si>
    <t>Tel : 02 28 08 00 50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</si>
  <si>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</si>
  <si>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PLATE_ID1</t>
  </si>
  <si>
    <t>Diluer les 32 ech. en tubes 1,5ml</t>
  </si>
  <si>
    <t xml:space="preserve">*Prep de plaque : </t>
  </si>
  <si>
    <t>n° tube</t>
  </si>
  <si>
    <t>4T1_C_1</t>
  </si>
  <si>
    <t>4T1_C_2</t>
  </si>
  <si>
    <t>4T1_C_3</t>
  </si>
  <si>
    <t>4T1_C_4</t>
  </si>
  <si>
    <t>4T1_C_5</t>
  </si>
  <si>
    <t>4T1_C_6</t>
  </si>
  <si>
    <t>4T1_C_7</t>
  </si>
  <si>
    <t>4T1_C_8</t>
  </si>
  <si>
    <t>4T1_C_9</t>
  </si>
  <si>
    <t>4T1_V_1</t>
  </si>
  <si>
    <t>4T1_V_2</t>
  </si>
  <si>
    <t>4T1_V_3</t>
  </si>
  <si>
    <t>4T1_V_4</t>
  </si>
  <si>
    <t>4T1_V_5</t>
  </si>
  <si>
    <t>4T1_V_6</t>
  </si>
  <si>
    <t>4T1_V_7</t>
  </si>
  <si>
    <t>4T1_V_8</t>
  </si>
  <si>
    <t>B16_C_1</t>
  </si>
  <si>
    <t>B16_C_2</t>
  </si>
  <si>
    <t>B16_C_3</t>
  </si>
  <si>
    <t>B16_C_4</t>
  </si>
  <si>
    <t>B16_C_5</t>
  </si>
  <si>
    <t>B16_C_6</t>
  </si>
  <si>
    <t>B16_C_7</t>
  </si>
  <si>
    <t>B16_C_8</t>
  </si>
  <si>
    <t>B16_C_9</t>
  </si>
  <si>
    <t>B16_V_1</t>
  </si>
  <si>
    <t>B16_V_2</t>
  </si>
  <si>
    <t>B16_V_3</t>
  </si>
  <si>
    <t>B16_V_4</t>
  </si>
  <si>
    <t>B16_V_5</t>
  </si>
  <si>
    <t>B16_V_6</t>
  </si>
  <si>
    <t>1_4T1_C_1_A</t>
  </si>
  <si>
    <t>2_4T1_C_2_A</t>
  </si>
  <si>
    <t>3_4T1_C_3_A</t>
  </si>
  <si>
    <t>4_4T1_C_4_A</t>
  </si>
  <si>
    <t>5_4T1_C_5_A</t>
  </si>
  <si>
    <t>6_4T1_C_6_A</t>
  </si>
  <si>
    <t>7_4T1_C_7_A</t>
  </si>
  <si>
    <t>8_4T1_C_8_A</t>
  </si>
  <si>
    <t>9_4T1_C_9_A</t>
  </si>
  <si>
    <t>10_4T1_V_1_A</t>
  </si>
  <si>
    <t>11_4T1_V_2_A</t>
  </si>
  <si>
    <t>12_4T1_V_3_A</t>
  </si>
  <si>
    <t>13_4T1_V_4_A</t>
  </si>
  <si>
    <t>14_4T1_V_5_A</t>
  </si>
  <si>
    <t>15_4T1_V_6_A</t>
  </si>
  <si>
    <t>16_4T1_V_7_A</t>
  </si>
  <si>
    <t>17_4T1_V_8_A</t>
  </si>
  <si>
    <t>18_B16_C_1_A</t>
  </si>
  <si>
    <t>19_B16_C_2_A</t>
  </si>
  <si>
    <t>20_B16_C_3_A</t>
  </si>
  <si>
    <t>21_B16_C_4_A</t>
  </si>
  <si>
    <t>22_B16_C_5_A</t>
  </si>
  <si>
    <t>23_B16_C_6_A</t>
  </si>
  <si>
    <t>24_B16_C_7_A</t>
  </si>
  <si>
    <t>25_B16_C_8_A</t>
  </si>
  <si>
    <t>26_B16_C_9_A</t>
  </si>
  <si>
    <t>27_B16_V_1_A</t>
  </si>
  <si>
    <t>28_B16_V_2_A</t>
  </si>
  <si>
    <t>29_B16_V_3_A</t>
  </si>
  <si>
    <t>30_B16_V_4_A</t>
  </si>
  <si>
    <t>31_B16_V_5_A</t>
  </si>
  <si>
    <t>32_B16_V_6_A</t>
  </si>
  <si>
    <t>1_4T1_C_1_B</t>
  </si>
  <si>
    <t>2_4T1_C_2_B</t>
  </si>
  <si>
    <t>3_4T1_C_3_B</t>
  </si>
  <si>
    <t>4_4T1_C_4_B</t>
  </si>
  <si>
    <t>5_4T1_C_5_B</t>
  </si>
  <si>
    <t>6_4T1_C_6_B</t>
  </si>
  <si>
    <t>7_4T1_C_7_B</t>
  </si>
  <si>
    <t>8_4T1_C_8_B</t>
  </si>
  <si>
    <t>9_4T1_C_9_B</t>
  </si>
  <si>
    <t>10_4T1_V_1_B</t>
  </si>
  <si>
    <t>11_4T1_V_2_B</t>
  </si>
  <si>
    <t>12_4T1_V_3_B</t>
  </si>
  <si>
    <t>13_4T1_V_4_B</t>
  </si>
  <si>
    <t>14_4T1_V_5_B</t>
  </si>
  <si>
    <t>15_4T1_V_6_B</t>
  </si>
  <si>
    <t>16_4T1_V_7_B</t>
  </si>
  <si>
    <t>17_4T1_V_8_B</t>
  </si>
  <si>
    <t>18_B16_C_1_B</t>
  </si>
  <si>
    <t>19_B16_C_2_B</t>
  </si>
  <si>
    <t>20_B16_C_3_B</t>
  </si>
  <si>
    <t>21_B16_C_4_B</t>
  </si>
  <si>
    <t>22_B16_C_5_B</t>
  </si>
  <si>
    <t>23_B16_C_6_B</t>
  </si>
  <si>
    <t>24_B16_C_7_B</t>
  </si>
  <si>
    <t>25_B16_C_8_B</t>
  </si>
  <si>
    <t>26_B16_C_9_B</t>
  </si>
  <si>
    <t>27_B16_V_1_B</t>
  </si>
  <si>
    <t>28_B16_V_2_B</t>
  </si>
  <si>
    <t>29_B16_V_3_B</t>
  </si>
  <si>
    <t>30_B16_V_4_B</t>
  </si>
  <si>
    <t>31_B16_V_5_B</t>
  </si>
  <si>
    <t>32_B16_V_6_B</t>
  </si>
  <si>
    <t>1_4T1_C_1_C</t>
  </si>
  <si>
    <t>2_4T1_C_2_C</t>
  </si>
  <si>
    <t>3_4T1_C_3_C</t>
  </si>
  <si>
    <t>4_4T1_C_4_C</t>
  </si>
  <si>
    <t>5_4T1_C_5_C</t>
  </si>
  <si>
    <t>6_4T1_C_6_C</t>
  </si>
  <si>
    <t>7_4T1_C_7_C</t>
  </si>
  <si>
    <t>8_4T1_C_8_C</t>
  </si>
  <si>
    <t>9_4T1_C_9_C</t>
  </si>
  <si>
    <t>10_4T1_V_1_C</t>
  </si>
  <si>
    <t>11_4T1_V_2_C</t>
  </si>
  <si>
    <t>12_4T1_V_3_C</t>
  </si>
  <si>
    <t>13_4T1_V_4_C</t>
  </si>
  <si>
    <t>14_4T1_V_5_C</t>
  </si>
  <si>
    <t>15_4T1_V_6_C</t>
  </si>
  <si>
    <t>16_4T1_V_7_C</t>
  </si>
  <si>
    <t>17_4T1_V_8_C</t>
  </si>
  <si>
    <t>18_B16_C_1_C</t>
  </si>
  <si>
    <t>19_B16_C_2_C</t>
  </si>
  <si>
    <t>20_B16_C_3_C</t>
  </si>
  <si>
    <t>21_B16_C_4_C</t>
  </si>
  <si>
    <t>22_B16_C_5_C</t>
  </si>
  <si>
    <t>23_B16_C_6_C</t>
  </si>
  <si>
    <t>24_B16_C_7_C</t>
  </si>
  <si>
    <t>25_B16_C_8_C</t>
  </si>
  <si>
    <t>26_B16_C_9_C</t>
  </si>
  <si>
    <t>27_B16_V_1_C</t>
  </si>
  <si>
    <t>28_B16_V_2_C</t>
  </si>
  <si>
    <t>29_B16_V_3_C</t>
  </si>
  <si>
    <t>30_B16_V_4_C</t>
  </si>
  <si>
    <t>31_B16_V_5_C</t>
  </si>
  <si>
    <t>32_B16_V_6_C</t>
  </si>
  <si>
    <t>Prélever 20µl pour faire la plaque à 2,5 ng/µl</t>
  </si>
  <si>
    <r>
      <t>E3V6NEXT-</t>
    </r>
    <r>
      <rPr>
        <b/>
        <sz val="10"/>
        <color rgb="FFFF0000"/>
        <rFont val="Calibri"/>
        <family val="2"/>
        <scheme val="minor"/>
      </rPr>
      <t>v2</t>
    </r>
    <r>
      <rPr>
        <b/>
        <sz val="10"/>
        <rFont val="Calibri"/>
        <family val="2"/>
        <scheme val="minor"/>
      </rPr>
      <t xml:space="preserve"> (Puits+UMI)</t>
    </r>
  </si>
  <si>
    <t>1/5</t>
  </si>
  <si>
    <t>J1 : 13/03/2024</t>
  </si>
  <si>
    <t>Vol ADN µl pour 200ng</t>
  </si>
  <si>
    <t>Vol H20 µl qsp 30µl</t>
  </si>
  <si>
    <t>H710</t>
  </si>
  <si>
    <t>N715</t>
  </si>
  <si>
    <t>J2 : 18/03/2024</t>
  </si>
  <si>
    <t>nonVacc_4T1-tumeur-NIR</t>
  </si>
  <si>
    <t>Vacc_4T1-tumeur-NIR</t>
  </si>
  <si>
    <t>nonVacc_B16-tumeur-NIR</t>
  </si>
  <si>
    <t>Vacc_B16-tumeur-NIR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</si>
</sst>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4">
    <font>
      <sz val="10"/>
      <name val="Arial"/>
      <family val="2"/>
    </font>
    <font>
      <b/>
      <u/>
      <sz val="10"/>
      <name val="Arial"/>
      <family val="2"/>
    </font>
    <font>
      <i/>
      <sz val="12"/>
      <color indexed="8"/>
      <name val="Calibri"/>
      <family val="2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0"/>
      <color theme="0"/>
      <name val="Arial"/>
      <family val="2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4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i/>
      <sz val="10"/>
      <color theme="1" tint="0.34998626667073579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00B05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  <font>
      <sz val="10"/>
      <color rgb="FF0070C0"/>
      <name val="Calibri"/>
      <family val="2"/>
      <scheme val="minor"/>
    </font>
    <font>
      <sz val="10"/>
      <color rgb="FF0070C0"/>
      <name val="Arial"/>
      <family val="2"/>
    </font>
    <font>
      <sz val="10"/>
      <color theme="1"/>
      <name val="Arial Unicode MS"/>
      <family val="2"/>
    </font>
    <font>
      <sz val="10"/>
      <color rgb="FF000000"/>
      <name val="Calibri"/>
      <family val="2"/>
    </font>
    <font>
      <sz val="8"/>
      <name val="Arial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DE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12">
    <xf numFmtId="0" fontId="0" fillId="0" borderId="0" xfId="0"/>
    <xf numFmtId="0" fontId="0" fillId="2" borderId="0" xfId="0" applyFill="1"/>
    <xf numFmtId="0" fontId="8" fillId="0" borderId="0" xfId="0" applyFont="1"/>
    <xf numFmtId="0" fontId="9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8" xfId="0" applyBorder="1"/>
    <xf numFmtId="0" fontId="8" fillId="0" borderId="0" xfId="0" applyFont="1" applyAlignment="1">
      <alignment horizontal="left"/>
    </xf>
    <xf numFmtId="0" fontId="8" fillId="0" borderId="3" xfId="0" applyFont="1" applyBorder="1"/>
    <xf numFmtId="0" fontId="9" fillId="0" borderId="3" xfId="0" applyFont="1" applyBorder="1"/>
    <xf numFmtId="0" fontId="8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5" fillId="0" borderId="3" xfId="0" applyFont="1" applyBorder="1"/>
    <xf numFmtId="0" fontId="0" fillId="0" borderId="3" xfId="0" applyBorder="1"/>
    <xf numFmtId="0" fontId="16" fillId="0" borderId="0" xfId="0" applyFont="1"/>
    <xf numFmtId="0" fontId="17" fillId="0" borderId="0" xfId="0" applyFont="1"/>
    <xf numFmtId="0" fontId="5" fillId="0" borderId="8" xfId="0" applyFont="1" applyBorder="1"/>
    <xf numFmtId="0" fontId="8" fillId="0" borderId="8" xfId="0" applyFont="1" applyBorder="1"/>
    <xf numFmtId="0" fontId="9" fillId="0" borderId="8" xfId="0" applyFont="1" applyBorder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18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0" borderId="0" xfId="0" applyFont="1"/>
    <xf numFmtId="0" fontId="21" fillId="0" borderId="0" xfId="0" applyFont="1" applyAlignment="1">
      <alignment vertical="center" wrapText="1"/>
    </xf>
    <xf numFmtId="0" fontId="21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4" fontId="21" fillId="0" borderId="0" xfId="0" applyNumberFormat="1" applyFont="1"/>
    <xf numFmtId="0" fontId="22" fillId="0" borderId="0" xfId="0" applyFont="1"/>
    <xf numFmtId="0" fontId="14" fillId="0" borderId="0" xfId="0" applyFont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8" fillId="0" borderId="9" xfId="0" applyFont="1" applyBorder="1" applyAlignment="1">
      <alignment horizontal="left"/>
    </xf>
    <xf numFmtId="0" fontId="9" fillId="0" borderId="10" xfId="0" applyFont="1" applyBorder="1"/>
    <xf numFmtId="0" fontId="9" fillId="0" borderId="12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5" xfId="0" applyFont="1" applyBorder="1"/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8" fillId="0" borderId="12" xfId="0" applyFont="1" applyBorder="1" applyAlignment="1">
      <alignment horizontal="left"/>
    </xf>
    <xf numFmtId="0" fontId="8" fillId="0" borderId="12" xfId="0" applyFont="1" applyBorder="1" applyAlignment="1">
      <alignment horizontal="left" vertical="center"/>
    </xf>
    <xf numFmtId="0" fontId="25" fillId="0" borderId="9" xfId="0" applyFont="1" applyBorder="1" applyAlignment="1">
      <alignment horizontal="left"/>
    </xf>
    <xf numFmtId="0" fontId="26" fillId="0" borderId="12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0" fillId="0" borderId="0" xfId="0" quotePrefix="1" applyFont="1"/>
    <xf numFmtId="0" fontId="31" fillId="0" borderId="1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2" fillId="6" borderId="18" xfId="0" applyFont="1" applyFill="1" applyBorder="1" applyAlignment="1">
      <alignment horizontal="center" vertical="center" wrapText="1"/>
    </xf>
    <xf numFmtId="0" fontId="32" fillId="6" borderId="19" xfId="0" applyFont="1" applyFill="1" applyBorder="1" applyAlignment="1">
      <alignment horizontal="center" vertical="center" wrapText="1"/>
    </xf>
    <xf numFmtId="0" fontId="33" fillId="0" borderId="21" xfId="0" applyFont="1" applyBorder="1" applyAlignment="1">
      <alignment horizontal="center" vertical="center" wrapText="1"/>
    </xf>
    <xf numFmtId="14" fontId="33" fillId="0" borderId="21" xfId="0" applyNumberFormat="1" applyFont="1" applyBorder="1" applyAlignment="1">
      <alignment horizontal="center" vertical="center" wrapText="1"/>
    </xf>
    <xf numFmtId="0" fontId="32" fillId="7" borderId="20" xfId="0" applyFont="1" applyFill="1" applyBorder="1" applyAlignment="1">
      <alignment horizontal="center" vertical="center" wrapText="1"/>
    </xf>
    <xf numFmtId="0" fontId="32" fillId="7" borderId="21" xfId="0" applyFont="1" applyFill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7" borderId="21" xfId="0" applyFont="1" applyFill="1" applyBorder="1" applyAlignment="1">
      <alignment horizontal="center" vertical="center" wrapText="1"/>
    </xf>
    <xf numFmtId="0" fontId="32" fillId="8" borderId="20" xfId="0" applyFont="1" applyFill="1" applyBorder="1" applyAlignment="1">
      <alignment horizontal="center" vertical="center" wrapText="1"/>
    </xf>
    <xf numFmtId="0" fontId="34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vertical="center"/>
    </xf>
    <xf numFmtId="0" fontId="23" fillId="2" borderId="5" xfId="0" applyFont="1" applyFill="1" applyBorder="1" applyAlignment="1">
      <alignment vertical="center"/>
    </xf>
    <xf numFmtId="0" fontId="35" fillId="2" borderId="4" xfId="0" applyFont="1" applyFill="1" applyBorder="1" applyAlignment="1">
      <alignment horizontal="center" vertical="center"/>
    </xf>
    <xf numFmtId="14" fontId="35" fillId="2" borderId="4" xfId="0" applyNumberFormat="1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 vertical="center"/>
    </xf>
    <xf numFmtId="0" fontId="36" fillId="2" borderId="0" xfId="0" applyFont="1" applyFill="1"/>
    <xf numFmtId="0" fontId="27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164" fontId="35" fillId="2" borderId="4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0" fillId="3" borderId="0" xfId="0" applyFill="1"/>
    <xf numFmtId="0" fontId="9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/>
    </xf>
    <xf numFmtId="0" fontId="20" fillId="3" borderId="0" xfId="0" applyFont="1" applyFill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3" fillId="0" borderId="0" xfId="1" applyFill="1" applyBorder="1" applyAlignment="1" applyProtection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8" fillId="0" borderId="0" xfId="0" applyFont="1" applyAlignment="1">
      <alignment horizontal="right"/>
    </xf>
    <xf numFmtId="0" fontId="7" fillId="5" borderId="7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38" fillId="9" borderId="4" xfId="0" applyFont="1" applyFill="1" applyBorder="1" applyAlignment="1">
      <alignment horizontal="center" vertical="center"/>
    </xf>
    <xf numFmtId="0" fontId="38" fillId="2" borderId="4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 wrapText="1"/>
    </xf>
    <xf numFmtId="0" fontId="38" fillId="9" borderId="6" xfId="0" applyFont="1" applyFill="1" applyBorder="1" applyAlignment="1">
      <alignment horizontal="center" vertical="center"/>
    </xf>
    <xf numFmtId="0" fontId="40" fillId="10" borderId="4" xfId="0" applyFont="1" applyFill="1" applyBorder="1" applyAlignment="1">
      <alignment horizontal="center" vertical="center" wrapText="1"/>
    </xf>
    <xf numFmtId="0" fontId="38" fillId="9" borderId="5" xfId="0" applyFont="1" applyFill="1" applyBorder="1" applyAlignment="1">
      <alignment horizontal="center" vertical="center"/>
    </xf>
    <xf numFmtId="0" fontId="38" fillId="2" borderId="5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 wrapText="1"/>
    </xf>
    <xf numFmtId="0" fontId="38" fillId="2" borderId="6" xfId="0" applyFont="1" applyFill="1" applyBorder="1" applyAlignment="1">
      <alignment horizontal="center" vertical="center"/>
    </xf>
    <xf numFmtId="0" fontId="40" fillId="4" borderId="0" xfId="0" applyFont="1" applyFill="1" applyBorder="1" applyAlignment="1">
      <alignment horizontal="center" vertical="center" wrapText="1"/>
    </xf>
    <xf numFmtId="0" fontId="40" fillId="4" borderId="4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8" fillId="9" borderId="7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5" fillId="2" borderId="25" xfId="0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 vertical="center"/>
    </xf>
    <xf numFmtId="164" fontId="35" fillId="2" borderId="5" xfId="0" applyNumberFormat="1" applyFont="1" applyFill="1" applyBorder="1" applyAlignment="1">
      <alignment horizontal="center" vertical="center"/>
    </xf>
    <xf numFmtId="164" fontId="38" fillId="9" borderId="6" xfId="0" applyNumberFormat="1" applyFont="1" applyFill="1" applyBorder="1" applyAlignment="1">
      <alignment horizontal="center" vertical="center"/>
    </xf>
    <xf numFmtId="0" fontId="41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14" fontId="14" fillId="0" borderId="0" xfId="0" applyNumberFormat="1" applyFont="1" applyFill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1" fillId="2" borderId="4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 wrapText="1"/>
    </xf>
    <xf numFmtId="0" fontId="38" fillId="9" borderId="27" xfId="0" applyFont="1" applyFill="1" applyBorder="1" applyAlignment="1">
      <alignment horizontal="center" vertical="center"/>
    </xf>
    <xf numFmtId="0" fontId="38" fillId="2" borderId="27" xfId="0" applyFont="1" applyFill="1" applyBorder="1" applyAlignment="1">
      <alignment horizontal="center" vertical="center"/>
    </xf>
    <xf numFmtId="0" fontId="38" fillId="9" borderId="2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43" fillId="11" borderId="0" xfId="0" applyFont="1" applyFill="1"/>
    <xf numFmtId="0" fontId="7" fillId="0" borderId="5" xfId="0" applyFont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5" fillId="2" borderId="4" xfId="0" quotePrefix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14" fontId="20" fillId="3" borderId="0" xfId="0" applyNumberFormat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2" fillId="7" borderId="22" xfId="0" applyFont="1" applyFill="1" applyBorder="1" applyAlignment="1">
      <alignment horizontal="center" vertical="center" wrapText="1"/>
    </xf>
    <xf numFmtId="0" fontId="32" fillId="7" borderId="19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68579</xdr:colOff>
      <xdr:row>0</xdr:row>
      <xdr:rowOff>22860</xdr:rowOff>
    </xdr:from>
    <xdr:to>
      <xdr:col>2</xdr:col>
      <xdr:colOff>428410</xdr:colOff>
      <xdr:row>6</xdr:row>
      <xdr:rowOff>190500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79" y="22860"/>
          <a:ext cx="1288201" cy="1264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45086</xdr:colOff>
      <xdr:row>3</xdr:row>
      <xdr:rowOff>292964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813435" cy="7850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</xdr:colOff>
      <xdr:row>0</xdr:row>
      <xdr:rowOff>60960</xdr:rowOff>
    </xdr:from>
    <xdr:ext cx="836114" cy="792800"/>
    <xdr:pic>
      <xdr:nvPicPr>
        <xdr:cNvPr id="2" name="Image 1">
          <a:extLst>
            <a:ext uri="{FF2B5EF4-FFF2-40B4-BE49-F238E27FC236}">
              <a16:creationId xmlns:a16="http://schemas.microsoft.com/office/drawing/2014/main" id="{EFF24379-BF0C-495F-B101-942B495C6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" y="64135"/>
          <a:ext cx="836114" cy="792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7</xdr:row>
      <xdr:rowOff>125639</xdr:rowOff>
    </xdr:from>
    <xdr:ext cx="4215061" cy="1646464"/>
    <xdr:pic>
      <xdr:nvPicPr>
        <xdr:cNvPr id="3" name="Image 2">
          <a:extLst>
            <a:ext uri="{FF2B5EF4-FFF2-40B4-BE49-F238E27FC236}">
              <a16:creationId xmlns:a16="http://schemas.microsoft.com/office/drawing/2014/main" id="{E42F8BD7-B2CA-45B7-9366-C1A0431737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615"/>
        <a:stretch/>
      </xdr:blipFill>
      <xdr:spPr>
        <a:xfrm>
          <a:off x="0" y="1255939"/>
          <a:ext cx="4215061" cy="1646464"/>
        </a:xfrm>
        <a:prstGeom prst="rect">
          <a:avLst/>
        </a:prstGeom>
      </xdr:spPr>
    </xdr:pic>
    <xdr:clientData/>
  </xdr:oneCellAnchor>
  <xdr:oneCellAnchor>
    <xdr:from>
      <xdr:col>6</xdr:col>
      <xdr:colOff>172811</xdr:colOff>
      <xdr:row>7</xdr:row>
      <xdr:rowOff>117475</xdr:rowOff>
    </xdr:from>
    <xdr:ext cx="4874108" cy="1876426"/>
    <xdr:pic>
      <xdr:nvPicPr>
        <xdr:cNvPr id="4" name="Image 3">
          <a:extLst>
            <a:ext uri="{FF2B5EF4-FFF2-40B4-BE49-F238E27FC236}">
              <a16:creationId xmlns:a16="http://schemas.microsoft.com/office/drawing/2014/main" id="{95F76E2E-D769-4DF2-B467-FADBE65EA3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2479"/>
        <a:stretch/>
      </xdr:blipFill>
      <xdr:spPr>
        <a:xfrm>
          <a:off x="4744811" y="1254125"/>
          <a:ext cx="4874108" cy="1876426"/>
        </a:xfrm>
        <a:prstGeom prst="rect">
          <a:avLst/>
        </a:prstGeom>
      </xdr:spPr>
    </xdr:pic>
    <xdr:clientData/>
  </xdr:oneCellAnchor>
  <xdr:oneCellAnchor>
    <xdr:from>
      <xdr:col>6</xdr:col>
      <xdr:colOff>1</xdr:colOff>
      <xdr:row>23</xdr:row>
      <xdr:rowOff>0</xdr:rowOff>
    </xdr:from>
    <xdr:ext cx="4275817" cy="1797370"/>
    <xdr:pic>
      <xdr:nvPicPr>
        <xdr:cNvPr id="7" name="Image 6">
          <a:extLst>
            <a:ext uri="{FF2B5EF4-FFF2-40B4-BE49-F238E27FC236}">
              <a16:creationId xmlns:a16="http://schemas.microsoft.com/office/drawing/2014/main" id="{3E587B1E-4203-484B-A5C4-3D46ED46C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1" y="3724275"/>
          <a:ext cx="4275817" cy="1797370"/>
        </a:xfrm>
        <a:prstGeom prst="rect">
          <a:avLst/>
        </a:prstGeom>
      </xdr:spPr>
    </xdr:pic>
    <xdr:clientData/>
  </xdr:oneCellAnchor>
  <xdr:oneCellAnchor>
    <xdr:from>
      <xdr:col>13</xdr:col>
      <xdr:colOff>1</xdr:colOff>
      <xdr:row>23</xdr:row>
      <xdr:rowOff>1</xdr:rowOff>
    </xdr:from>
    <xdr:ext cx="4524759" cy="1687286"/>
    <xdr:pic>
      <xdr:nvPicPr>
        <xdr:cNvPr id="8" name="Image 7">
          <a:extLst>
            <a:ext uri="{FF2B5EF4-FFF2-40B4-BE49-F238E27FC236}">
              <a16:creationId xmlns:a16="http://schemas.microsoft.com/office/drawing/2014/main" id="{A770DF61-494A-41EC-8DEC-23C2B971B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06001" y="3724276"/>
          <a:ext cx="4524759" cy="168728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1</xdr:rowOff>
    </xdr:from>
    <xdr:ext cx="4482233" cy="1663247"/>
    <xdr:pic>
      <xdr:nvPicPr>
        <xdr:cNvPr id="9" name="Image 8">
          <a:extLst>
            <a:ext uri="{FF2B5EF4-FFF2-40B4-BE49-F238E27FC236}">
              <a16:creationId xmlns:a16="http://schemas.microsoft.com/office/drawing/2014/main" id="{5E8392F5-CD6E-40DF-8EB6-2AAEA22AF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829301"/>
          <a:ext cx="4482233" cy="1663247"/>
        </a:xfrm>
        <a:prstGeom prst="rect">
          <a:avLst/>
        </a:prstGeom>
      </xdr:spPr>
    </xdr:pic>
    <xdr:clientData/>
  </xdr:oneCellAnchor>
  <xdr:oneCellAnchor>
    <xdr:from>
      <xdr:col>13</xdr:col>
      <xdr:colOff>1</xdr:colOff>
      <xdr:row>36</xdr:row>
      <xdr:rowOff>0</xdr:rowOff>
    </xdr:from>
    <xdr:ext cx="4085317" cy="1628472"/>
    <xdr:pic>
      <xdr:nvPicPr>
        <xdr:cNvPr id="11" name="Image 10">
          <a:extLst>
            <a:ext uri="{FF2B5EF4-FFF2-40B4-BE49-F238E27FC236}">
              <a16:creationId xmlns:a16="http://schemas.microsoft.com/office/drawing/2014/main" id="{859DB00A-CBF8-4BC9-9851-9431A940D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06001" y="5829300"/>
          <a:ext cx="4085317" cy="162847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48</xdr:row>
      <xdr:rowOff>0</xdr:rowOff>
    </xdr:from>
    <xdr:ext cx="4161478" cy="1619250"/>
    <xdr:pic>
      <xdr:nvPicPr>
        <xdr:cNvPr id="12" name="Image 11">
          <a:extLst>
            <a:ext uri="{FF2B5EF4-FFF2-40B4-BE49-F238E27FC236}">
              <a16:creationId xmlns:a16="http://schemas.microsoft.com/office/drawing/2014/main" id="{4EA261A5-A939-44C7-9727-F30CBC2B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7772400"/>
          <a:ext cx="4161478" cy="1619250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48</xdr:row>
      <xdr:rowOff>0</xdr:rowOff>
    </xdr:from>
    <xdr:ext cx="4561567" cy="1766767"/>
    <xdr:pic>
      <xdr:nvPicPr>
        <xdr:cNvPr id="13" name="Image 12">
          <a:extLst>
            <a:ext uri="{FF2B5EF4-FFF2-40B4-BE49-F238E27FC236}">
              <a16:creationId xmlns:a16="http://schemas.microsoft.com/office/drawing/2014/main" id="{486E4B3D-D104-4FA1-9125-03F7102D4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72000" y="7772400"/>
          <a:ext cx="4561567" cy="1766767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48</xdr:row>
      <xdr:rowOff>0</xdr:rowOff>
    </xdr:from>
    <xdr:ext cx="4351532" cy="1697718"/>
    <xdr:pic>
      <xdr:nvPicPr>
        <xdr:cNvPr id="14" name="Image 13">
          <a:extLst>
            <a:ext uri="{FF2B5EF4-FFF2-40B4-BE49-F238E27FC236}">
              <a16:creationId xmlns:a16="http://schemas.microsoft.com/office/drawing/2014/main" id="{DDFC4B0A-CDD1-4B86-830B-729E94C9A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06000" y="7772400"/>
          <a:ext cx="4351532" cy="169771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61</xdr:row>
      <xdr:rowOff>0</xdr:rowOff>
    </xdr:from>
    <xdr:ext cx="4292874" cy="1673679"/>
    <xdr:pic>
      <xdr:nvPicPr>
        <xdr:cNvPr id="15" name="Image 14">
          <a:extLst>
            <a:ext uri="{FF2B5EF4-FFF2-40B4-BE49-F238E27FC236}">
              <a16:creationId xmlns:a16="http://schemas.microsoft.com/office/drawing/2014/main" id="{F44B10F9-BC8C-47E9-B22D-F869A2C05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9877425"/>
          <a:ext cx="4292874" cy="1673679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61</xdr:row>
      <xdr:rowOff>1</xdr:rowOff>
    </xdr:from>
    <xdr:ext cx="4631471" cy="1782536"/>
    <xdr:pic>
      <xdr:nvPicPr>
        <xdr:cNvPr id="16" name="Image 15">
          <a:extLst>
            <a:ext uri="{FF2B5EF4-FFF2-40B4-BE49-F238E27FC236}">
              <a16:creationId xmlns:a16="http://schemas.microsoft.com/office/drawing/2014/main" id="{60BD2422-42CB-44D0-859A-7559D5F74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572000" y="9877426"/>
          <a:ext cx="4631471" cy="178253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74</xdr:row>
      <xdr:rowOff>0</xdr:rowOff>
    </xdr:from>
    <xdr:ext cx="4234776" cy="1595210"/>
    <xdr:pic>
      <xdr:nvPicPr>
        <xdr:cNvPr id="18" name="Image 17">
          <a:extLst>
            <a:ext uri="{FF2B5EF4-FFF2-40B4-BE49-F238E27FC236}">
              <a16:creationId xmlns:a16="http://schemas.microsoft.com/office/drawing/2014/main" id="{6288B3C1-95B2-4AFC-9E2B-9D4824B31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1982450"/>
          <a:ext cx="4234776" cy="1595210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74</xdr:row>
      <xdr:rowOff>0</xdr:rowOff>
    </xdr:from>
    <xdr:ext cx="4572000" cy="1764280"/>
    <xdr:pic>
      <xdr:nvPicPr>
        <xdr:cNvPr id="19" name="Image 18">
          <a:extLst>
            <a:ext uri="{FF2B5EF4-FFF2-40B4-BE49-F238E27FC236}">
              <a16:creationId xmlns:a16="http://schemas.microsoft.com/office/drawing/2014/main" id="{574D295F-329B-44F6-9DA2-C31D5937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572000" y="11982450"/>
          <a:ext cx="4572000" cy="1764280"/>
        </a:xfrm>
        <a:prstGeom prst="rect">
          <a:avLst/>
        </a:prstGeom>
      </xdr:spPr>
    </xdr:pic>
    <xdr:clientData/>
  </xdr:oneCellAnchor>
  <xdr:oneCellAnchor>
    <xdr:from>
      <xdr:col>13</xdr:col>
      <xdr:colOff>1</xdr:colOff>
      <xdr:row>74</xdr:row>
      <xdr:rowOff>0</xdr:rowOff>
    </xdr:from>
    <xdr:ext cx="4533792" cy="1728107"/>
    <xdr:pic>
      <xdr:nvPicPr>
        <xdr:cNvPr id="20" name="Image 19">
          <a:extLst>
            <a:ext uri="{FF2B5EF4-FFF2-40B4-BE49-F238E27FC236}">
              <a16:creationId xmlns:a16="http://schemas.microsoft.com/office/drawing/2014/main" id="{1A1310BE-F124-459B-87FC-4B34AC030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906001" y="11982450"/>
          <a:ext cx="4533792" cy="1728107"/>
        </a:xfrm>
        <a:prstGeom prst="rect">
          <a:avLst/>
        </a:prstGeom>
      </xdr:spPr>
    </xdr:pic>
    <xdr:clientData/>
  </xdr:oneCellAnchor>
  <xdr:oneCellAnchor>
    <xdr:from>
      <xdr:col>0</xdr:col>
      <xdr:colOff>1</xdr:colOff>
      <xdr:row>88</xdr:row>
      <xdr:rowOff>0</xdr:rowOff>
    </xdr:from>
    <xdr:ext cx="4311335" cy="1663246"/>
    <xdr:pic>
      <xdr:nvPicPr>
        <xdr:cNvPr id="21" name="Image 20">
          <a:extLst>
            <a:ext uri="{FF2B5EF4-FFF2-40B4-BE49-F238E27FC236}">
              <a16:creationId xmlns:a16="http://schemas.microsoft.com/office/drawing/2014/main" id="{FD775EF2-7510-4057-9494-6E41B6649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14249400"/>
          <a:ext cx="4311335" cy="1663246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87</xdr:row>
      <xdr:rowOff>0</xdr:rowOff>
    </xdr:from>
    <xdr:ext cx="4659490" cy="1782536"/>
    <xdr:pic>
      <xdr:nvPicPr>
        <xdr:cNvPr id="22" name="Image 21">
          <a:extLst>
            <a:ext uri="{FF2B5EF4-FFF2-40B4-BE49-F238E27FC236}">
              <a16:creationId xmlns:a16="http://schemas.microsoft.com/office/drawing/2014/main" id="{D2872151-C6EA-45C3-A863-C531DB781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572000" y="14087475"/>
          <a:ext cx="4659490" cy="178253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101</xdr:row>
      <xdr:rowOff>0</xdr:rowOff>
    </xdr:from>
    <xdr:ext cx="4292564" cy="1663246"/>
    <xdr:pic>
      <xdr:nvPicPr>
        <xdr:cNvPr id="23" name="Image 22">
          <a:extLst>
            <a:ext uri="{FF2B5EF4-FFF2-40B4-BE49-F238E27FC236}">
              <a16:creationId xmlns:a16="http://schemas.microsoft.com/office/drawing/2014/main" id="{0DDAA071-2504-4178-9718-E6518CC50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6354425"/>
          <a:ext cx="4292564" cy="1663246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87</xdr:row>
      <xdr:rowOff>1</xdr:rowOff>
    </xdr:from>
    <xdr:ext cx="4582567" cy="1806575"/>
    <xdr:pic>
      <xdr:nvPicPr>
        <xdr:cNvPr id="24" name="Image 23">
          <a:extLst>
            <a:ext uri="{FF2B5EF4-FFF2-40B4-BE49-F238E27FC236}">
              <a16:creationId xmlns:a16="http://schemas.microsoft.com/office/drawing/2014/main" id="{2DD76734-6F31-4D33-BEBD-40B8A83A1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906000" y="14087476"/>
          <a:ext cx="4582567" cy="1806575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100</xdr:row>
      <xdr:rowOff>0</xdr:rowOff>
    </xdr:from>
    <xdr:ext cx="4731615" cy="1836964"/>
    <xdr:pic>
      <xdr:nvPicPr>
        <xdr:cNvPr id="25" name="Image 24">
          <a:extLst>
            <a:ext uri="{FF2B5EF4-FFF2-40B4-BE49-F238E27FC236}">
              <a16:creationId xmlns:a16="http://schemas.microsoft.com/office/drawing/2014/main" id="{507682F4-CD90-47BD-86A6-637DCEFAE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572000" y="16192500"/>
          <a:ext cx="4731615" cy="1836964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100</xdr:row>
      <xdr:rowOff>0</xdr:rowOff>
    </xdr:from>
    <xdr:ext cx="4560454" cy="1768929"/>
    <xdr:pic>
      <xdr:nvPicPr>
        <xdr:cNvPr id="26" name="Image 25">
          <a:extLst>
            <a:ext uri="{FF2B5EF4-FFF2-40B4-BE49-F238E27FC236}">
              <a16:creationId xmlns:a16="http://schemas.microsoft.com/office/drawing/2014/main" id="{512598C9-2C54-4248-9573-781DB8397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906000" y="16192500"/>
          <a:ext cx="4560454" cy="17689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113</xdr:row>
      <xdr:rowOff>1</xdr:rowOff>
    </xdr:from>
    <xdr:ext cx="4310289" cy="1688818"/>
    <xdr:pic>
      <xdr:nvPicPr>
        <xdr:cNvPr id="27" name="Image 26">
          <a:extLst>
            <a:ext uri="{FF2B5EF4-FFF2-40B4-BE49-F238E27FC236}">
              <a16:creationId xmlns:a16="http://schemas.microsoft.com/office/drawing/2014/main" id="{ED3F8D8C-E924-4B4E-857D-32072D8E8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8297526"/>
          <a:ext cx="4310289" cy="1688818"/>
        </a:xfrm>
        <a:prstGeom prst="rect">
          <a:avLst/>
        </a:prstGeom>
      </xdr:spPr>
    </xdr:pic>
    <xdr:clientData/>
  </xdr:oneCellAnchor>
  <xdr:oneCellAnchor>
    <xdr:from>
      <xdr:col>6</xdr:col>
      <xdr:colOff>1</xdr:colOff>
      <xdr:row>113</xdr:row>
      <xdr:rowOff>0</xdr:rowOff>
    </xdr:from>
    <xdr:ext cx="4721678" cy="1865822"/>
    <xdr:pic>
      <xdr:nvPicPr>
        <xdr:cNvPr id="28" name="Image 27">
          <a:extLst>
            <a:ext uri="{FF2B5EF4-FFF2-40B4-BE49-F238E27FC236}">
              <a16:creationId xmlns:a16="http://schemas.microsoft.com/office/drawing/2014/main" id="{8A3632FA-5166-4C40-9897-5666FA2C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572001" y="18297525"/>
          <a:ext cx="4721678" cy="1865822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113</xdr:row>
      <xdr:rowOff>0</xdr:rowOff>
    </xdr:from>
    <xdr:ext cx="4639627" cy="1850572"/>
    <xdr:pic>
      <xdr:nvPicPr>
        <xdr:cNvPr id="29" name="Image 28">
          <a:extLst>
            <a:ext uri="{FF2B5EF4-FFF2-40B4-BE49-F238E27FC236}">
              <a16:creationId xmlns:a16="http://schemas.microsoft.com/office/drawing/2014/main" id="{E332E1AE-E0D5-4522-BA4E-51B9A22EE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906000" y="18297525"/>
          <a:ext cx="4639627" cy="185057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127</xdr:row>
      <xdr:rowOff>1</xdr:rowOff>
    </xdr:from>
    <xdr:ext cx="4176034" cy="1687286"/>
    <xdr:pic>
      <xdr:nvPicPr>
        <xdr:cNvPr id="30" name="Image 29">
          <a:extLst>
            <a:ext uri="{FF2B5EF4-FFF2-40B4-BE49-F238E27FC236}">
              <a16:creationId xmlns:a16="http://schemas.microsoft.com/office/drawing/2014/main" id="{BB6CDD83-B8D3-4B62-9092-AF6AF6E1A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20564476"/>
          <a:ext cx="4176034" cy="1687286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127</xdr:row>
      <xdr:rowOff>0</xdr:rowOff>
    </xdr:from>
    <xdr:ext cx="4636860" cy="1882257"/>
    <xdr:pic>
      <xdr:nvPicPr>
        <xdr:cNvPr id="31" name="Image 30">
          <a:extLst>
            <a:ext uri="{FF2B5EF4-FFF2-40B4-BE49-F238E27FC236}">
              <a16:creationId xmlns:a16="http://schemas.microsoft.com/office/drawing/2014/main" id="{AC351425-9E39-4ACE-92D7-47EDA448C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572000" y="20564475"/>
          <a:ext cx="4636860" cy="1882257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127</xdr:row>
      <xdr:rowOff>0</xdr:rowOff>
    </xdr:from>
    <xdr:ext cx="4941796" cy="1918608"/>
    <xdr:pic>
      <xdr:nvPicPr>
        <xdr:cNvPr id="32" name="Image 31">
          <a:extLst>
            <a:ext uri="{FF2B5EF4-FFF2-40B4-BE49-F238E27FC236}">
              <a16:creationId xmlns:a16="http://schemas.microsoft.com/office/drawing/2014/main" id="{6F845AE2-44FC-4DC3-838A-BBA61A17B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9742714" y="20900571"/>
          <a:ext cx="4941796" cy="191860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140</xdr:row>
      <xdr:rowOff>0</xdr:rowOff>
    </xdr:from>
    <xdr:ext cx="4253244" cy="1687285"/>
    <xdr:pic>
      <xdr:nvPicPr>
        <xdr:cNvPr id="33" name="Image 32">
          <a:extLst>
            <a:ext uri="{FF2B5EF4-FFF2-40B4-BE49-F238E27FC236}">
              <a16:creationId xmlns:a16="http://schemas.microsoft.com/office/drawing/2014/main" id="{769CC3EA-EF5C-4E9B-B7B9-CB4733D7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22669500"/>
          <a:ext cx="4253244" cy="1687285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140</xdr:row>
      <xdr:rowOff>0</xdr:rowOff>
    </xdr:from>
    <xdr:ext cx="4536563" cy="1782535"/>
    <xdr:pic>
      <xdr:nvPicPr>
        <xdr:cNvPr id="34" name="Image 33">
          <a:extLst>
            <a:ext uri="{FF2B5EF4-FFF2-40B4-BE49-F238E27FC236}">
              <a16:creationId xmlns:a16="http://schemas.microsoft.com/office/drawing/2014/main" id="{19A571B8-D100-4D60-82AC-06C4F35D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408714" y="23023286"/>
          <a:ext cx="4536563" cy="1782535"/>
        </a:xfrm>
        <a:prstGeom prst="rect">
          <a:avLst/>
        </a:prstGeom>
      </xdr:spPr>
    </xdr:pic>
    <xdr:clientData/>
  </xdr:oneCellAnchor>
  <xdr:twoCellAnchor editAs="oneCell">
    <xdr:from>
      <xdr:col>13</xdr:col>
      <xdr:colOff>1</xdr:colOff>
      <xdr:row>61</xdr:row>
      <xdr:rowOff>45358</xdr:rowOff>
    </xdr:from>
    <xdr:to>
      <xdr:col>18</xdr:col>
      <xdr:colOff>308429</xdr:colOff>
      <xdr:row>71</xdr:row>
      <xdr:rowOff>110696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D4674FE3-AC14-4571-95F8-05CCB236F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9769930" y="10150929"/>
          <a:ext cx="4118428" cy="169819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1</xdr:rowOff>
    </xdr:from>
    <xdr:to>
      <xdr:col>18</xdr:col>
      <xdr:colOff>362857</xdr:colOff>
      <xdr:row>18</xdr:row>
      <xdr:rowOff>43558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C55E4B4B-D5ED-4597-82A3-45148D4DB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9769929" y="1451430"/>
          <a:ext cx="4172857" cy="1676414"/>
        </a:xfrm>
        <a:prstGeom prst="rect">
          <a:avLst/>
        </a:prstGeom>
      </xdr:spPr>
    </xdr:pic>
    <xdr:clientData/>
  </xdr:twoCellAnchor>
  <xdr:twoCellAnchor editAs="oneCell">
    <xdr:from>
      <xdr:col>0</xdr:col>
      <xdr:colOff>45358</xdr:colOff>
      <xdr:row>23</xdr:row>
      <xdr:rowOff>54428</xdr:rowOff>
    </xdr:from>
    <xdr:to>
      <xdr:col>5</xdr:col>
      <xdr:colOff>272142</xdr:colOff>
      <xdr:row>32</xdr:row>
      <xdr:rowOff>136105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27492F13-8B82-4050-BBEA-8C0BCED29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5358" y="3955142"/>
          <a:ext cx="3900713" cy="1551249"/>
        </a:xfrm>
        <a:prstGeom prst="rect">
          <a:avLst/>
        </a:prstGeom>
      </xdr:spPr>
    </xdr:pic>
    <xdr:clientData/>
  </xdr:twoCellAnchor>
  <xdr:twoCellAnchor editAs="oneCell">
    <xdr:from>
      <xdr:col>6</xdr:col>
      <xdr:colOff>145143</xdr:colOff>
      <xdr:row>36</xdr:row>
      <xdr:rowOff>27215</xdr:rowOff>
    </xdr:from>
    <xdr:to>
      <xdr:col>11</xdr:col>
      <xdr:colOff>163285</xdr:colOff>
      <xdr:row>45</xdr:row>
      <xdr:rowOff>110775</xdr:rowOff>
    </xdr:to>
    <xdr:pic>
      <xdr:nvPicPr>
        <xdr:cNvPr id="38" name="Image 37">
          <a:extLst>
            <a:ext uri="{FF2B5EF4-FFF2-40B4-BE49-F238E27FC236}">
              <a16:creationId xmlns:a16="http://schemas.microsoft.com/office/drawing/2014/main" id="{494AB6B4-45AA-4CAF-B347-3147CF00B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581072" y="6050644"/>
          <a:ext cx="3828142" cy="15531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60960</xdr:rowOff>
    </xdr:from>
    <xdr:to>
      <xdr:col>1</xdr:col>
      <xdr:colOff>59055</xdr:colOff>
      <xdr:row>5</xdr:row>
      <xdr:rowOff>112624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9052BE-9B6A-4E1C-A024-8D869BBC6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60960"/>
          <a:ext cx="813435" cy="861289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6</xdr:row>
      <xdr:rowOff>95250</xdr:rowOff>
    </xdr:from>
    <xdr:to>
      <xdr:col>9</xdr:col>
      <xdr:colOff>437263</xdr:colOff>
      <xdr:row>38</xdr:row>
      <xdr:rowOff>27936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1219200"/>
          <a:ext cx="7095238" cy="51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7</xdr:row>
      <xdr:rowOff>9525</xdr:rowOff>
    </xdr:from>
    <xdr:to>
      <xdr:col>12</xdr:col>
      <xdr:colOff>142875</xdr:colOff>
      <xdr:row>18</xdr:row>
      <xdr:rowOff>104775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1295400"/>
          <a:ext cx="155257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53340</xdr:rowOff>
    </xdr:from>
    <xdr:to>
      <xdr:col>1</xdr:col>
      <xdr:colOff>160020</xdr:colOff>
      <xdr:row>4</xdr:row>
      <xdr:rowOff>114529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40"/>
          <a:ext cx="830580" cy="815569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7</xdr:row>
      <xdr:rowOff>19050</xdr:rowOff>
    </xdr:from>
    <xdr:to>
      <xdr:col>6</xdr:col>
      <xdr:colOff>510540</xdr:colOff>
      <xdr:row>20</xdr:row>
      <xdr:rowOff>95250</xdr:rowOff>
    </xdr:to>
    <xdr:pic>
      <xdr:nvPicPr>
        <xdr:cNvPr id="4" name="Imag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304925"/>
          <a:ext cx="4711065" cy="2181225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257174</xdr:colOff>
      <xdr:row>22</xdr:row>
      <xdr:rowOff>19050</xdr:rowOff>
    </xdr:from>
    <xdr:to>
      <xdr:col>6</xdr:col>
      <xdr:colOff>361949</xdr:colOff>
      <xdr:row>34</xdr:row>
      <xdr:rowOff>114300</xdr:rowOff>
    </xdr:to>
    <xdr:pic>
      <xdr:nvPicPr>
        <xdr:cNvPr id="5" name="Image 4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4" y="3733800"/>
          <a:ext cx="4562475" cy="2038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enoa@univ-nantes.f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7"/>
  <sheetViews>
    <sheetView showGridLines="0" topLeftCell="A21" zoomScale="90" zoomScaleNormal="90" workbookViewId="0">
      <selection activeCell="P86" sqref="P86"/>
    </sheetView>
  </sheetViews>
  <sheetFormatPr baseColWidth="10" defaultRowHeight="12.75"/>
  <cols>
    <col min="1" max="1" width="3.85546875" customWidth="1"/>
    <col min="2" max="2" width="9.42578125" customWidth="1"/>
    <col min="3" max="4" width="12.140625" customWidth="1"/>
    <col min="5" max="7" width="6.42578125" customWidth="1"/>
    <col min="8" max="8" width="19.85546875" customWidth="1"/>
    <col min="9" max="9" width="18.28515625" customWidth="1"/>
    <col min="10" max="10" width="14.140625" customWidth="1"/>
    <col min="11" max="11" width="11.140625" customWidth="1"/>
    <col min="12" max="13" width="6.42578125" customWidth="1"/>
    <col min="14" max="14" width="7.42578125" customWidth="1"/>
    <col min="15" max="15" width="10.42578125" customWidth="1"/>
    <col min="16" max="16" width="12.7109375" customWidth="1"/>
    <col min="17" max="17" width="11" customWidth="1"/>
    <col min="18" max="18" width="14.42578125" customWidth="1"/>
  </cols>
  <sheetData>
    <row r="2" spans="1:19" ht="18.75" customHeight="1">
      <c r="D2" s="186" t="s">
        <v>43</v>
      </c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37"/>
      <c r="Q2" s="40"/>
      <c r="R2" s="39"/>
    </row>
    <row r="3" spans="1:19" ht="12.75" customHeight="1"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8"/>
      <c r="Q3" s="39"/>
      <c r="R3" s="39"/>
    </row>
    <row r="4" spans="1:19" ht="12.75" customHeight="1"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8"/>
      <c r="Q4" s="41"/>
      <c r="R4" s="39"/>
    </row>
    <row r="5" spans="1:19">
      <c r="Q5" s="38"/>
      <c r="R5" s="39"/>
    </row>
    <row r="6" spans="1:19" ht="15.75">
      <c r="D6" s="187" t="str">
        <f ca="1">MID(CELL("filename"),FIND("[",CELL("filename"))+1,FIND("]",CELL("filename"))-FIND("[",CELL("filename"))-1)</f>
        <v>NTS-379_SRP_FicheAcc_EN.xlsx</v>
      </c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36"/>
      <c r="Q6" s="36"/>
      <c r="R6" s="36"/>
    </row>
    <row r="7" spans="1:19" ht="15.75"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36"/>
      <c r="Q7" s="36"/>
      <c r="R7" s="36"/>
    </row>
    <row r="8" spans="1:19">
      <c r="B8" s="42" t="s">
        <v>200</v>
      </c>
    </row>
    <row r="9" spans="1:19">
      <c r="B9" s="42" t="s">
        <v>199</v>
      </c>
    </row>
    <row r="11" spans="1:19" s="14" customForma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19" ht="15">
      <c r="A12" s="4"/>
      <c r="B12" s="2" t="s">
        <v>0</v>
      </c>
      <c r="C12" s="3"/>
      <c r="E12" s="3"/>
      <c r="F12" s="3"/>
      <c r="G12" s="2" t="s">
        <v>201</v>
      </c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</row>
    <row r="13" spans="1:19" ht="15">
      <c r="A13" s="4"/>
      <c r="B13" s="4" t="s">
        <v>55</v>
      </c>
      <c r="C13" s="3"/>
      <c r="D13" s="2"/>
      <c r="E13" s="3"/>
      <c r="F13" s="3"/>
      <c r="G13" s="4" t="s">
        <v>1</v>
      </c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</row>
    <row r="14" spans="1:19" s="21" customFormat="1" ht="15">
      <c r="A14" s="20"/>
      <c r="B14" s="16"/>
      <c r="C14" s="16"/>
      <c r="D14" s="16"/>
      <c r="E14" s="16"/>
      <c r="F14" s="16"/>
      <c r="G14" s="16"/>
      <c r="H14" s="19"/>
      <c r="I14" s="18"/>
      <c r="J14" s="17"/>
      <c r="K14" s="17"/>
      <c r="L14" s="17"/>
      <c r="M14" s="17"/>
      <c r="N14" s="17"/>
      <c r="O14" s="17"/>
      <c r="P14" s="17"/>
      <c r="Q14" s="20"/>
      <c r="R14" s="20"/>
      <c r="S14" s="20"/>
    </row>
    <row r="15" spans="1:19" s="14" customFormat="1" ht="15">
      <c r="A15" s="24"/>
      <c r="B15" s="25"/>
      <c r="C15" s="26"/>
      <c r="D15" s="27"/>
      <c r="E15" s="28"/>
      <c r="F15" s="28"/>
      <c r="G15" s="28"/>
      <c r="H15" s="28"/>
      <c r="I15" s="27"/>
      <c r="J15" s="26"/>
      <c r="K15" s="26"/>
      <c r="L15" s="26"/>
      <c r="M15" s="26"/>
      <c r="N15" s="26"/>
      <c r="O15" s="26"/>
      <c r="P15" s="26"/>
      <c r="Q15" s="24"/>
      <c r="R15" s="24"/>
    </row>
    <row r="16" spans="1:19" ht="18.75">
      <c r="A16" s="4"/>
      <c r="B16" s="22" t="s">
        <v>8</v>
      </c>
      <c r="C16" s="3"/>
      <c r="D16" s="15"/>
      <c r="I16" s="108"/>
      <c r="J16" s="3"/>
      <c r="K16" s="3"/>
      <c r="L16" s="3"/>
      <c r="M16" s="3"/>
      <c r="N16" s="3"/>
      <c r="O16" s="3"/>
      <c r="P16" s="3"/>
      <c r="Q16" s="4"/>
      <c r="R16" s="4"/>
    </row>
    <row r="17" spans="1:19" ht="13.5" thickBot="1">
      <c r="A17" s="4"/>
      <c r="B17" s="4"/>
      <c r="C17" s="5"/>
      <c r="D17" s="6"/>
      <c r="G17" s="6"/>
      <c r="H17" s="7"/>
      <c r="I17" s="6"/>
      <c r="J17" s="4"/>
      <c r="K17" s="4"/>
      <c r="L17" s="4"/>
      <c r="M17" s="4"/>
      <c r="N17" s="4"/>
      <c r="O17" s="4"/>
      <c r="P17" s="4"/>
    </row>
    <row r="18" spans="1:19" ht="15">
      <c r="B18" s="48" t="s">
        <v>44</v>
      </c>
      <c r="C18" s="44"/>
      <c r="D18" s="44"/>
      <c r="E18" s="44"/>
      <c r="F18" s="44"/>
      <c r="G18" s="44"/>
      <c r="H18" s="44"/>
      <c r="I18" s="45"/>
    </row>
    <row r="19" spans="1:19" ht="15">
      <c r="B19" s="53" t="s">
        <v>16</v>
      </c>
      <c r="C19" s="54"/>
      <c r="D19" s="54"/>
      <c r="E19" s="54"/>
      <c r="F19" s="54"/>
      <c r="G19" s="54"/>
      <c r="H19" s="54"/>
      <c r="I19" s="55"/>
    </row>
    <row r="20" spans="1:19" ht="15">
      <c r="B20" s="53" t="s">
        <v>170</v>
      </c>
      <c r="C20" s="54"/>
      <c r="D20" s="54"/>
      <c r="E20" s="54"/>
      <c r="F20" s="54"/>
      <c r="G20" s="54"/>
      <c r="H20" s="54"/>
      <c r="I20" s="55"/>
    </row>
    <row r="21" spans="1:19" ht="15">
      <c r="B21" s="53"/>
      <c r="C21" s="54"/>
      <c r="D21" s="54"/>
      <c r="E21" s="54"/>
      <c r="F21" s="54"/>
      <c r="G21" s="54"/>
      <c r="H21" s="54"/>
      <c r="I21" s="55"/>
    </row>
    <row r="22" spans="1:19">
      <c r="B22" s="182" t="s">
        <v>167</v>
      </c>
      <c r="C22" s="183"/>
      <c r="D22" s="183"/>
      <c r="E22" s="183"/>
      <c r="F22" s="183"/>
      <c r="G22" s="183"/>
      <c r="H22" s="183"/>
      <c r="I22" s="184"/>
    </row>
    <row r="23" spans="1:19">
      <c r="B23" s="182"/>
      <c r="C23" s="183"/>
      <c r="D23" s="183"/>
      <c r="E23" s="183"/>
      <c r="F23" s="183"/>
      <c r="G23" s="183"/>
      <c r="H23" s="183"/>
      <c r="I23" s="184"/>
    </row>
    <row r="24" spans="1:19" ht="15.75" thickBot="1">
      <c r="B24" s="56"/>
      <c r="C24" s="57"/>
      <c r="D24" s="57"/>
      <c r="E24" s="57"/>
      <c r="F24" s="57"/>
      <c r="G24" s="57"/>
      <c r="H24" s="57"/>
      <c r="I24" s="58"/>
    </row>
    <row r="26" spans="1:19" ht="15.75">
      <c r="H26" s="43" t="s">
        <v>13</v>
      </c>
    </row>
    <row r="27" spans="1:19" ht="38.25" customHeight="1">
      <c r="H27" s="43"/>
    </row>
    <row r="28" spans="1:19" ht="13.5" customHeight="1">
      <c r="A28" s="4"/>
      <c r="B28" s="191" t="s">
        <v>4</v>
      </c>
      <c r="C28" s="191"/>
      <c r="D28" s="191"/>
      <c r="E28" s="191"/>
      <c r="F28" s="191"/>
      <c r="G28" s="6"/>
      <c r="H28" s="189">
        <v>45355</v>
      </c>
      <c r="I28" s="190"/>
      <c r="J28" s="3"/>
      <c r="K28" s="3"/>
      <c r="L28" s="3"/>
      <c r="M28" s="3"/>
      <c r="N28" s="3"/>
      <c r="O28" s="3"/>
      <c r="P28" s="3"/>
    </row>
    <row r="29" spans="1:19">
      <c r="A29" s="4"/>
      <c r="B29" s="4"/>
      <c r="C29" s="5"/>
      <c r="D29" s="6"/>
      <c r="G29" s="6"/>
      <c r="H29" s="6"/>
      <c r="I29" s="6"/>
      <c r="K29" s="23"/>
      <c r="L29" s="23"/>
      <c r="M29" s="23"/>
      <c r="N29" s="23"/>
      <c r="O29" s="23"/>
      <c r="P29" s="4"/>
    </row>
    <row r="30" spans="1:19" ht="15">
      <c r="A30" s="4"/>
      <c r="B30" s="192" t="s">
        <v>29</v>
      </c>
      <c r="C30" s="192"/>
      <c r="D30" s="192"/>
      <c r="E30" s="192"/>
      <c r="F30" s="192"/>
      <c r="G30" s="6"/>
      <c r="H30" s="109" t="s">
        <v>50</v>
      </c>
      <c r="I30" s="110"/>
      <c r="K30" s="3"/>
      <c r="L30" s="3"/>
      <c r="M30" s="3"/>
      <c r="N30" s="3"/>
      <c r="O30" s="3"/>
      <c r="P30" s="3"/>
      <c r="Q30" s="4"/>
      <c r="R30" s="4"/>
      <c r="S30" s="4"/>
    </row>
    <row r="31" spans="1:19" ht="15">
      <c r="A31" s="4"/>
      <c r="B31" s="185" t="s">
        <v>30</v>
      </c>
      <c r="C31" s="185"/>
      <c r="D31" s="185"/>
      <c r="E31" s="185"/>
      <c r="F31" s="185"/>
      <c r="G31" s="6"/>
      <c r="H31" s="111" t="s">
        <v>202</v>
      </c>
      <c r="I31" s="112"/>
      <c r="K31" s="6"/>
      <c r="L31" s="6"/>
      <c r="M31" s="6"/>
      <c r="N31" s="6"/>
      <c r="O31" s="6"/>
      <c r="P31" s="6"/>
      <c r="Q31" s="6"/>
      <c r="R31" s="6"/>
      <c r="S31" s="6"/>
    </row>
    <row r="32" spans="1:19" ht="15">
      <c r="A32" s="4"/>
      <c r="B32" s="185" t="s">
        <v>15</v>
      </c>
      <c r="C32" s="185"/>
      <c r="D32" s="185"/>
      <c r="E32" s="185"/>
      <c r="F32" s="185"/>
      <c r="G32" s="6"/>
      <c r="H32" s="109" t="s">
        <v>204</v>
      </c>
      <c r="I32" s="112"/>
      <c r="K32" s="6"/>
      <c r="L32" s="6"/>
      <c r="M32" s="6"/>
      <c r="N32" s="6"/>
      <c r="O32" s="6"/>
      <c r="P32" s="6"/>
      <c r="Q32" s="6"/>
      <c r="R32" s="6"/>
      <c r="S32" s="6"/>
    </row>
    <row r="33" spans="1:19" ht="15">
      <c r="A33" s="4"/>
      <c r="B33" s="185" t="s">
        <v>6</v>
      </c>
      <c r="C33" s="185"/>
      <c r="D33" s="185"/>
      <c r="E33" s="185"/>
      <c r="F33" s="185"/>
      <c r="G33" s="6"/>
      <c r="H33" s="109" t="s">
        <v>203</v>
      </c>
      <c r="I33" s="112"/>
      <c r="K33" s="6"/>
      <c r="L33" s="6"/>
      <c r="M33" s="6"/>
      <c r="N33" s="6"/>
      <c r="O33" s="120"/>
      <c r="P33" s="6"/>
      <c r="Q33" s="6"/>
      <c r="R33" s="6"/>
      <c r="S33" s="6"/>
    </row>
    <row r="34" spans="1:19" ht="33.75" customHeight="1">
      <c r="A34" s="4"/>
      <c r="B34" s="185" t="s">
        <v>31</v>
      </c>
      <c r="C34" s="185"/>
      <c r="D34" s="185"/>
      <c r="E34" s="185"/>
      <c r="F34" s="185"/>
      <c r="G34" s="6"/>
      <c r="H34" s="113">
        <v>32</v>
      </c>
      <c r="I34" s="112"/>
      <c r="K34" s="6"/>
      <c r="L34" s="6"/>
      <c r="M34" s="6"/>
      <c r="N34" s="6"/>
      <c r="O34" s="6"/>
      <c r="P34" s="6"/>
      <c r="Q34" s="6"/>
      <c r="R34" s="6"/>
      <c r="S34" s="6"/>
    </row>
    <row r="35" spans="1:19" ht="37.5" customHeight="1">
      <c r="A35" s="4"/>
      <c r="B35" s="4"/>
      <c r="C35" s="5"/>
      <c r="D35" s="6"/>
      <c r="F35" s="6"/>
      <c r="G35" s="6"/>
      <c r="H35" s="6"/>
      <c r="I35" s="6"/>
      <c r="K35" s="6"/>
      <c r="L35" s="6"/>
      <c r="M35" s="6"/>
      <c r="O35" s="6"/>
      <c r="P35" s="6"/>
      <c r="Q35" s="6"/>
      <c r="R35" s="6"/>
      <c r="S35" s="6"/>
    </row>
    <row r="36" spans="1:19" ht="37.5" customHeight="1" thickBot="1">
      <c r="B36" s="4"/>
      <c r="C36" s="5"/>
      <c r="D36" s="6"/>
      <c r="E36" s="6"/>
      <c r="F36" s="7"/>
      <c r="G36" s="6"/>
      <c r="H36" s="6"/>
      <c r="I36" s="6"/>
      <c r="K36" s="4"/>
      <c r="L36" s="4"/>
      <c r="M36" s="4"/>
      <c r="O36" s="4"/>
      <c r="P36" s="4"/>
    </row>
    <row r="37" spans="1:19" ht="37.5" customHeight="1">
      <c r="B37" s="61" t="s">
        <v>2</v>
      </c>
      <c r="C37" s="49"/>
      <c r="D37" s="49"/>
      <c r="E37" s="49"/>
      <c r="F37" s="49"/>
      <c r="G37" s="49"/>
      <c r="H37" s="49"/>
      <c r="I37" s="45"/>
    </row>
    <row r="38" spans="1:19" ht="37.5" customHeight="1">
      <c r="B38" s="59"/>
      <c r="C38" s="3"/>
      <c r="D38" s="3"/>
      <c r="E38" s="3"/>
      <c r="F38" s="3"/>
      <c r="G38" s="3"/>
      <c r="H38" s="3"/>
      <c r="I38" s="46"/>
    </row>
    <row r="39" spans="1:19" ht="15">
      <c r="B39" s="59" t="s">
        <v>14</v>
      </c>
      <c r="C39" s="3"/>
      <c r="D39" s="3"/>
      <c r="E39" s="3"/>
      <c r="F39" s="3"/>
      <c r="G39" s="3"/>
      <c r="H39" s="3"/>
      <c r="I39" s="46"/>
    </row>
    <row r="40" spans="1:19" ht="15">
      <c r="B40" s="50" t="s">
        <v>17</v>
      </c>
      <c r="C40" s="3"/>
      <c r="D40" s="3"/>
      <c r="E40" s="3"/>
      <c r="F40" s="3"/>
      <c r="G40" s="3"/>
      <c r="H40" s="3"/>
      <c r="I40" s="46"/>
    </row>
    <row r="41" spans="1:19" ht="15">
      <c r="B41" s="50" t="s">
        <v>153</v>
      </c>
      <c r="C41" s="3"/>
      <c r="D41" s="3"/>
      <c r="E41" s="3"/>
      <c r="F41" s="3"/>
      <c r="G41" s="3"/>
      <c r="H41" s="3"/>
      <c r="I41" s="46"/>
    </row>
    <row r="42" spans="1:19" ht="15">
      <c r="B42" s="60" t="s">
        <v>156</v>
      </c>
      <c r="C42" s="3"/>
      <c r="D42" s="3"/>
      <c r="E42" s="3"/>
      <c r="F42" s="3"/>
      <c r="G42" s="3"/>
      <c r="H42" s="3"/>
      <c r="I42" s="46"/>
    </row>
    <row r="43" spans="1:19" ht="15">
      <c r="B43" s="70" t="s">
        <v>166</v>
      </c>
      <c r="C43" s="3"/>
      <c r="D43" s="3"/>
      <c r="E43" s="3"/>
      <c r="F43" s="3"/>
      <c r="G43" s="3"/>
      <c r="H43" s="3"/>
      <c r="I43" s="46"/>
    </row>
    <row r="44" spans="1:19" ht="15">
      <c r="B44" s="70"/>
      <c r="C44" s="3"/>
      <c r="D44" s="3"/>
      <c r="E44" s="3"/>
      <c r="F44" s="3"/>
      <c r="G44" s="3"/>
      <c r="H44" s="3"/>
      <c r="I44" s="46"/>
    </row>
    <row r="45" spans="1:19" ht="15">
      <c r="B45" s="74" t="s">
        <v>169</v>
      </c>
      <c r="C45" s="3"/>
      <c r="D45" s="3"/>
      <c r="E45" s="3"/>
      <c r="F45" s="3"/>
      <c r="G45" s="3"/>
      <c r="H45" s="3"/>
      <c r="I45" s="46"/>
    </row>
    <row r="46" spans="1:19" ht="15" customHeight="1">
      <c r="B46" s="182" t="s">
        <v>168</v>
      </c>
      <c r="C46" s="183"/>
      <c r="D46" s="183"/>
      <c r="E46" s="183"/>
      <c r="F46" s="183"/>
      <c r="G46" s="183"/>
      <c r="H46" s="183"/>
      <c r="I46" s="184"/>
    </row>
    <row r="47" spans="1:19" ht="15" customHeight="1">
      <c r="B47" s="182"/>
      <c r="C47" s="183"/>
      <c r="D47" s="183"/>
      <c r="E47" s="183"/>
      <c r="F47" s="183"/>
      <c r="G47" s="183"/>
      <c r="H47" s="183"/>
      <c r="I47" s="184"/>
    </row>
    <row r="48" spans="1:19" ht="15" customHeight="1">
      <c r="B48" s="71"/>
      <c r="C48" s="72"/>
      <c r="D48" s="72"/>
      <c r="E48" s="72"/>
      <c r="F48" s="72"/>
      <c r="G48" s="72"/>
      <c r="H48" s="72"/>
      <c r="I48" s="73"/>
    </row>
    <row r="49" spans="2:18" ht="15">
      <c r="B49" s="50" t="s">
        <v>157</v>
      </c>
      <c r="C49" s="3"/>
      <c r="D49" s="3"/>
      <c r="E49" s="3"/>
      <c r="F49" s="3"/>
      <c r="G49" s="3"/>
      <c r="H49" s="3"/>
      <c r="I49" s="46"/>
    </row>
    <row r="50" spans="2:18" ht="15">
      <c r="B50" s="62" t="s">
        <v>33</v>
      </c>
      <c r="C50" s="3"/>
      <c r="D50" s="3"/>
      <c r="E50" s="3"/>
      <c r="F50" s="3"/>
      <c r="G50" s="3"/>
      <c r="H50" s="3"/>
      <c r="I50" s="46"/>
    </row>
    <row r="51" spans="2:18" ht="15">
      <c r="B51" s="62"/>
      <c r="C51" s="3"/>
      <c r="D51" s="3"/>
      <c r="E51" s="3"/>
      <c r="F51" s="3"/>
      <c r="G51" s="3"/>
      <c r="H51" s="3"/>
      <c r="I51" s="46"/>
    </row>
    <row r="52" spans="2:18" ht="15.75" thickBot="1">
      <c r="B52" s="51"/>
      <c r="C52" s="52"/>
      <c r="D52" s="52"/>
      <c r="E52" s="52"/>
      <c r="F52" s="52"/>
      <c r="G52" s="52"/>
      <c r="H52" s="52"/>
      <c r="I52" s="47"/>
    </row>
    <row r="53" spans="2:18">
      <c r="B53" s="6"/>
    </row>
    <row r="55" spans="2:18" ht="15.75">
      <c r="B55" s="43" t="s">
        <v>154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2:18" s="21" customFormat="1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2:18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2:18" ht="18.75">
      <c r="B58" s="22" t="s">
        <v>10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</row>
    <row r="59" spans="2:18" ht="15.75">
      <c r="B59" s="33"/>
      <c r="C59" s="8"/>
      <c r="D59" s="8"/>
      <c r="E59" s="8"/>
      <c r="F59" s="34"/>
      <c r="G59" s="8"/>
      <c r="H59" s="8"/>
      <c r="I59" s="35"/>
      <c r="J59" s="35"/>
      <c r="K59" s="35"/>
      <c r="L59" s="8"/>
      <c r="M59" s="8"/>
      <c r="N59" s="8"/>
      <c r="O59" s="8"/>
      <c r="P59" s="8"/>
      <c r="Q59" s="8"/>
      <c r="R59" s="9"/>
    </row>
    <row r="60" spans="2:18" ht="21.75" customHeight="1">
      <c r="B60" s="13" t="s">
        <v>40</v>
      </c>
      <c r="C60" s="30"/>
      <c r="D60" s="30"/>
      <c r="E60" s="30"/>
      <c r="F60" s="30"/>
      <c r="G60" s="12" t="s">
        <v>306</v>
      </c>
      <c r="H60" s="10"/>
      <c r="I60" s="32" t="s">
        <v>11</v>
      </c>
      <c r="J60" s="153">
        <v>45358</v>
      </c>
      <c r="K60" s="10"/>
      <c r="L60" s="10"/>
      <c r="M60" s="10"/>
      <c r="N60" s="10"/>
      <c r="P60" s="178"/>
      <c r="Q60" s="178"/>
      <c r="R60" s="178"/>
    </row>
    <row r="61" spans="2:18" ht="14.25" customHeight="1">
      <c r="B61" s="2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P61" s="179"/>
      <c r="Q61" s="179"/>
      <c r="R61" s="179"/>
    </row>
    <row r="62" spans="2:18" ht="21.75" customHeight="1">
      <c r="B62" s="144" t="s">
        <v>12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P62" s="8"/>
      <c r="Q62" s="9"/>
      <c r="R62" s="8"/>
    </row>
    <row r="63" spans="2:18" ht="21.75" customHeight="1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P63" s="11"/>
      <c r="Q63" s="9"/>
      <c r="R63" s="8"/>
    </row>
    <row r="64" spans="2:18" ht="21.75" customHeight="1">
      <c r="B64" s="10"/>
      <c r="C64" s="10"/>
      <c r="D64" s="10"/>
      <c r="E64" s="10"/>
      <c r="F64" s="10"/>
      <c r="G64" s="10"/>
      <c r="H64" s="10"/>
      <c r="I64" s="10"/>
      <c r="J64" s="180" t="s">
        <v>7</v>
      </c>
      <c r="K64" s="180"/>
      <c r="L64" s="180"/>
      <c r="M64" s="10"/>
      <c r="N64" s="10"/>
      <c r="P64" s="11"/>
      <c r="Q64" s="9"/>
      <c r="R64" s="8"/>
    </row>
    <row r="65" spans="2:18" ht="21.75" customHeight="1">
      <c r="B65" s="10"/>
      <c r="C65" s="10"/>
      <c r="D65" s="10"/>
      <c r="E65" s="10"/>
      <c r="F65" s="10"/>
      <c r="G65" s="10"/>
      <c r="H65" s="10"/>
      <c r="I65" s="10"/>
      <c r="J65" s="181" t="s">
        <v>307</v>
      </c>
      <c r="K65" s="181"/>
      <c r="L65" s="181"/>
      <c r="M65" s="10"/>
      <c r="N65" s="10"/>
      <c r="P65" s="11"/>
      <c r="Q65" s="9"/>
      <c r="R65" s="8"/>
    </row>
    <row r="66" spans="2:18" ht="21.75" customHeight="1">
      <c r="B66" s="10"/>
      <c r="C66" s="10"/>
      <c r="D66" s="10"/>
      <c r="E66" s="10"/>
      <c r="F66" s="10"/>
      <c r="G66" s="10"/>
      <c r="H66" s="10"/>
      <c r="I66" s="10"/>
      <c r="J66" s="144" t="s">
        <v>308</v>
      </c>
      <c r="K66" s="31"/>
      <c r="L66" s="152"/>
      <c r="M66" s="10"/>
      <c r="N66" s="10"/>
      <c r="P66" s="11"/>
      <c r="Q66" s="9"/>
      <c r="R66" s="8" t="s">
        <v>309</v>
      </c>
    </row>
    <row r="67" spans="2:18" ht="21.75" customHeight="1">
      <c r="B67" s="10"/>
      <c r="C67" s="10"/>
      <c r="D67" s="10"/>
      <c r="E67" s="10"/>
      <c r="F67" s="10"/>
      <c r="G67" s="10"/>
      <c r="H67" s="10"/>
      <c r="I67" s="10"/>
      <c r="J67" s="116" t="s">
        <v>198</v>
      </c>
      <c r="K67" s="31"/>
      <c r="L67" s="31"/>
      <c r="M67" s="10"/>
      <c r="N67" s="10"/>
      <c r="P67" s="11"/>
      <c r="Q67" s="9"/>
      <c r="R67" s="8"/>
    </row>
  </sheetData>
  <sheetProtection selectLockedCells="1" selectUnlockedCells="1"/>
  <mergeCells count="16">
    <mergeCell ref="B34:F34"/>
    <mergeCell ref="D2:O4"/>
    <mergeCell ref="D6:O6"/>
    <mergeCell ref="P3:P4"/>
    <mergeCell ref="H28:I28"/>
    <mergeCell ref="B22:I23"/>
    <mergeCell ref="B28:F28"/>
    <mergeCell ref="B30:F30"/>
    <mergeCell ref="B31:F31"/>
    <mergeCell ref="B32:F32"/>
    <mergeCell ref="B33:F33"/>
    <mergeCell ref="P60:R60"/>
    <mergeCell ref="P61:R61"/>
    <mergeCell ref="J64:L64"/>
    <mergeCell ref="J65:L65"/>
    <mergeCell ref="B46:I47"/>
  </mergeCells>
  <dataValidations count="5">
    <dataValidation type="list" allowBlank="1" showInputMessage="1" showErrorMessage="1" sqref="H32">
      <formula1>"…, Oui, Non, Uniquement certains échantillons (préciser lesquels)"</formula1>
    </dataValidation>
    <dataValidation type="list" allowBlank="1" showInputMessage="1" showErrorMessage="1" sqref="H33">
      <formula1>"…, H2O, TE, Autre (précisez)"</formula1>
    </dataValidation>
    <dataValidation type="list" allowBlank="1" showInputMessage="1" showErrorMessage="1" sqref="H30">
      <formula1>"…, Homme, Souris, Rat, Chien, Autre"</formula1>
    </dataValidation>
    <dataValidation type="list" allowBlank="1" showInputMessage="1" showErrorMessage="1" sqref="I14:I15">
      <formula1>"…, 8x60k, 4x44k, 24, 48, 96, 4x2k, 12k, 90k"</formula1>
    </dataValidation>
    <dataValidation type="list" allowBlank="1" showInputMessage="1" showErrorMessage="1" sqref="D15:D16">
      <formula1>"…, Agilent, Affymetrix (Gene Titan), CustomArray"</formula1>
    </dataValidation>
  </dataValidations>
  <hyperlinks>
    <hyperlink ref="J67" r:id="rId1"/>
  </hyperlinks>
  <pageMargins left="0.39370078740157483" right="0.19685039370078741" top="0.86458333333333337" bottom="0.70866141732283472" header="0.31496062992125984" footer="0.31496062992125984"/>
  <pageSetup paperSize="9" firstPageNumber="0" orientation="landscape" horizontalDpi="300" verticalDpi="3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7"/>
  <sheetViews>
    <sheetView showGridLines="0" tabSelected="1" topLeftCell="A4" zoomScaleNormal="100" workbookViewId="0">
      <selection activeCell="L35" sqref="L35:N35"/>
    </sheetView>
  </sheetViews>
  <sheetFormatPr baseColWidth="10" defaultRowHeight="12.75"/>
  <cols>
    <col min="4" max="7" width="14.140625" style="92" customWidth="1"/>
    <col min="8" max="8" width="15.5703125" style="92" customWidth="1"/>
    <col min="9" max="9" width="11" style="92" customWidth="1"/>
    <col min="10" max="10" width="18" style="92" customWidth="1"/>
    <col min="11" max="11" width="25.7109375" style="92" customWidth="1"/>
    <col min="15" max="15" width="14.5703125" customWidth="1"/>
    <col min="16" max="16" width="12.140625" customWidth="1"/>
    <col min="17" max="17" width="13.7109375" customWidth="1"/>
    <col min="19" max="19" width="16" customWidth="1"/>
    <col min="20" max="20" width="13.85546875" customWidth="1"/>
    <col min="26" max="26" width="14.42578125" customWidth="1"/>
    <col min="28" max="28" width="13.140625" customWidth="1"/>
  </cols>
  <sheetData>
    <row r="1" spans="1:35">
      <c r="A1" s="63"/>
      <c r="B1" s="63"/>
      <c r="C1" s="63"/>
      <c r="D1" s="5"/>
      <c r="E1" s="5"/>
      <c r="F1" s="5"/>
      <c r="G1" s="5"/>
      <c r="H1" s="93"/>
      <c r="I1" s="93"/>
      <c r="J1" s="93"/>
      <c r="K1" s="9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</row>
    <row r="2" spans="1:35" ht="18.75">
      <c r="A2" s="63"/>
      <c r="B2" s="63"/>
      <c r="C2" s="64" t="s">
        <v>56</v>
      </c>
      <c r="D2" s="5"/>
      <c r="E2" s="5"/>
      <c r="F2" s="5"/>
      <c r="G2" s="5"/>
      <c r="H2" s="93"/>
      <c r="I2" s="93"/>
      <c r="J2" s="93"/>
      <c r="K2" s="9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</row>
    <row r="3" spans="1:35">
      <c r="A3" s="63"/>
      <c r="B3" s="63"/>
      <c r="C3" s="63"/>
      <c r="D3" s="5"/>
      <c r="E3" s="5"/>
      <c r="F3" s="5"/>
      <c r="G3" s="5"/>
      <c r="H3" s="93"/>
      <c r="I3" s="93"/>
      <c r="J3" s="93"/>
      <c r="K3" s="9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</row>
    <row r="4" spans="1:35" ht="27" customHeight="1">
      <c r="A4" s="63"/>
      <c r="B4" s="63"/>
      <c r="C4" s="63"/>
      <c r="D4" s="5"/>
      <c r="E4" s="5"/>
      <c r="F4" s="5"/>
      <c r="G4" s="5"/>
      <c r="H4" s="93"/>
      <c r="I4" s="93"/>
      <c r="J4" s="93"/>
      <c r="K4" s="9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</row>
    <row r="5" spans="1:35" ht="18.75">
      <c r="A5" s="65" t="s">
        <v>24</v>
      </c>
      <c r="B5" s="65"/>
      <c r="C5" s="63"/>
      <c r="D5" s="5"/>
      <c r="E5" s="5"/>
      <c r="F5" s="5"/>
      <c r="G5" s="5"/>
      <c r="H5" s="93"/>
      <c r="I5" s="93"/>
      <c r="J5" s="93"/>
      <c r="K5" s="93"/>
      <c r="L5" s="63"/>
      <c r="M5" s="63"/>
      <c r="N5" s="63"/>
      <c r="O5" s="63"/>
      <c r="P5" s="63"/>
      <c r="Q5" s="63"/>
      <c r="R5" s="63"/>
      <c r="S5" s="63"/>
      <c r="T5" s="63"/>
      <c r="U5" s="63"/>
      <c r="V5" s="76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</row>
    <row r="6" spans="1:35" ht="36" customHeight="1" thickBot="1">
      <c r="A6" s="63"/>
      <c r="B6" s="201" t="s">
        <v>18</v>
      </c>
      <c r="C6" s="202"/>
      <c r="D6" s="203"/>
      <c r="E6" s="203"/>
      <c r="F6" s="203"/>
      <c r="G6" s="203"/>
      <c r="H6" s="203"/>
      <c r="I6" s="139"/>
      <c r="J6" s="121"/>
      <c r="K6" s="175"/>
      <c r="L6" s="204" t="s">
        <v>3</v>
      </c>
      <c r="M6" s="202"/>
      <c r="N6" s="202"/>
      <c r="O6" s="149" t="s">
        <v>217</v>
      </c>
      <c r="P6" s="149"/>
      <c r="Q6" s="122" t="s">
        <v>28</v>
      </c>
      <c r="R6" s="143" t="s">
        <v>23</v>
      </c>
      <c r="S6" s="207" t="s">
        <v>192</v>
      </c>
      <c r="T6" s="208"/>
      <c r="U6" s="209"/>
      <c r="V6" s="193" t="s">
        <v>37</v>
      </c>
      <c r="W6" s="198" t="s">
        <v>295</v>
      </c>
      <c r="X6" s="209"/>
      <c r="Y6" s="205" t="s">
        <v>163</v>
      </c>
      <c r="Z6" s="193" t="s">
        <v>36</v>
      </c>
      <c r="AA6" s="173" t="s">
        <v>443</v>
      </c>
      <c r="AB6" s="173" t="s">
        <v>171</v>
      </c>
      <c r="AC6" s="195" t="s">
        <v>41</v>
      </c>
      <c r="AD6" s="195"/>
      <c r="AE6" s="196" t="s">
        <v>39</v>
      </c>
      <c r="AF6" s="79" t="s">
        <v>42</v>
      </c>
      <c r="AG6" s="198" t="s">
        <v>35</v>
      </c>
      <c r="AH6" s="199"/>
      <c r="AI6" s="200"/>
    </row>
    <row r="7" spans="1:35" ht="51">
      <c r="A7" s="63"/>
      <c r="B7" s="66" t="s">
        <v>5</v>
      </c>
      <c r="C7" s="128" t="s">
        <v>54</v>
      </c>
      <c r="D7" s="130" t="s">
        <v>212</v>
      </c>
      <c r="E7" s="130" t="s">
        <v>213</v>
      </c>
      <c r="F7" s="130"/>
      <c r="G7" s="130" t="s">
        <v>252</v>
      </c>
      <c r="H7" s="130" t="s">
        <v>214</v>
      </c>
      <c r="I7" s="136" t="s">
        <v>291</v>
      </c>
      <c r="J7" s="136" t="s">
        <v>253</v>
      </c>
      <c r="K7" s="135" t="s">
        <v>254</v>
      </c>
      <c r="L7" s="156" t="s">
        <v>194</v>
      </c>
      <c r="M7" s="133" t="s">
        <v>25</v>
      </c>
      <c r="N7" s="128" t="s">
        <v>26</v>
      </c>
      <c r="O7" s="150" t="s">
        <v>193</v>
      </c>
      <c r="P7" s="154" t="s">
        <v>301</v>
      </c>
      <c r="Q7" s="133" t="s">
        <v>9</v>
      </c>
      <c r="R7" s="66" t="s">
        <v>19</v>
      </c>
      <c r="S7" s="80" t="s">
        <v>19</v>
      </c>
      <c r="T7" s="141" t="s">
        <v>302</v>
      </c>
      <c r="U7" s="80" t="s">
        <v>20</v>
      </c>
      <c r="V7" s="194"/>
      <c r="W7" s="123" t="s">
        <v>21</v>
      </c>
      <c r="X7" s="123" t="s">
        <v>22</v>
      </c>
      <c r="Y7" s="206"/>
      <c r="Z7" s="194"/>
      <c r="AA7" s="80" t="s">
        <v>38</v>
      </c>
      <c r="AB7" s="81" t="s">
        <v>164</v>
      </c>
      <c r="AC7" s="81" t="s">
        <v>446</v>
      </c>
      <c r="AD7" s="81" t="s">
        <v>447</v>
      </c>
      <c r="AE7" s="197"/>
      <c r="AF7" s="81" t="s">
        <v>165</v>
      </c>
      <c r="AG7" s="78" t="s">
        <v>174</v>
      </c>
      <c r="AH7" s="81" t="s">
        <v>164</v>
      </c>
      <c r="AI7" s="67" t="s">
        <v>175</v>
      </c>
    </row>
    <row r="8" spans="1:35" s="1" customFormat="1">
      <c r="A8" s="117">
        <v>1</v>
      </c>
      <c r="B8" s="126" t="s">
        <v>314</v>
      </c>
      <c r="C8" s="96" t="s">
        <v>211</v>
      </c>
      <c r="D8" s="126" t="s">
        <v>255</v>
      </c>
      <c r="E8" s="126" t="s">
        <v>215</v>
      </c>
      <c r="F8" s="126" t="s">
        <v>258</v>
      </c>
      <c r="G8" s="126" t="s">
        <v>205</v>
      </c>
      <c r="H8" s="126" t="s">
        <v>259</v>
      </c>
      <c r="I8" s="129" t="s">
        <v>292</v>
      </c>
      <c r="J8" s="129" t="str">
        <f>A8&amp;"_"&amp;B8&amp;"_"&amp;I8</f>
        <v>1_4T1_C_1_A</v>
      </c>
      <c r="K8" s="142" t="str">
        <f>F8&amp;"_"&amp;D8</f>
        <v>nonVacc_4T1-tumeur-NIR</v>
      </c>
      <c r="L8" s="157">
        <v>959</v>
      </c>
      <c r="M8" s="129">
        <v>2.1</v>
      </c>
      <c r="N8" s="131">
        <v>1.9</v>
      </c>
      <c r="O8" s="126">
        <v>561</v>
      </c>
      <c r="P8" s="148">
        <f>L8/O8</f>
        <v>1.7094474153297683</v>
      </c>
      <c r="Q8" s="129">
        <v>60</v>
      </c>
      <c r="R8" s="126">
        <v>8.5</v>
      </c>
      <c r="S8" s="151"/>
      <c r="T8" s="94"/>
      <c r="U8" s="95"/>
      <c r="V8" s="174">
        <v>45362</v>
      </c>
      <c r="W8" s="94">
        <v>2</v>
      </c>
      <c r="X8" s="105">
        <f t="shared" ref="X8:X39" si="0">((L8*W8)/2.5)-W8</f>
        <v>765.2</v>
      </c>
      <c r="Y8" s="94" t="s">
        <v>111</v>
      </c>
      <c r="Z8" s="94" t="s">
        <v>445</v>
      </c>
      <c r="AA8" s="176" t="s">
        <v>444</v>
      </c>
      <c r="AB8" s="94">
        <v>71.400000000000006</v>
      </c>
      <c r="AC8" s="105">
        <f>200/AB8</f>
        <v>2.8011204481792715</v>
      </c>
      <c r="AD8" s="105">
        <f>30-AC8</f>
        <v>27.198879551820728</v>
      </c>
      <c r="AE8" s="94" t="s">
        <v>448</v>
      </c>
      <c r="AF8" s="94">
        <v>632</v>
      </c>
      <c r="AG8" s="95">
        <v>45369</v>
      </c>
      <c r="AH8" s="94">
        <v>26</v>
      </c>
      <c r="AI8" s="105">
        <f>(AH8/(660*AF8))*10^6</f>
        <v>62.332182585347134</v>
      </c>
    </row>
    <row r="9" spans="1:35" s="1" customFormat="1">
      <c r="A9" s="117">
        <v>2</v>
      </c>
      <c r="B9" s="126" t="s">
        <v>315</v>
      </c>
      <c r="C9" s="94" t="s">
        <v>211</v>
      </c>
      <c r="D9" s="126" t="s">
        <v>255</v>
      </c>
      <c r="E9" s="126" t="s">
        <v>215</v>
      </c>
      <c r="F9" s="126" t="s">
        <v>258</v>
      </c>
      <c r="G9" s="126" t="s">
        <v>206</v>
      </c>
      <c r="H9" s="126" t="s">
        <v>260</v>
      </c>
      <c r="I9" s="129" t="s">
        <v>292</v>
      </c>
      <c r="J9" s="129" t="str">
        <f t="shared" ref="J9:J72" si="1">A9&amp;"_"&amp;B9&amp;"_"&amp;I9</f>
        <v>2_4T1_C_2_A</v>
      </c>
      <c r="K9" s="142" t="str">
        <f t="shared" ref="K9:K72" si="2">F9&amp;"_"&amp;D9</f>
        <v>nonVacc_4T1-tumeur-NIR</v>
      </c>
      <c r="L9" s="157">
        <v>568</v>
      </c>
      <c r="M9" s="129">
        <v>2.1</v>
      </c>
      <c r="N9" s="131">
        <v>1.7</v>
      </c>
      <c r="O9" s="126">
        <v>558</v>
      </c>
      <c r="P9" s="148">
        <f t="shared" ref="P9:P39" si="3">L9/O9</f>
        <v>1.0179211469534051</v>
      </c>
      <c r="Q9" s="129">
        <v>60</v>
      </c>
      <c r="R9" s="126">
        <v>7.9</v>
      </c>
      <c r="S9" s="151"/>
      <c r="T9" s="94"/>
      <c r="U9" s="95"/>
      <c r="V9" s="96"/>
      <c r="W9" s="94">
        <v>2</v>
      </c>
      <c r="X9" s="105">
        <f t="shared" si="0"/>
        <v>452.4</v>
      </c>
      <c r="Y9" s="94" t="s">
        <v>136</v>
      </c>
      <c r="Z9" s="94" t="s">
        <v>450</v>
      </c>
      <c r="AA9" s="94"/>
      <c r="AB9" s="94"/>
      <c r="AC9" s="94"/>
      <c r="AD9" s="94"/>
      <c r="AE9" s="94" t="s">
        <v>449</v>
      </c>
      <c r="AF9" s="94">
        <v>606</v>
      </c>
      <c r="AG9" s="95">
        <v>45369</v>
      </c>
      <c r="AH9" s="94">
        <v>30.4</v>
      </c>
      <c r="AI9" s="105">
        <f>(AH9/(660*AF9))*10^6</f>
        <v>76.007600760076016</v>
      </c>
    </row>
    <row r="10" spans="1:35" s="1" customFormat="1">
      <c r="A10" s="96">
        <v>3</v>
      </c>
      <c r="B10" s="126" t="s">
        <v>316</v>
      </c>
      <c r="C10" s="94" t="s">
        <v>211</v>
      </c>
      <c r="D10" s="127" t="s">
        <v>255</v>
      </c>
      <c r="E10" s="127" t="s">
        <v>215</v>
      </c>
      <c r="F10" s="127" t="s">
        <v>258</v>
      </c>
      <c r="G10" s="127" t="s">
        <v>250</v>
      </c>
      <c r="H10" s="127" t="s">
        <v>261</v>
      </c>
      <c r="I10" s="129" t="s">
        <v>292</v>
      </c>
      <c r="J10" s="129" t="str">
        <f t="shared" si="1"/>
        <v>3_4T1_C_3_A</v>
      </c>
      <c r="K10" s="142" t="str">
        <f t="shared" si="2"/>
        <v>nonVacc_4T1-tumeur-NIR</v>
      </c>
      <c r="L10" s="158">
        <v>305</v>
      </c>
      <c r="M10" s="134">
        <v>2</v>
      </c>
      <c r="N10" s="132">
        <v>1.9</v>
      </c>
      <c r="O10" s="127">
        <v>251</v>
      </c>
      <c r="P10" s="148">
        <f t="shared" si="3"/>
        <v>1.2151394422310757</v>
      </c>
      <c r="Q10" s="134">
        <v>60</v>
      </c>
      <c r="R10" s="127">
        <v>7.7</v>
      </c>
      <c r="S10" s="151" t="s">
        <v>304</v>
      </c>
      <c r="T10" s="94">
        <v>340</v>
      </c>
      <c r="U10" s="95" t="s">
        <v>305</v>
      </c>
      <c r="V10" s="96"/>
      <c r="W10" s="94">
        <v>2</v>
      </c>
      <c r="X10" s="105">
        <f t="shared" si="0"/>
        <v>242</v>
      </c>
      <c r="Y10" s="94" t="s">
        <v>141</v>
      </c>
      <c r="Z10" s="94"/>
      <c r="AA10" s="94"/>
      <c r="AB10" s="94"/>
      <c r="AC10" s="94"/>
      <c r="AD10" s="94"/>
      <c r="AE10" s="94"/>
      <c r="AF10" s="94"/>
      <c r="AG10" s="94"/>
      <c r="AH10" s="94"/>
      <c r="AI10" s="94"/>
    </row>
    <row r="11" spans="1:35" s="1" customFormat="1">
      <c r="A11" s="96">
        <v>4</v>
      </c>
      <c r="B11" s="126" t="s">
        <v>317</v>
      </c>
      <c r="C11" s="94" t="s">
        <v>211</v>
      </c>
      <c r="D11" s="127" t="s">
        <v>255</v>
      </c>
      <c r="E11" s="127" t="s">
        <v>215</v>
      </c>
      <c r="F11" s="127" t="s">
        <v>258</v>
      </c>
      <c r="G11" s="127" t="s">
        <v>251</v>
      </c>
      <c r="H11" s="127" t="s">
        <v>262</v>
      </c>
      <c r="I11" s="129" t="s">
        <v>292</v>
      </c>
      <c r="J11" s="129" t="str">
        <f t="shared" si="1"/>
        <v>4_4T1_C_4_A</v>
      </c>
      <c r="K11" s="142" t="str">
        <f t="shared" si="2"/>
        <v>nonVacc_4T1-tumeur-NIR</v>
      </c>
      <c r="L11" s="158">
        <v>665</v>
      </c>
      <c r="M11" s="134">
        <v>2.1</v>
      </c>
      <c r="N11" s="132">
        <v>1.8</v>
      </c>
      <c r="O11" s="127">
        <v>723</v>
      </c>
      <c r="P11" s="148">
        <f t="shared" si="3"/>
        <v>0.91977869986168737</v>
      </c>
      <c r="Q11" s="134">
        <v>60</v>
      </c>
      <c r="R11" s="127">
        <v>7.1</v>
      </c>
      <c r="S11" s="151"/>
      <c r="T11" s="94"/>
      <c r="U11" s="95"/>
      <c r="V11" s="96"/>
      <c r="W11" s="94">
        <v>2</v>
      </c>
      <c r="X11" s="105">
        <f t="shared" si="0"/>
        <v>530</v>
      </c>
      <c r="Y11" s="94" t="s">
        <v>66</v>
      </c>
      <c r="Z11" s="94"/>
      <c r="AA11" s="94"/>
      <c r="AB11" s="94"/>
      <c r="AC11" s="94"/>
      <c r="AD11" s="94"/>
      <c r="AE11" s="94"/>
      <c r="AF11" s="94"/>
      <c r="AG11" s="94"/>
      <c r="AH11" s="94"/>
      <c r="AI11" s="94"/>
    </row>
    <row r="12" spans="1:35" s="1" customFormat="1">
      <c r="A12" s="117">
        <v>5</v>
      </c>
      <c r="B12" s="126" t="s">
        <v>318</v>
      </c>
      <c r="C12" s="94" t="s">
        <v>211</v>
      </c>
      <c r="D12" s="126" t="s">
        <v>255</v>
      </c>
      <c r="E12" s="126" t="s">
        <v>215</v>
      </c>
      <c r="F12" s="126" t="s">
        <v>258</v>
      </c>
      <c r="G12" s="126">
        <v>17</v>
      </c>
      <c r="H12" s="126" t="s">
        <v>263</v>
      </c>
      <c r="I12" s="129" t="s">
        <v>292</v>
      </c>
      <c r="J12" s="129" t="str">
        <f t="shared" si="1"/>
        <v>5_4T1_C_5_A</v>
      </c>
      <c r="K12" s="142" t="str">
        <f t="shared" si="2"/>
        <v>nonVacc_4T1-tumeur-NIR</v>
      </c>
      <c r="L12" s="157">
        <v>461</v>
      </c>
      <c r="M12" s="129">
        <v>2.1</v>
      </c>
      <c r="N12" s="131">
        <v>2.1</v>
      </c>
      <c r="O12" s="126">
        <v>1092</v>
      </c>
      <c r="P12" s="148">
        <f t="shared" si="3"/>
        <v>0.42216117216117216</v>
      </c>
      <c r="Q12" s="129">
        <v>60</v>
      </c>
      <c r="R12" s="126">
        <v>8.1</v>
      </c>
      <c r="S12" s="151"/>
      <c r="T12" s="94"/>
      <c r="U12" s="95"/>
      <c r="V12" s="96"/>
      <c r="W12" s="94">
        <v>2</v>
      </c>
      <c r="X12" s="105">
        <f t="shared" si="0"/>
        <v>366.8</v>
      </c>
      <c r="Y12" s="94" t="s">
        <v>118</v>
      </c>
      <c r="Z12" s="94"/>
      <c r="AA12" s="94"/>
      <c r="AB12" s="94"/>
      <c r="AC12" s="94"/>
      <c r="AD12" s="94"/>
      <c r="AE12" s="94"/>
      <c r="AF12" s="94"/>
      <c r="AG12" s="94"/>
      <c r="AH12" s="94"/>
      <c r="AI12" s="94"/>
    </row>
    <row r="13" spans="1:35" s="1" customFormat="1">
      <c r="A13" s="117">
        <v>6</v>
      </c>
      <c r="B13" s="126" t="s">
        <v>319</v>
      </c>
      <c r="C13" s="94" t="s">
        <v>211</v>
      </c>
      <c r="D13" s="126" t="s">
        <v>255</v>
      </c>
      <c r="E13" s="126" t="s">
        <v>215</v>
      </c>
      <c r="F13" s="126" t="s">
        <v>258</v>
      </c>
      <c r="G13" s="126">
        <v>18</v>
      </c>
      <c r="H13" s="126" t="s">
        <v>264</v>
      </c>
      <c r="I13" s="129" t="s">
        <v>292</v>
      </c>
      <c r="J13" s="129" t="str">
        <f t="shared" si="1"/>
        <v>6_4T1_C_6_A</v>
      </c>
      <c r="K13" s="142" t="str">
        <f t="shared" si="2"/>
        <v>nonVacc_4T1-tumeur-NIR</v>
      </c>
      <c r="L13" s="157">
        <v>1221</v>
      </c>
      <c r="M13" s="129">
        <v>2.1</v>
      </c>
      <c r="N13" s="131">
        <v>2.2999999999999998</v>
      </c>
      <c r="O13" s="126">
        <v>875</v>
      </c>
      <c r="P13" s="148">
        <f t="shared" si="3"/>
        <v>1.3954285714285715</v>
      </c>
      <c r="Q13" s="129">
        <v>60</v>
      </c>
      <c r="R13" s="126">
        <v>8.1</v>
      </c>
      <c r="S13" s="151">
        <v>7.6</v>
      </c>
      <c r="T13" s="94">
        <v>1238</v>
      </c>
      <c r="U13" s="95" t="s">
        <v>305</v>
      </c>
      <c r="V13" s="96"/>
      <c r="W13" s="94">
        <v>2</v>
      </c>
      <c r="X13" s="105">
        <f t="shared" si="0"/>
        <v>974.8</v>
      </c>
      <c r="Y13" s="94" t="s">
        <v>65</v>
      </c>
      <c r="Z13" s="94"/>
      <c r="AA13" s="94"/>
      <c r="AB13" s="94"/>
      <c r="AC13" s="94"/>
      <c r="AD13" s="94"/>
      <c r="AE13" s="94"/>
      <c r="AF13" s="94"/>
      <c r="AG13" s="94"/>
      <c r="AH13" s="94"/>
      <c r="AI13" s="94"/>
    </row>
    <row r="14" spans="1:35" s="1" customFormat="1">
      <c r="A14" s="117">
        <v>7</v>
      </c>
      <c r="B14" s="126" t="s">
        <v>320</v>
      </c>
      <c r="C14" s="94" t="s">
        <v>211</v>
      </c>
      <c r="D14" s="126" t="s">
        <v>255</v>
      </c>
      <c r="E14" s="126" t="s">
        <v>215</v>
      </c>
      <c r="F14" s="126" t="s">
        <v>258</v>
      </c>
      <c r="G14" s="126">
        <v>19</v>
      </c>
      <c r="H14" s="126" t="s">
        <v>265</v>
      </c>
      <c r="I14" s="129" t="s">
        <v>292</v>
      </c>
      <c r="J14" s="129" t="str">
        <f t="shared" si="1"/>
        <v>7_4T1_C_7_A</v>
      </c>
      <c r="K14" s="142" t="str">
        <f t="shared" si="2"/>
        <v>nonVacc_4T1-tumeur-NIR</v>
      </c>
      <c r="L14" s="157">
        <v>1857</v>
      </c>
      <c r="M14" s="129">
        <v>2.1</v>
      </c>
      <c r="N14" s="131">
        <v>2.2999999999999998</v>
      </c>
      <c r="O14" s="126">
        <v>870</v>
      </c>
      <c r="P14" s="148">
        <f t="shared" si="3"/>
        <v>2.1344827586206896</v>
      </c>
      <c r="Q14" s="129">
        <v>60</v>
      </c>
      <c r="R14" s="126">
        <v>8.8000000000000007</v>
      </c>
      <c r="S14" s="151"/>
      <c r="T14" s="94"/>
      <c r="U14" s="95"/>
      <c r="V14" s="96"/>
      <c r="W14" s="94">
        <v>2</v>
      </c>
      <c r="X14" s="105">
        <f t="shared" si="0"/>
        <v>1483.6</v>
      </c>
      <c r="Y14" s="94" t="s">
        <v>106</v>
      </c>
      <c r="Z14" s="94"/>
      <c r="AA14" s="94"/>
      <c r="AB14" s="94"/>
      <c r="AC14" s="94"/>
      <c r="AD14" s="94"/>
      <c r="AE14" s="94"/>
      <c r="AF14" s="94"/>
      <c r="AG14" s="94"/>
      <c r="AH14" s="94"/>
      <c r="AI14" s="94"/>
    </row>
    <row r="15" spans="1:35" s="1" customFormat="1">
      <c r="A15" s="96">
        <v>8</v>
      </c>
      <c r="B15" s="126" t="s">
        <v>321</v>
      </c>
      <c r="C15" s="94" t="s">
        <v>211</v>
      </c>
      <c r="D15" s="127" t="s">
        <v>255</v>
      </c>
      <c r="E15" s="127" t="s">
        <v>215</v>
      </c>
      <c r="F15" s="127" t="s">
        <v>258</v>
      </c>
      <c r="G15" s="127">
        <v>24</v>
      </c>
      <c r="H15" s="127" t="s">
        <v>266</v>
      </c>
      <c r="I15" s="129" t="s">
        <v>292</v>
      </c>
      <c r="J15" s="129" t="str">
        <f t="shared" si="1"/>
        <v>8_4T1_C_8_A</v>
      </c>
      <c r="K15" s="142" t="str">
        <f t="shared" si="2"/>
        <v>nonVacc_4T1-tumeur-NIR</v>
      </c>
      <c r="L15" s="158">
        <v>1468</v>
      </c>
      <c r="M15" s="134">
        <v>2.1</v>
      </c>
      <c r="N15" s="132">
        <v>2.2999999999999998</v>
      </c>
      <c r="O15" s="127">
        <v>422</v>
      </c>
      <c r="P15" s="148">
        <f t="shared" si="3"/>
        <v>3.4786729857819907</v>
      </c>
      <c r="Q15" s="134">
        <v>60</v>
      </c>
      <c r="R15" s="127">
        <v>7.9</v>
      </c>
      <c r="S15" s="151"/>
      <c r="T15" s="94"/>
      <c r="U15" s="95"/>
      <c r="V15" s="96"/>
      <c r="W15" s="94">
        <v>2</v>
      </c>
      <c r="X15" s="105">
        <f t="shared" si="0"/>
        <v>1172.4000000000001</v>
      </c>
      <c r="Y15" s="94" t="s">
        <v>133</v>
      </c>
      <c r="Z15" s="94"/>
      <c r="AA15" s="94"/>
      <c r="AB15" s="94"/>
      <c r="AC15" s="94"/>
      <c r="AD15" s="94"/>
      <c r="AE15" s="94"/>
      <c r="AF15" s="94"/>
      <c r="AG15" s="94"/>
      <c r="AH15" s="94"/>
      <c r="AI15" s="94"/>
    </row>
    <row r="16" spans="1:35" s="1" customFormat="1">
      <c r="A16" s="117">
        <v>9</v>
      </c>
      <c r="B16" s="126" t="s">
        <v>322</v>
      </c>
      <c r="C16" s="94" t="s">
        <v>211</v>
      </c>
      <c r="D16" s="126" t="s">
        <v>255</v>
      </c>
      <c r="E16" s="126" t="s">
        <v>215</v>
      </c>
      <c r="F16" s="126" t="s">
        <v>258</v>
      </c>
      <c r="G16" s="126">
        <v>23</v>
      </c>
      <c r="H16" s="126" t="s">
        <v>267</v>
      </c>
      <c r="I16" s="129" t="s">
        <v>292</v>
      </c>
      <c r="J16" s="129" t="str">
        <f t="shared" si="1"/>
        <v>9_4T1_C_9_A</v>
      </c>
      <c r="K16" s="142" t="str">
        <f t="shared" si="2"/>
        <v>nonVacc_4T1-tumeur-NIR</v>
      </c>
      <c r="L16" s="157">
        <v>1633</v>
      </c>
      <c r="M16" s="129">
        <v>2.1</v>
      </c>
      <c r="N16" s="131">
        <v>2.2999999999999998</v>
      </c>
      <c r="O16" s="126">
        <v>725</v>
      </c>
      <c r="P16" s="148">
        <f t="shared" si="3"/>
        <v>2.2524137931034485</v>
      </c>
      <c r="Q16" s="129">
        <v>60</v>
      </c>
      <c r="R16" s="126">
        <v>9</v>
      </c>
      <c r="S16" s="151">
        <v>8.1</v>
      </c>
      <c r="T16" s="94">
        <v>1324</v>
      </c>
      <c r="U16" s="95" t="s">
        <v>305</v>
      </c>
      <c r="V16" s="98"/>
      <c r="W16" s="94">
        <v>2</v>
      </c>
      <c r="X16" s="105">
        <f t="shared" si="0"/>
        <v>1304.4000000000001</v>
      </c>
      <c r="Y16" s="94" t="s">
        <v>82</v>
      </c>
      <c r="Z16" s="97"/>
      <c r="AA16" s="97"/>
      <c r="AB16" s="97"/>
      <c r="AC16" s="97"/>
      <c r="AD16" s="97"/>
      <c r="AE16" s="97"/>
      <c r="AF16" s="97"/>
      <c r="AG16" s="97"/>
      <c r="AH16" s="97"/>
      <c r="AI16" s="97"/>
    </row>
    <row r="17" spans="1:35" s="1" customFormat="1">
      <c r="A17" s="117">
        <v>10</v>
      </c>
      <c r="B17" s="126" t="s">
        <v>323</v>
      </c>
      <c r="C17" s="94" t="s">
        <v>211</v>
      </c>
      <c r="D17" s="126" t="s">
        <v>255</v>
      </c>
      <c r="E17" s="126" t="s">
        <v>216</v>
      </c>
      <c r="F17" s="126" t="s">
        <v>257</v>
      </c>
      <c r="G17" s="126">
        <v>1</v>
      </c>
      <c r="H17" s="126" t="s">
        <v>268</v>
      </c>
      <c r="I17" s="129" t="s">
        <v>292</v>
      </c>
      <c r="J17" s="129" t="str">
        <f t="shared" si="1"/>
        <v>10_4T1_V_1_A</v>
      </c>
      <c r="K17" s="142" t="str">
        <f t="shared" si="2"/>
        <v>Vacc_4T1-tumeur-NIR</v>
      </c>
      <c r="L17" s="157">
        <v>979</v>
      </c>
      <c r="M17" s="129">
        <v>2.1</v>
      </c>
      <c r="N17" s="131">
        <v>2.2000000000000002</v>
      </c>
      <c r="O17" s="126">
        <v>390</v>
      </c>
      <c r="P17" s="148">
        <f t="shared" si="3"/>
        <v>2.5102564102564102</v>
      </c>
      <c r="Q17" s="129">
        <v>60</v>
      </c>
      <c r="R17" s="126">
        <v>7.5</v>
      </c>
      <c r="S17" s="151"/>
      <c r="T17" s="94"/>
      <c r="U17" s="95"/>
      <c r="V17" s="98"/>
      <c r="W17" s="94">
        <v>2</v>
      </c>
      <c r="X17" s="105">
        <f t="shared" si="0"/>
        <v>781.2</v>
      </c>
      <c r="Y17" s="94" t="s">
        <v>70</v>
      </c>
      <c r="Z17" s="97"/>
      <c r="AA17" s="97"/>
      <c r="AB17" s="97"/>
      <c r="AC17" s="97"/>
      <c r="AD17" s="97"/>
      <c r="AE17" s="97"/>
      <c r="AF17" s="97"/>
      <c r="AG17" s="97"/>
      <c r="AH17" s="97"/>
      <c r="AI17" s="97"/>
    </row>
    <row r="18" spans="1:35" s="1" customFormat="1">
      <c r="A18" s="117">
        <v>11</v>
      </c>
      <c r="B18" s="126" t="s">
        <v>324</v>
      </c>
      <c r="C18" s="94" t="s">
        <v>211</v>
      </c>
      <c r="D18" s="126" t="s">
        <v>255</v>
      </c>
      <c r="E18" s="126" t="s">
        <v>216</v>
      </c>
      <c r="F18" s="126" t="s">
        <v>257</v>
      </c>
      <c r="G18" s="126">
        <v>2</v>
      </c>
      <c r="H18" s="126" t="s">
        <v>269</v>
      </c>
      <c r="I18" s="129" t="s">
        <v>292</v>
      </c>
      <c r="J18" s="129" t="str">
        <f t="shared" si="1"/>
        <v>11_4T1_V_2_A</v>
      </c>
      <c r="K18" s="142" t="str">
        <f t="shared" si="2"/>
        <v>Vacc_4T1-tumeur-NIR</v>
      </c>
      <c r="L18" s="157">
        <v>435</v>
      </c>
      <c r="M18" s="129">
        <v>2.1</v>
      </c>
      <c r="N18" s="131">
        <v>2.2000000000000002</v>
      </c>
      <c r="O18" s="126">
        <v>395</v>
      </c>
      <c r="P18" s="148">
        <f t="shared" si="3"/>
        <v>1.1012658227848102</v>
      </c>
      <c r="Q18" s="129">
        <v>60</v>
      </c>
      <c r="R18" s="126">
        <v>6.9</v>
      </c>
      <c r="S18" s="151"/>
      <c r="T18" s="94"/>
      <c r="U18" s="95"/>
      <c r="V18" s="96"/>
      <c r="W18" s="94">
        <v>2</v>
      </c>
      <c r="X18" s="105">
        <f t="shared" si="0"/>
        <v>346</v>
      </c>
      <c r="Y18" s="94" t="s">
        <v>77</v>
      </c>
      <c r="Z18" s="94"/>
      <c r="AA18" s="94"/>
      <c r="AB18" s="94"/>
      <c r="AC18" s="94"/>
      <c r="AD18" s="94"/>
      <c r="AE18" s="94"/>
      <c r="AF18" s="94"/>
      <c r="AG18" s="94"/>
      <c r="AH18" s="94"/>
      <c r="AI18" s="94"/>
    </row>
    <row r="19" spans="1:35" s="1" customFormat="1">
      <c r="A19" s="117">
        <v>12</v>
      </c>
      <c r="B19" s="126" t="s">
        <v>325</v>
      </c>
      <c r="C19" s="94" t="s">
        <v>211</v>
      </c>
      <c r="D19" s="126" t="s">
        <v>255</v>
      </c>
      <c r="E19" s="126" t="s">
        <v>216</v>
      </c>
      <c r="F19" s="126" t="s">
        <v>257</v>
      </c>
      <c r="G19" s="126" t="s">
        <v>207</v>
      </c>
      <c r="H19" s="126" t="s">
        <v>270</v>
      </c>
      <c r="I19" s="129" t="s">
        <v>292</v>
      </c>
      <c r="J19" s="129" t="str">
        <f t="shared" si="1"/>
        <v>12_4T1_V_3_A</v>
      </c>
      <c r="K19" s="142" t="str">
        <f t="shared" si="2"/>
        <v>Vacc_4T1-tumeur-NIR</v>
      </c>
      <c r="L19" s="157">
        <v>132</v>
      </c>
      <c r="M19" s="129">
        <v>2.1</v>
      </c>
      <c r="N19" s="131">
        <v>2</v>
      </c>
      <c r="O19" s="126">
        <v>114</v>
      </c>
      <c r="P19" s="148">
        <f t="shared" si="3"/>
        <v>1.1578947368421053</v>
      </c>
      <c r="Q19" s="129">
        <v>60</v>
      </c>
      <c r="R19" s="126">
        <v>8.6</v>
      </c>
      <c r="S19" s="151">
        <v>9.1999999999999993</v>
      </c>
      <c r="T19" s="94">
        <v>156</v>
      </c>
      <c r="U19" s="95" t="s">
        <v>305</v>
      </c>
      <c r="V19" s="96"/>
      <c r="W19" s="94">
        <v>2</v>
      </c>
      <c r="X19" s="105">
        <f t="shared" si="0"/>
        <v>103.6</v>
      </c>
      <c r="Y19" s="94" t="s">
        <v>79</v>
      </c>
      <c r="Z19" s="94"/>
      <c r="AA19" s="94"/>
      <c r="AB19" s="94"/>
      <c r="AC19" s="94"/>
      <c r="AD19" s="94"/>
      <c r="AE19" s="94"/>
      <c r="AF19" s="94"/>
      <c r="AG19" s="94"/>
      <c r="AH19" s="94"/>
      <c r="AI19" s="94"/>
    </row>
    <row r="20" spans="1:35" s="1" customFormat="1">
      <c r="A20" s="117">
        <v>13</v>
      </c>
      <c r="B20" s="126" t="s">
        <v>326</v>
      </c>
      <c r="C20" s="94" t="s">
        <v>211</v>
      </c>
      <c r="D20" s="126" t="s">
        <v>255</v>
      </c>
      <c r="E20" s="126" t="s">
        <v>216</v>
      </c>
      <c r="F20" s="126" t="s">
        <v>257</v>
      </c>
      <c r="G20" s="126" t="s">
        <v>208</v>
      </c>
      <c r="H20" s="126" t="s">
        <v>271</v>
      </c>
      <c r="I20" s="129" t="s">
        <v>292</v>
      </c>
      <c r="J20" s="129" t="str">
        <f t="shared" si="1"/>
        <v>13_4T1_V_4_A</v>
      </c>
      <c r="K20" s="142" t="str">
        <f t="shared" si="2"/>
        <v>Vacc_4T1-tumeur-NIR</v>
      </c>
      <c r="L20" s="157">
        <v>2532</v>
      </c>
      <c r="M20" s="129">
        <v>2.1</v>
      </c>
      <c r="N20" s="131">
        <v>2.2999999999999998</v>
      </c>
      <c r="O20" s="126">
        <v>345</v>
      </c>
      <c r="P20" s="148">
        <f t="shared" si="3"/>
        <v>7.339130434782609</v>
      </c>
      <c r="Q20" s="129">
        <v>60</v>
      </c>
      <c r="R20" s="126">
        <v>7.4</v>
      </c>
      <c r="S20" s="151"/>
      <c r="T20" s="94"/>
      <c r="U20" s="95"/>
      <c r="V20" s="96"/>
      <c r="W20" s="155">
        <v>1</v>
      </c>
      <c r="X20" s="105">
        <f t="shared" si="0"/>
        <v>1011.8</v>
      </c>
      <c r="Y20" s="94" t="s">
        <v>151</v>
      </c>
      <c r="Z20" s="94"/>
      <c r="AA20" s="94"/>
      <c r="AB20" s="94"/>
      <c r="AC20" s="94"/>
      <c r="AD20" s="94"/>
      <c r="AE20" s="94"/>
      <c r="AF20" s="94"/>
      <c r="AG20" s="94"/>
      <c r="AH20" s="94"/>
      <c r="AI20" s="94"/>
    </row>
    <row r="21" spans="1:35" s="1" customFormat="1">
      <c r="A21" s="117">
        <v>14</v>
      </c>
      <c r="B21" s="126" t="s">
        <v>327</v>
      </c>
      <c r="C21" s="94" t="s">
        <v>211</v>
      </c>
      <c r="D21" s="126" t="s">
        <v>255</v>
      </c>
      <c r="E21" s="126" t="s">
        <v>216</v>
      </c>
      <c r="F21" s="126" t="s">
        <v>257</v>
      </c>
      <c r="G21" s="126" t="s">
        <v>209</v>
      </c>
      <c r="H21" s="126" t="s">
        <v>272</v>
      </c>
      <c r="I21" s="129" t="s">
        <v>292</v>
      </c>
      <c r="J21" s="129" t="str">
        <f t="shared" si="1"/>
        <v>14_4T1_V_5_A</v>
      </c>
      <c r="K21" s="142" t="str">
        <f t="shared" si="2"/>
        <v>Vacc_4T1-tumeur-NIR</v>
      </c>
      <c r="L21" s="157">
        <v>518</v>
      </c>
      <c r="M21" s="129">
        <v>2.1</v>
      </c>
      <c r="N21" s="131">
        <v>2.2000000000000002</v>
      </c>
      <c r="O21" s="126">
        <v>327</v>
      </c>
      <c r="P21" s="148">
        <f t="shared" si="3"/>
        <v>1.584097859327217</v>
      </c>
      <c r="Q21" s="129">
        <v>60</v>
      </c>
      <c r="R21" s="126">
        <v>8.4</v>
      </c>
      <c r="S21" s="151"/>
      <c r="T21" s="94"/>
      <c r="U21" s="95"/>
      <c r="V21" s="96"/>
      <c r="W21" s="94">
        <v>2</v>
      </c>
      <c r="X21" s="105">
        <f t="shared" si="0"/>
        <v>412.4</v>
      </c>
      <c r="Y21" s="94" t="s">
        <v>129</v>
      </c>
      <c r="Z21" s="94"/>
      <c r="AA21" s="94"/>
      <c r="AB21" s="94"/>
      <c r="AC21" s="94"/>
      <c r="AD21" s="94"/>
      <c r="AE21" s="94"/>
      <c r="AF21" s="94"/>
      <c r="AG21" s="94"/>
      <c r="AH21" s="94"/>
      <c r="AI21" s="94"/>
    </row>
    <row r="22" spans="1:35" s="1" customFormat="1">
      <c r="A22" s="96">
        <v>15</v>
      </c>
      <c r="B22" s="126" t="s">
        <v>328</v>
      </c>
      <c r="C22" s="94" t="s">
        <v>211</v>
      </c>
      <c r="D22" s="127" t="s">
        <v>255</v>
      </c>
      <c r="E22" s="127" t="s">
        <v>216</v>
      </c>
      <c r="F22" s="127" t="s">
        <v>257</v>
      </c>
      <c r="G22" s="127">
        <v>9</v>
      </c>
      <c r="H22" s="127" t="s">
        <v>273</v>
      </c>
      <c r="I22" s="129" t="s">
        <v>292</v>
      </c>
      <c r="J22" s="129" t="str">
        <f t="shared" si="1"/>
        <v>15_4T1_V_6_A</v>
      </c>
      <c r="K22" s="142" t="str">
        <f t="shared" si="2"/>
        <v>Vacc_4T1-tumeur-NIR</v>
      </c>
      <c r="L22" s="158">
        <v>135</v>
      </c>
      <c r="M22" s="134">
        <v>2</v>
      </c>
      <c r="N22" s="132">
        <v>2.1</v>
      </c>
      <c r="O22" s="127">
        <v>133</v>
      </c>
      <c r="P22" s="148">
        <f t="shared" si="3"/>
        <v>1.0150375939849625</v>
      </c>
      <c r="Q22" s="134">
        <v>60</v>
      </c>
      <c r="R22" s="127">
        <v>6.6</v>
      </c>
      <c r="S22" s="151">
        <v>6.9</v>
      </c>
      <c r="T22" s="94">
        <v>162</v>
      </c>
      <c r="U22" s="95" t="s">
        <v>305</v>
      </c>
      <c r="V22" s="96"/>
      <c r="W22" s="94">
        <v>2</v>
      </c>
      <c r="X22" s="105">
        <f t="shared" si="0"/>
        <v>106</v>
      </c>
      <c r="Y22" s="94" t="s">
        <v>100</v>
      </c>
      <c r="Z22" s="94"/>
      <c r="AA22" s="94"/>
      <c r="AB22" s="94"/>
      <c r="AC22" s="94"/>
      <c r="AD22" s="94"/>
      <c r="AE22" s="94"/>
      <c r="AF22" s="94"/>
      <c r="AG22" s="94"/>
      <c r="AH22" s="94"/>
      <c r="AI22" s="94"/>
    </row>
    <row r="23" spans="1:35" s="1" customFormat="1">
      <c r="A23" s="117">
        <v>16</v>
      </c>
      <c r="B23" s="126" t="s">
        <v>329</v>
      </c>
      <c r="C23" s="94" t="s">
        <v>211</v>
      </c>
      <c r="D23" s="126" t="s">
        <v>255</v>
      </c>
      <c r="E23" s="126" t="s">
        <v>216</v>
      </c>
      <c r="F23" s="126" t="s">
        <v>257</v>
      </c>
      <c r="G23" s="126">
        <v>8</v>
      </c>
      <c r="H23" s="126" t="s">
        <v>274</v>
      </c>
      <c r="I23" s="129" t="s">
        <v>292</v>
      </c>
      <c r="J23" s="129" t="str">
        <f t="shared" si="1"/>
        <v>16_4T1_V_7_A</v>
      </c>
      <c r="K23" s="142" t="str">
        <f t="shared" si="2"/>
        <v>Vacc_4T1-tumeur-NIR</v>
      </c>
      <c r="L23" s="157">
        <v>205</v>
      </c>
      <c r="M23" s="129">
        <v>2.1</v>
      </c>
      <c r="N23" s="131">
        <v>1.7</v>
      </c>
      <c r="O23" s="126">
        <v>130</v>
      </c>
      <c r="P23" s="148">
        <f t="shared" si="3"/>
        <v>1.5769230769230769</v>
      </c>
      <c r="Q23" s="129">
        <v>60</v>
      </c>
      <c r="R23" s="126">
        <v>8.8000000000000007</v>
      </c>
      <c r="S23" s="151">
        <v>8.5</v>
      </c>
      <c r="T23" s="94">
        <v>250</v>
      </c>
      <c r="U23" s="95" t="s">
        <v>305</v>
      </c>
      <c r="V23" s="96"/>
      <c r="W23" s="94">
        <v>2</v>
      </c>
      <c r="X23" s="105">
        <f t="shared" si="0"/>
        <v>162</v>
      </c>
      <c r="Y23" s="94" t="s">
        <v>104</v>
      </c>
      <c r="Z23" s="94"/>
      <c r="AA23" s="94"/>
      <c r="AB23" s="94"/>
      <c r="AC23" s="94"/>
      <c r="AD23" s="94"/>
      <c r="AE23" s="94"/>
      <c r="AF23" s="94"/>
      <c r="AG23" s="94"/>
      <c r="AH23" s="94"/>
      <c r="AI23" s="94"/>
    </row>
    <row r="24" spans="1:35" s="1" customFormat="1">
      <c r="A24" s="117">
        <v>17</v>
      </c>
      <c r="B24" s="126" t="s">
        <v>330</v>
      </c>
      <c r="C24" s="94" t="s">
        <v>211</v>
      </c>
      <c r="D24" s="126" t="s">
        <v>255</v>
      </c>
      <c r="E24" s="126" t="s">
        <v>216</v>
      </c>
      <c r="F24" s="126" t="s">
        <v>257</v>
      </c>
      <c r="G24" s="126">
        <v>10</v>
      </c>
      <c r="H24" s="126" t="s">
        <v>275</v>
      </c>
      <c r="I24" s="129" t="s">
        <v>292</v>
      </c>
      <c r="J24" s="129" t="str">
        <f t="shared" si="1"/>
        <v>17_4T1_V_8_A</v>
      </c>
      <c r="K24" s="142" t="str">
        <f t="shared" si="2"/>
        <v>Vacc_4T1-tumeur-NIR</v>
      </c>
      <c r="L24" s="157">
        <v>230</v>
      </c>
      <c r="M24" s="129">
        <v>2.1</v>
      </c>
      <c r="N24" s="131">
        <v>2.2000000000000002</v>
      </c>
      <c r="O24" s="126">
        <v>200</v>
      </c>
      <c r="P24" s="148">
        <f t="shared" si="3"/>
        <v>1.1499999999999999</v>
      </c>
      <c r="Q24" s="129">
        <v>60</v>
      </c>
      <c r="R24" s="126">
        <v>8.5</v>
      </c>
      <c r="S24" s="151"/>
      <c r="T24" s="94"/>
      <c r="U24" s="95"/>
      <c r="V24" s="96"/>
      <c r="W24" s="94">
        <v>2</v>
      </c>
      <c r="X24" s="105">
        <f t="shared" si="0"/>
        <v>182</v>
      </c>
      <c r="Y24" s="94" t="s">
        <v>94</v>
      </c>
      <c r="Z24" s="94"/>
      <c r="AA24" s="94"/>
      <c r="AB24" s="94"/>
      <c r="AC24" s="94"/>
      <c r="AD24" s="94"/>
      <c r="AE24" s="94"/>
      <c r="AF24" s="94"/>
      <c r="AG24" s="94"/>
      <c r="AH24" s="94"/>
      <c r="AI24" s="94"/>
    </row>
    <row r="25" spans="1:35" s="1" customFormat="1">
      <c r="A25" s="117">
        <v>18</v>
      </c>
      <c r="B25" s="126" t="s">
        <v>331</v>
      </c>
      <c r="C25" s="94" t="s">
        <v>211</v>
      </c>
      <c r="D25" s="126" t="s">
        <v>256</v>
      </c>
      <c r="E25" s="126" t="s">
        <v>215</v>
      </c>
      <c r="F25" s="126" t="s">
        <v>258</v>
      </c>
      <c r="G25" s="126" t="s">
        <v>210</v>
      </c>
      <c r="H25" s="126" t="s">
        <v>276</v>
      </c>
      <c r="I25" s="129" t="s">
        <v>292</v>
      </c>
      <c r="J25" s="129" t="str">
        <f t="shared" si="1"/>
        <v>18_B16_C_1_A</v>
      </c>
      <c r="K25" s="142" t="str">
        <f t="shared" si="2"/>
        <v>nonVacc_B16-tumeur-NIR</v>
      </c>
      <c r="L25" s="157">
        <v>338</v>
      </c>
      <c r="M25" s="129">
        <v>2.1</v>
      </c>
      <c r="N25" s="131">
        <v>1.4</v>
      </c>
      <c r="O25" s="126">
        <v>380</v>
      </c>
      <c r="P25" s="148">
        <f t="shared" si="3"/>
        <v>0.88947368421052631</v>
      </c>
      <c r="Q25" s="129">
        <v>60</v>
      </c>
      <c r="R25" s="126">
        <v>8.8000000000000007</v>
      </c>
      <c r="S25" s="151">
        <v>9.3000000000000007</v>
      </c>
      <c r="T25" s="94">
        <v>400</v>
      </c>
      <c r="U25" s="95" t="s">
        <v>305</v>
      </c>
      <c r="V25" s="96"/>
      <c r="W25" s="94">
        <v>2</v>
      </c>
      <c r="X25" s="105">
        <f t="shared" si="0"/>
        <v>268.39999999999998</v>
      </c>
      <c r="Y25" s="94" t="s">
        <v>130</v>
      </c>
      <c r="Z25" s="94"/>
      <c r="AA25" s="94"/>
      <c r="AB25" s="94"/>
      <c r="AC25" s="94"/>
      <c r="AD25" s="94"/>
      <c r="AE25" s="94"/>
      <c r="AF25" s="94"/>
      <c r="AG25" s="94"/>
      <c r="AH25" s="94"/>
      <c r="AI25" s="94"/>
    </row>
    <row r="26" spans="1:35" s="1" customFormat="1">
      <c r="A26" s="117">
        <v>19</v>
      </c>
      <c r="B26" s="126" t="s">
        <v>332</v>
      </c>
      <c r="C26" s="94" t="s">
        <v>211</v>
      </c>
      <c r="D26" s="126" t="s">
        <v>256</v>
      </c>
      <c r="E26" s="126" t="s">
        <v>215</v>
      </c>
      <c r="F26" s="126" t="s">
        <v>258</v>
      </c>
      <c r="G26" s="126">
        <v>33</v>
      </c>
      <c r="H26" s="126" t="s">
        <v>277</v>
      </c>
      <c r="I26" s="129" t="s">
        <v>292</v>
      </c>
      <c r="J26" s="129" t="str">
        <f t="shared" si="1"/>
        <v>19_B16_C_2_A</v>
      </c>
      <c r="K26" s="142" t="str">
        <f t="shared" si="2"/>
        <v>nonVacc_B16-tumeur-NIR</v>
      </c>
      <c r="L26" s="157">
        <v>902</v>
      </c>
      <c r="M26" s="129">
        <v>2.1</v>
      </c>
      <c r="N26" s="131">
        <v>2.2999999999999998</v>
      </c>
      <c r="O26" s="126">
        <v>393</v>
      </c>
      <c r="P26" s="148">
        <f t="shared" si="3"/>
        <v>2.2951653944020358</v>
      </c>
      <c r="Q26" s="129">
        <v>60</v>
      </c>
      <c r="R26" s="126">
        <v>9.3000000000000007</v>
      </c>
      <c r="S26" s="151"/>
      <c r="T26" s="94"/>
      <c r="U26" s="95"/>
      <c r="V26" s="96"/>
      <c r="W26" s="94">
        <v>2</v>
      </c>
      <c r="X26" s="105">
        <f t="shared" si="0"/>
        <v>719.6</v>
      </c>
      <c r="Y26" s="94" t="s">
        <v>148</v>
      </c>
      <c r="Z26" s="94"/>
      <c r="AA26" s="94"/>
      <c r="AB26" s="94"/>
      <c r="AC26" s="94"/>
      <c r="AD26" s="94"/>
      <c r="AE26" s="94"/>
      <c r="AF26" s="94"/>
      <c r="AG26" s="94"/>
      <c r="AH26" s="94"/>
      <c r="AI26" s="94"/>
    </row>
    <row r="27" spans="1:35" s="1" customFormat="1">
      <c r="A27" s="117">
        <v>20</v>
      </c>
      <c r="B27" s="126" t="s">
        <v>333</v>
      </c>
      <c r="C27" s="94" t="s">
        <v>211</v>
      </c>
      <c r="D27" s="126" t="s">
        <v>256</v>
      </c>
      <c r="E27" s="126" t="s">
        <v>215</v>
      </c>
      <c r="F27" s="126" t="s">
        <v>258</v>
      </c>
      <c r="G27" s="126">
        <v>34</v>
      </c>
      <c r="H27" s="126" t="s">
        <v>278</v>
      </c>
      <c r="I27" s="129" t="s">
        <v>292</v>
      </c>
      <c r="J27" s="129" t="str">
        <f t="shared" si="1"/>
        <v>20_B16_C_3_A</v>
      </c>
      <c r="K27" s="142" t="str">
        <f t="shared" si="2"/>
        <v>nonVacc_B16-tumeur-NIR</v>
      </c>
      <c r="L27" s="157">
        <v>1131</v>
      </c>
      <c r="M27" s="129">
        <v>2.1</v>
      </c>
      <c r="N27" s="131">
        <v>1.9</v>
      </c>
      <c r="O27" s="126">
        <v>318</v>
      </c>
      <c r="P27" s="148">
        <f t="shared" si="3"/>
        <v>3.5566037735849059</v>
      </c>
      <c r="Q27" s="129">
        <v>60</v>
      </c>
      <c r="R27" s="126">
        <v>9.6999999999999993</v>
      </c>
      <c r="S27" s="151"/>
      <c r="T27" s="94"/>
      <c r="U27" s="95"/>
      <c r="V27" s="96"/>
      <c r="W27" s="94">
        <v>2</v>
      </c>
      <c r="X27" s="105">
        <f t="shared" si="0"/>
        <v>902.8</v>
      </c>
      <c r="Y27" s="94" t="s">
        <v>145</v>
      </c>
      <c r="Z27" s="94"/>
      <c r="AA27" s="94"/>
      <c r="AB27" s="94"/>
      <c r="AC27" s="94"/>
      <c r="AD27" s="94"/>
      <c r="AE27" s="94"/>
      <c r="AF27" s="94"/>
      <c r="AG27" s="94"/>
      <c r="AH27" s="94"/>
      <c r="AI27" s="94"/>
    </row>
    <row r="28" spans="1:35" s="102" customFormat="1">
      <c r="A28" s="117">
        <v>21</v>
      </c>
      <c r="B28" s="126" t="s">
        <v>334</v>
      </c>
      <c r="C28" s="94" t="s">
        <v>211</v>
      </c>
      <c r="D28" s="126" t="s">
        <v>256</v>
      </c>
      <c r="E28" s="126" t="s">
        <v>215</v>
      </c>
      <c r="F28" s="126" t="s">
        <v>258</v>
      </c>
      <c r="G28" s="126">
        <v>35</v>
      </c>
      <c r="H28" s="126" t="s">
        <v>279</v>
      </c>
      <c r="I28" s="129" t="s">
        <v>292</v>
      </c>
      <c r="J28" s="129" t="str">
        <f t="shared" si="1"/>
        <v>21_B16_C_4_A</v>
      </c>
      <c r="K28" s="142" t="str">
        <f t="shared" si="2"/>
        <v>nonVacc_B16-tumeur-NIR</v>
      </c>
      <c r="L28" s="157">
        <v>839</v>
      </c>
      <c r="M28" s="129">
        <v>2.1</v>
      </c>
      <c r="N28" s="131">
        <v>2</v>
      </c>
      <c r="O28" s="126">
        <v>361</v>
      </c>
      <c r="P28" s="148">
        <f t="shared" si="3"/>
        <v>2.3240997229916895</v>
      </c>
      <c r="Q28" s="129">
        <v>60</v>
      </c>
      <c r="R28" s="126">
        <v>8.3000000000000007</v>
      </c>
      <c r="S28" s="151">
        <v>8.4</v>
      </c>
      <c r="T28" s="94">
        <v>898</v>
      </c>
      <c r="U28" s="95" t="s">
        <v>305</v>
      </c>
      <c r="V28" s="101"/>
      <c r="W28" s="94">
        <v>2</v>
      </c>
      <c r="X28" s="105">
        <f t="shared" si="0"/>
        <v>669.2</v>
      </c>
      <c r="Y28" s="94" t="s">
        <v>57</v>
      </c>
      <c r="Z28" s="99"/>
      <c r="AA28" s="99"/>
      <c r="AB28" s="99"/>
      <c r="AC28" s="99"/>
      <c r="AD28" s="99"/>
      <c r="AE28" s="99"/>
      <c r="AF28" s="99"/>
      <c r="AG28" s="99"/>
      <c r="AH28" s="99"/>
      <c r="AI28" s="99"/>
    </row>
    <row r="29" spans="1:35" s="1" customFormat="1">
      <c r="A29" s="117">
        <v>22</v>
      </c>
      <c r="B29" s="126" t="s">
        <v>335</v>
      </c>
      <c r="C29" s="94" t="s">
        <v>211</v>
      </c>
      <c r="D29" s="126" t="s">
        <v>256</v>
      </c>
      <c r="E29" s="126" t="s">
        <v>215</v>
      </c>
      <c r="F29" s="126" t="s">
        <v>258</v>
      </c>
      <c r="G29" s="126">
        <v>36</v>
      </c>
      <c r="H29" s="126" t="s">
        <v>280</v>
      </c>
      <c r="I29" s="129" t="s">
        <v>292</v>
      </c>
      <c r="J29" s="129" t="str">
        <f t="shared" si="1"/>
        <v>22_B16_C_5_A</v>
      </c>
      <c r="K29" s="142" t="str">
        <f t="shared" si="2"/>
        <v>nonVacc_B16-tumeur-NIR</v>
      </c>
      <c r="L29" s="157">
        <v>1288</v>
      </c>
      <c r="M29" s="129">
        <v>2.1</v>
      </c>
      <c r="N29" s="131">
        <v>2</v>
      </c>
      <c r="O29" s="126">
        <v>405</v>
      </c>
      <c r="P29" s="148">
        <f t="shared" si="3"/>
        <v>3.1802469135802469</v>
      </c>
      <c r="Q29" s="129">
        <v>60</v>
      </c>
      <c r="R29" s="126">
        <v>9.6</v>
      </c>
      <c r="S29" s="151"/>
      <c r="T29" s="94"/>
      <c r="U29" s="95"/>
      <c r="V29" s="96"/>
      <c r="W29" s="94">
        <v>2</v>
      </c>
      <c r="X29" s="105">
        <f t="shared" si="0"/>
        <v>1028.4000000000001</v>
      </c>
      <c r="Y29" s="94" t="s">
        <v>127</v>
      </c>
      <c r="Z29" s="94"/>
      <c r="AA29" s="94"/>
      <c r="AB29" s="94"/>
      <c r="AC29" s="94"/>
      <c r="AD29" s="94"/>
      <c r="AE29" s="94"/>
      <c r="AF29" s="94"/>
      <c r="AG29" s="94"/>
      <c r="AH29" s="94"/>
      <c r="AI29" s="94"/>
    </row>
    <row r="30" spans="1:35" s="1" customFormat="1">
      <c r="A30" s="117">
        <v>23</v>
      </c>
      <c r="B30" s="126" t="s">
        <v>336</v>
      </c>
      <c r="C30" s="94" t="s">
        <v>211</v>
      </c>
      <c r="D30" s="126" t="s">
        <v>256</v>
      </c>
      <c r="E30" s="126" t="s">
        <v>215</v>
      </c>
      <c r="F30" s="126" t="s">
        <v>258</v>
      </c>
      <c r="G30" s="126">
        <v>37</v>
      </c>
      <c r="H30" s="126" t="s">
        <v>281</v>
      </c>
      <c r="I30" s="129" t="s">
        <v>292</v>
      </c>
      <c r="J30" s="129" t="str">
        <f t="shared" si="1"/>
        <v>23_B16_C_6_A</v>
      </c>
      <c r="K30" s="142" t="str">
        <f t="shared" si="2"/>
        <v>nonVacc_B16-tumeur-NIR</v>
      </c>
      <c r="L30" s="157">
        <v>729</v>
      </c>
      <c r="M30" s="129">
        <v>2.1</v>
      </c>
      <c r="N30" s="131">
        <v>2</v>
      </c>
      <c r="O30" s="126">
        <v>351</v>
      </c>
      <c r="P30" s="148">
        <f t="shared" si="3"/>
        <v>2.0769230769230771</v>
      </c>
      <c r="Q30" s="129">
        <v>60</v>
      </c>
      <c r="R30" s="126">
        <v>9.5</v>
      </c>
      <c r="S30" s="151"/>
      <c r="T30" s="94"/>
      <c r="U30" s="95"/>
      <c r="V30" s="96"/>
      <c r="W30" s="94">
        <v>2</v>
      </c>
      <c r="X30" s="105">
        <f t="shared" si="0"/>
        <v>581.20000000000005</v>
      </c>
      <c r="Y30" s="94" t="s">
        <v>131</v>
      </c>
      <c r="Z30" s="94"/>
      <c r="AA30" s="94"/>
      <c r="AB30" s="94"/>
      <c r="AC30" s="94"/>
      <c r="AD30" s="94"/>
      <c r="AE30" s="94"/>
      <c r="AF30" s="94"/>
      <c r="AG30" s="94"/>
      <c r="AH30" s="94"/>
      <c r="AI30" s="94"/>
    </row>
    <row r="31" spans="1:35" s="1" customFormat="1">
      <c r="A31" s="117">
        <v>24</v>
      </c>
      <c r="B31" s="126" t="s">
        <v>337</v>
      </c>
      <c r="C31" s="94" t="s">
        <v>211</v>
      </c>
      <c r="D31" s="126" t="s">
        <v>256</v>
      </c>
      <c r="E31" s="126" t="s">
        <v>215</v>
      </c>
      <c r="F31" s="126" t="s">
        <v>258</v>
      </c>
      <c r="G31" s="126">
        <v>38</v>
      </c>
      <c r="H31" s="126" t="s">
        <v>282</v>
      </c>
      <c r="I31" s="129" t="s">
        <v>292</v>
      </c>
      <c r="J31" s="129" t="str">
        <f t="shared" si="1"/>
        <v>24_B16_C_7_A</v>
      </c>
      <c r="K31" s="142" t="str">
        <f t="shared" si="2"/>
        <v>nonVacc_B16-tumeur-NIR</v>
      </c>
      <c r="L31" s="157">
        <v>1661</v>
      </c>
      <c r="M31" s="129">
        <v>2.1</v>
      </c>
      <c r="N31" s="131">
        <v>2.2000000000000002</v>
      </c>
      <c r="O31" s="126">
        <v>365</v>
      </c>
      <c r="P31" s="148">
        <f t="shared" si="3"/>
        <v>4.5506849315068489</v>
      </c>
      <c r="Q31" s="129">
        <v>60</v>
      </c>
      <c r="R31" s="126">
        <v>9.6</v>
      </c>
      <c r="S31" s="151">
        <v>9.4</v>
      </c>
      <c r="T31" s="94">
        <v>1478</v>
      </c>
      <c r="U31" s="95" t="s">
        <v>305</v>
      </c>
      <c r="V31" s="96"/>
      <c r="W31" s="94">
        <v>2</v>
      </c>
      <c r="X31" s="105">
        <f t="shared" si="0"/>
        <v>1326.8</v>
      </c>
      <c r="Y31" s="94" t="s">
        <v>71</v>
      </c>
      <c r="Z31" s="94"/>
      <c r="AA31" s="94"/>
      <c r="AB31" s="94"/>
      <c r="AC31" s="94"/>
      <c r="AD31" s="94"/>
      <c r="AE31" s="94"/>
      <c r="AF31" s="94"/>
      <c r="AG31" s="94"/>
      <c r="AH31" s="94"/>
      <c r="AI31" s="94"/>
    </row>
    <row r="32" spans="1:35" s="102" customFormat="1">
      <c r="A32" s="117">
        <v>25</v>
      </c>
      <c r="B32" s="126" t="s">
        <v>338</v>
      </c>
      <c r="C32" s="94" t="s">
        <v>211</v>
      </c>
      <c r="D32" s="126" t="s">
        <v>256</v>
      </c>
      <c r="E32" s="126" t="s">
        <v>215</v>
      </c>
      <c r="F32" s="126" t="s">
        <v>258</v>
      </c>
      <c r="G32" s="126">
        <v>39</v>
      </c>
      <c r="H32" s="126" t="s">
        <v>283</v>
      </c>
      <c r="I32" s="129" t="s">
        <v>292</v>
      </c>
      <c r="J32" s="129" t="str">
        <f t="shared" si="1"/>
        <v>25_B16_C_8_A</v>
      </c>
      <c r="K32" s="142" t="str">
        <f t="shared" si="2"/>
        <v>nonVacc_B16-tumeur-NIR</v>
      </c>
      <c r="L32" s="157">
        <v>423</v>
      </c>
      <c r="M32" s="129">
        <v>2.1</v>
      </c>
      <c r="N32" s="131">
        <v>2.1</v>
      </c>
      <c r="O32" s="126">
        <v>366</v>
      </c>
      <c r="P32" s="148">
        <f t="shared" si="3"/>
        <v>1.1557377049180328</v>
      </c>
      <c r="Q32" s="129">
        <v>60</v>
      </c>
      <c r="R32" s="126">
        <v>9.4</v>
      </c>
      <c r="S32" s="151"/>
      <c r="T32" s="99"/>
      <c r="U32" s="100"/>
      <c r="V32" s="101"/>
      <c r="W32" s="94">
        <v>2</v>
      </c>
      <c r="X32" s="105">
        <f t="shared" si="0"/>
        <v>336.4</v>
      </c>
      <c r="Y32" s="94" t="s">
        <v>74</v>
      </c>
      <c r="Z32" s="99"/>
      <c r="AA32" s="99"/>
      <c r="AB32" s="99"/>
      <c r="AC32" s="99"/>
      <c r="AD32" s="99"/>
      <c r="AE32" s="99"/>
      <c r="AF32" s="99"/>
      <c r="AG32" s="99"/>
      <c r="AH32" s="99"/>
      <c r="AI32" s="99"/>
    </row>
    <row r="33" spans="1:35" s="1" customFormat="1">
      <c r="A33" s="117">
        <v>26</v>
      </c>
      <c r="B33" s="126" t="s">
        <v>339</v>
      </c>
      <c r="C33" s="94" t="s">
        <v>211</v>
      </c>
      <c r="D33" s="126" t="s">
        <v>256</v>
      </c>
      <c r="E33" s="126" t="s">
        <v>215</v>
      </c>
      <c r="F33" s="126" t="s">
        <v>258</v>
      </c>
      <c r="G33" s="126">
        <v>40</v>
      </c>
      <c r="H33" s="126" t="s">
        <v>284</v>
      </c>
      <c r="I33" s="129" t="s">
        <v>292</v>
      </c>
      <c r="J33" s="129" t="str">
        <f t="shared" si="1"/>
        <v>26_B16_C_9_A</v>
      </c>
      <c r="K33" s="142" t="str">
        <f t="shared" si="2"/>
        <v>nonVacc_B16-tumeur-NIR</v>
      </c>
      <c r="L33" s="157">
        <v>1719</v>
      </c>
      <c r="M33" s="129">
        <v>2.1</v>
      </c>
      <c r="N33" s="131">
        <v>2.2999999999999998</v>
      </c>
      <c r="O33" s="126">
        <v>330</v>
      </c>
      <c r="P33" s="148">
        <f t="shared" si="3"/>
        <v>5.209090909090909</v>
      </c>
      <c r="Q33" s="129">
        <v>60</v>
      </c>
      <c r="R33" s="126">
        <v>9.6</v>
      </c>
      <c r="S33" s="151"/>
      <c r="T33" s="94"/>
      <c r="U33" s="95"/>
      <c r="V33" s="96"/>
      <c r="W33" s="94">
        <v>2</v>
      </c>
      <c r="X33" s="105">
        <f t="shared" si="0"/>
        <v>1373.2</v>
      </c>
      <c r="Y33" s="94" t="s">
        <v>62</v>
      </c>
      <c r="Z33" s="94"/>
      <c r="AA33" s="94"/>
      <c r="AB33" s="94"/>
      <c r="AC33" s="94"/>
      <c r="AD33" s="94"/>
      <c r="AE33" s="94"/>
      <c r="AF33" s="94"/>
      <c r="AG33" s="94"/>
      <c r="AH33" s="94"/>
      <c r="AI33" s="94"/>
    </row>
    <row r="34" spans="1:35" s="1" customFormat="1">
      <c r="A34" s="117">
        <v>27</v>
      </c>
      <c r="B34" s="126" t="s">
        <v>340</v>
      </c>
      <c r="C34" s="94" t="s">
        <v>211</v>
      </c>
      <c r="D34" s="126" t="s">
        <v>256</v>
      </c>
      <c r="E34" s="126" t="s">
        <v>216</v>
      </c>
      <c r="F34" s="126" t="s">
        <v>257</v>
      </c>
      <c r="G34" s="126">
        <v>26</v>
      </c>
      <c r="H34" s="126" t="s">
        <v>285</v>
      </c>
      <c r="I34" s="129" t="s">
        <v>292</v>
      </c>
      <c r="J34" s="129" t="str">
        <f t="shared" si="1"/>
        <v>27_B16_V_1_A</v>
      </c>
      <c r="K34" s="142" t="str">
        <f t="shared" si="2"/>
        <v>Vacc_B16-tumeur-NIR</v>
      </c>
      <c r="L34" s="157">
        <v>1033</v>
      </c>
      <c r="M34" s="129">
        <v>2.1</v>
      </c>
      <c r="N34" s="131">
        <v>1.7</v>
      </c>
      <c r="O34" s="126">
        <v>281</v>
      </c>
      <c r="P34" s="148">
        <f t="shared" si="3"/>
        <v>3.6761565836298931</v>
      </c>
      <c r="Q34" s="129">
        <v>60</v>
      </c>
      <c r="R34" s="126">
        <v>9.1999999999999993</v>
      </c>
      <c r="S34" s="151">
        <v>9</v>
      </c>
      <c r="T34" s="94">
        <v>1032</v>
      </c>
      <c r="U34" s="95" t="s">
        <v>305</v>
      </c>
      <c r="V34" s="96"/>
      <c r="W34" s="94">
        <v>2</v>
      </c>
      <c r="X34" s="105">
        <f t="shared" si="0"/>
        <v>824.4</v>
      </c>
      <c r="Y34" s="94" t="s">
        <v>99</v>
      </c>
      <c r="Z34" s="94"/>
      <c r="AA34" s="94"/>
      <c r="AB34" s="94"/>
      <c r="AC34" s="94"/>
      <c r="AD34" s="94"/>
      <c r="AE34" s="94"/>
      <c r="AF34" s="94"/>
      <c r="AG34" s="94"/>
      <c r="AH34" s="94"/>
      <c r="AI34" s="94"/>
    </row>
    <row r="35" spans="1:35" s="1" customFormat="1">
      <c r="A35" s="117">
        <v>28</v>
      </c>
      <c r="B35" s="126" t="s">
        <v>341</v>
      </c>
      <c r="C35" s="94" t="s">
        <v>211</v>
      </c>
      <c r="D35" s="126" t="s">
        <v>256</v>
      </c>
      <c r="E35" s="126" t="s">
        <v>216</v>
      </c>
      <c r="F35" s="126" t="s">
        <v>257</v>
      </c>
      <c r="G35" s="126">
        <v>27</v>
      </c>
      <c r="H35" s="126" t="s">
        <v>286</v>
      </c>
      <c r="I35" s="129" t="s">
        <v>292</v>
      </c>
      <c r="J35" s="129" t="str">
        <f t="shared" si="1"/>
        <v>28_B16_V_2_A</v>
      </c>
      <c r="K35" s="142" t="str">
        <f t="shared" si="2"/>
        <v>Vacc_B16-tumeur-NIR</v>
      </c>
      <c r="L35" s="157">
        <v>449</v>
      </c>
      <c r="M35" s="129">
        <v>2.1</v>
      </c>
      <c r="N35" s="131">
        <v>1.5</v>
      </c>
      <c r="O35" s="126">
        <v>481</v>
      </c>
      <c r="P35" s="148">
        <f t="shared" si="3"/>
        <v>0.93347193347193347</v>
      </c>
      <c r="Q35" s="129">
        <v>60</v>
      </c>
      <c r="R35" s="126">
        <v>8.1</v>
      </c>
      <c r="S35" s="151">
        <v>8.3000000000000007</v>
      </c>
      <c r="T35" s="94">
        <v>682</v>
      </c>
      <c r="U35" s="95" t="s">
        <v>305</v>
      </c>
      <c r="V35" s="96"/>
      <c r="W35" s="94">
        <v>2</v>
      </c>
      <c r="X35" s="105">
        <f t="shared" si="0"/>
        <v>357.2</v>
      </c>
      <c r="Y35" s="94" t="s">
        <v>101</v>
      </c>
      <c r="Z35" s="94"/>
      <c r="AA35" s="94"/>
      <c r="AB35" s="94"/>
      <c r="AC35" s="94"/>
      <c r="AD35" s="94"/>
      <c r="AE35" s="94"/>
      <c r="AF35" s="94"/>
      <c r="AG35" s="94"/>
      <c r="AH35" s="94"/>
      <c r="AI35" s="94"/>
    </row>
    <row r="36" spans="1:35" s="102" customFormat="1">
      <c r="A36" s="117">
        <v>29</v>
      </c>
      <c r="B36" s="126" t="s">
        <v>342</v>
      </c>
      <c r="C36" s="94" t="s">
        <v>211</v>
      </c>
      <c r="D36" s="126" t="s">
        <v>256</v>
      </c>
      <c r="E36" s="126" t="s">
        <v>216</v>
      </c>
      <c r="F36" s="126" t="s">
        <v>257</v>
      </c>
      <c r="G36" s="126">
        <v>28</v>
      </c>
      <c r="H36" s="126" t="s">
        <v>287</v>
      </c>
      <c r="I36" s="129" t="s">
        <v>292</v>
      </c>
      <c r="J36" s="129" t="str">
        <f t="shared" si="1"/>
        <v>29_B16_V_3_A</v>
      </c>
      <c r="K36" s="142" t="str">
        <f t="shared" si="2"/>
        <v>Vacc_B16-tumeur-NIR</v>
      </c>
      <c r="L36" s="157">
        <v>806</v>
      </c>
      <c r="M36" s="129">
        <v>2.1</v>
      </c>
      <c r="N36" s="131">
        <v>1.6</v>
      </c>
      <c r="O36" s="126">
        <v>361</v>
      </c>
      <c r="P36" s="148">
        <f t="shared" si="3"/>
        <v>2.2326869806094183</v>
      </c>
      <c r="Q36" s="129">
        <v>60</v>
      </c>
      <c r="R36" s="126">
        <v>8.4</v>
      </c>
      <c r="S36" s="151">
        <v>8.6</v>
      </c>
      <c r="T36" s="94">
        <v>958</v>
      </c>
      <c r="U36" s="95" t="s">
        <v>305</v>
      </c>
      <c r="V36" s="101"/>
      <c r="W36" s="94">
        <v>2</v>
      </c>
      <c r="X36" s="105">
        <f t="shared" si="0"/>
        <v>642.79999999999995</v>
      </c>
      <c r="Y36" s="94" t="s">
        <v>80</v>
      </c>
      <c r="Z36" s="99"/>
      <c r="AA36" s="99"/>
      <c r="AB36" s="99"/>
      <c r="AC36" s="99"/>
      <c r="AD36" s="99"/>
      <c r="AE36" s="99"/>
      <c r="AF36" s="99"/>
      <c r="AG36" s="99"/>
      <c r="AH36" s="99"/>
      <c r="AI36" s="99"/>
    </row>
    <row r="37" spans="1:35" s="1" customFormat="1">
      <c r="A37" s="117">
        <v>30</v>
      </c>
      <c r="B37" s="126" t="s">
        <v>343</v>
      </c>
      <c r="C37" s="94" t="s">
        <v>211</v>
      </c>
      <c r="D37" s="126" t="s">
        <v>256</v>
      </c>
      <c r="E37" s="126" t="s">
        <v>216</v>
      </c>
      <c r="F37" s="126" t="s">
        <v>257</v>
      </c>
      <c r="G37" s="126">
        <v>29</v>
      </c>
      <c r="H37" s="126" t="s">
        <v>288</v>
      </c>
      <c r="I37" s="129" t="s">
        <v>292</v>
      </c>
      <c r="J37" s="129" t="str">
        <f t="shared" si="1"/>
        <v>30_B16_V_4_A</v>
      </c>
      <c r="K37" s="142" t="str">
        <f t="shared" si="2"/>
        <v>Vacc_B16-tumeur-NIR</v>
      </c>
      <c r="L37" s="157">
        <v>648</v>
      </c>
      <c r="M37" s="129">
        <v>2.1</v>
      </c>
      <c r="N37" s="131">
        <v>1.9</v>
      </c>
      <c r="O37" s="126">
        <v>299</v>
      </c>
      <c r="P37" s="148">
        <f t="shared" si="3"/>
        <v>2.1672240802675584</v>
      </c>
      <c r="Q37" s="129">
        <v>60</v>
      </c>
      <c r="R37" s="126">
        <v>9.1999999999999993</v>
      </c>
      <c r="S37" s="151"/>
      <c r="T37" s="94"/>
      <c r="U37" s="95"/>
      <c r="V37" s="96"/>
      <c r="W37" s="94">
        <v>2</v>
      </c>
      <c r="X37" s="105">
        <f t="shared" si="0"/>
        <v>516.4</v>
      </c>
      <c r="Y37" s="94" t="s">
        <v>123</v>
      </c>
      <c r="Z37" s="94"/>
      <c r="AA37" s="94"/>
      <c r="AB37" s="94"/>
      <c r="AC37" s="94"/>
      <c r="AD37" s="94"/>
      <c r="AE37" s="94"/>
      <c r="AF37" s="94"/>
      <c r="AG37" s="94"/>
      <c r="AH37" s="94"/>
      <c r="AI37" s="94"/>
    </row>
    <row r="38" spans="1:35" s="1" customFormat="1">
      <c r="A38" s="117">
        <v>31</v>
      </c>
      <c r="B38" s="126" t="s">
        <v>344</v>
      </c>
      <c r="C38" s="94" t="s">
        <v>211</v>
      </c>
      <c r="D38" s="126" t="s">
        <v>256</v>
      </c>
      <c r="E38" s="126" t="s">
        <v>216</v>
      </c>
      <c r="F38" s="126" t="s">
        <v>257</v>
      </c>
      <c r="G38" s="126">
        <v>30</v>
      </c>
      <c r="H38" s="126" t="s">
        <v>289</v>
      </c>
      <c r="I38" s="129" t="s">
        <v>292</v>
      </c>
      <c r="J38" s="129" t="str">
        <f t="shared" si="1"/>
        <v>31_B16_V_5_A</v>
      </c>
      <c r="K38" s="142" t="str">
        <f t="shared" si="2"/>
        <v>Vacc_B16-tumeur-NIR</v>
      </c>
      <c r="L38" s="157">
        <v>775</v>
      </c>
      <c r="M38" s="129">
        <v>2.1</v>
      </c>
      <c r="N38" s="131">
        <v>1.9</v>
      </c>
      <c r="O38" s="126">
        <v>473</v>
      </c>
      <c r="P38" s="148">
        <f t="shared" si="3"/>
        <v>1.6384778012684988</v>
      </c>
      <c r="Q38" s="129">
        <v>60</v>
      </c>
      <c r="R38" s="126">
        <v>9.4</v>
      </c>
      <c r="S38" s="151"/>
      <c r="T38" s="94"/>
      <c r="U38" s="95"/>
      <c r="V38" s="96"/>
      <c r="W38" s="94">
        <v>2</v>
      </c>
      <c r="X38" s="105">
        <f t="shared" si="0"/>
        <v>618</v>
      </c>
      <c r="Y38" s="94" t="s">
        <v>132</v>
      </c>
      <c r="Z38" s="94"/>
      <c r="AA38" s="94"/>
      <c r="AB38" s="94"/>
      <c r="AC38" s="94"/>
      <c r="AD38" s="94"/>
      <c r="AE38" s="94"/>
      <c r="AF38" s="94"/>
      <c r="AG38" s="94"/>
      <c r="AH38" s="94"/>
      <c r="AI38" s="94"/>
    </row>
    <row r="39" spans="1:35" s="1" customFormat="1" ht="13.5" thickBot="1">
      <c r="A39" s="117">
        <v>32</v>
      </c>
      <c r="B39" s="126" t="s">
        <v>345</v>
      </c>
      <c r="C39" s="94" t="s">
        <v>211</v>
      </c>
      <c r="D39" s="126" t="s">
        <v>256</v>
      </c>
      <c r="E39" s="126" t="s">
        <v>216</v>
      </c>
      <c r="F39" s="126" t="s">
        <v>257</v>
      </c>
      <c r="G39" s="126">
        <v>31</v>
      </c>
      <c r="H39" s="126" t="s">
        <v>290</v>
      </c>
      <c r="I39" s="129" t="s">
        <v>292</v>
      </c>
      <c r="J39" s="129" t="str">
        <f t="shared" si="1"/>
        <v>32_B16_V_6_A</v>
      </c>
      <c r="K39" s="142" t="str">
        <f t="shared" si="2"/>
        <v>Vacc_B16-tumeur-NIR</v>
      </c>
      <c r="L39" s="159">
        <v>1629</v>
      </c>
      <c r="M39" s="129">
        <v>2.1</v>
      </c>
      <c r="N39" s="131">
        <v>2.2999999999999998</v>
      </c>
      <c r="O39" s="126">
        <v>349</v>
      </c>
      <c r="P39" s="148">
        <f t="shared" si="3"/>
        <v>4.6676217765042978</v>
      </c>
      <c r="Q39" s="129">
        <v>60</v>
      </c>
      <c r="R39" s="126">
        <v>8.9</v>
      </c>
      <c r="S39" s="94"/>
      <c r="T39" s="94"/>
      <c r="U39" s="95"/>
      <c r="V39" s="96"/>
      <c r="W39" s="94">
        <v>2</v>
      </c>
      <c r="X39" s="105">
        <f t="shared" si="0"/>
        <v>1301.2</v>
      </c>
      <c r="Y39" s="94" t="s">
        <v>146</v>
      </c>
      <c r="Z39" s="94"/>
      <c r="AA39" s="94"/>
      <c r="AB39" s="94"/>
      <c r="AC39" s="94"/>
      <c r="AD39" s="94"/>
      <c r="AE39" s="94"/>
      <c r="AF39" s="94"/>
      <c r="AG39" s="94"/>
      <c r="AH39" s="94"/>
      <c r="AI39" s="94"/>
    </row>
    <row r="40" spans="1:35" s="1" customFormat="1">
      <c r="A40" s="137">
        <v>1</v>
      </c>
      <c r="B40" s="126" t="s">
        <v>314</v>
      </c>
      <c r="C40" s="96" t="s">
        <v>211</v>
      </c>
      <c r="D40" s="126" t="s">
        <v>255</v>
      </c>
      <c r="E40" s="126" t="s">
        <v>215</v>
      </c>
      <c r="F40" s="126" t="s">
        <v>258</v>
      </c>
      <c r="G40" s="126" t="s">
        <v>205</v>
      </c>
      <c r="H40" s="126" t="s">
        <v>259</v>
      </c>
      <c r="I40" s="129" t="s">
        <v>293</v>
      </c>
      <c r="J40" s="129" t="str">
        <f t="shared" si="1"/>
        <v>1_4T1_C_1_B</v>
      </c>
      <c r="K40" s="142" t="str">
        <f t="shared" si="2"/>
        <v>nonVacc_4T1-tumeur-NIR</v>
      </c>
      <c r="L40" s="125"/>
      <c r="M40" s="125"/>
      <c r="N40" s="145"/>
      <c r="O40" s="126"/>
      <c r="P40" s="142"/>
      <c r="Q40" s="124"/>
      <c r="R40" s="124"/>
      <c r="S40" s="94"/>
      <c r="T40" s="94"/>
      <c r="U40" s="95"/>
      <c r="V40" s="96"/>
      <c r="W40" s="94"/>
      <c r="X40" s="105"/>
      <c r="Y40" s="94" t="s">
        <v>143</v>
      </c>
      <c r="Z40" s="94"/>
      <c r="AA40" s="94"/>
      <c r="AB40" s="94"/>
      <c r="AC40" s="94"/>
      <c r="AD40" s="94"/>
      <c r="AE40" s="94"/>
      <c r="AF40" s="94"/>
      <c r="AG40" s="94"/>
      <c r="AH40" s="94"/>
      <c r="AI40" s="94"/>
    </row>
    <row r="41" spans="1:35" s="1" customFormat="1">
      <c r="A41" s="137">
        <v>2</v>
      </c>
      <c r="B41" s="126" t="s">
        <v>315</v>
      </c>
      <c r="C41" s="94" t="s">
        <v>211</v>
      </c>
      <c r="D41" s="126" t="s">
        <v>255</v>
      </c>
      <c r="E41" s="126" t="s">
        <v>215</v>
      </c>
      <c r="F41" s="126" t="s">
        <v>258</v>
      </c>
      <c r="G41" s="126" t="s">
        <v>206</v>
      </c>
      <c r="H41" s="126" t="s">
        <v>260</v>
      </c>
      <c r="I41" s="129" t="s">
        <v>293</v>
      </c>
      <c r="J41" s="129" t="str">
        <f t="shared" si="1"/>
        <v>2_4T1_C_2_B</v>
      </c>
      <c r="K41" s="142" t="str">
        <f t="shared" si="2"/>
        <v>nonVacc_4T1-tumeur-NIR</v>
      </c>
      <c r="L41" s="105"/>
      <c r="M41" s="105"/>
      <c r="N41" s="146"/>
      <c r="O41" s="126"/>
      <c r="P41" s="142"/>
      <c r="Q41" s="94"/>
      <c r="R41" s="94"/>
      <c r="S41" s="94"/>
      <c r="T41" s="94"/>
      <c r="U41" s="95"/>
      <c r="V41" s="96"/>
      <c r="W41" s="94"/>
      <c r="X41" s="105"/>
      <c r="Y41" s="94" t="s">
        <v>135</v>
      </c>
      <c r="Z41" s="94"/>
      <c r="AA41" s="94"/>
      <c r="AB41" s="94"/>
      <c r="AC41" s="94"/>
      <c r="AD41" s="94"/>
      <c r="AE41" s="94"/>
      <c r="AF41" s="94"/>
      <c r="AG41" s="94"/>
      <c r="AH41" s="94"/>
      <c r="AI41" s="94"/>
    </row>
    <row r="42" spans="1:35" s="1" customFormat="1">
      <c r="A42" s="137">
        <v>3</v>
      </c>
      <c r="B42" s="126" t="s">
        <v>316</v>
      </c>
      <c r="C42" s="94" t="s">
        <v>211</v>
      </c>
      <c r="D42" s="127" t="s">
        <v>255</v>
      </c>
      <c r="E42" s="127" t="s">
        <v>215</v>
      </c>
      <c r="F42" s="127" t="s">
        <v>258</v>
      </c>
      <c r="G42" s="127" t="s">
        <v>250</v>
      </c>
      <c r="H42" s="127" t="s">
        <v>261</v>
      </c>
      <c r="I42" s="129" t="s">
        <v>293</v>
      </c>
      <c r="J42" s="129" t="str">
        <f t="shared" si="1"/>
        <v>3_4T1_C_3_B</v>
      </c>
      <c r="K42" s="142" t="str">
        <f t="shared" si="2"/>
        <v>nonVacc_4T1-tumeur-NIR</v>
      </c>
      <c r="L42" s="105"/>
      <c r="M42" s="105"/>
      <c r="N42" s="146"/>
      <c r="O42" s="127"/>
      <c r="P42" s="142"/>
      <c r="Q42" s="94"/>
      <c r="R42" s="94"/>
      <c r="S42" s="94"/>
      <c r="T42" s="94"/>
      <c r="U42" s="95"/>
      <c r="V42" s="96"/>
      <c r="W42" s="94"/>
      <c r="X42" s="105"/>
      <c r="Y42" s="94" t="s">
        <v>91</v>
      </c>
      <c r="Z42" s="94"/>
      <c r="AA42" s="94"/>
      <c r="AB42" s="94"/>
      <c r="AC42" s="94"/>
      <c r="AD42" s="94"/>
      <c r="AE42" s="94"/>
      <c r="AF42" s="94"/>
      <c r="AG42" s="94"/>
      <c r="AH42" s="94"/>
      <c r="AI42" s="94"/>
    </row>
    <row r="43" spans="1:35" s="1" customFormat="1">
      <c r="A43" s="137">
        <v>4</v>
      </c>
      <c r="B43" s="126" t="s">
        <v>317</v>
      </c>
      <c r="C43" s="94" t="s">
        <v>211</v>
      </c>
      <c r="D43" s="127" t="s">
        <v>255</v>
      </c>
      <c r="E43" s="127" t="s">
        <v>215</v>
      </c>
      <c r="F43" s="127" t="s">
        <v>258</v>
      </c>
      <c r="G43" s="127" t="s">
        <v>251</v>
      </c>
      <c r="H43" s="127" t="s">
        <v>262</v>
      </c>
      <c r="I43" s="129" t="s">
        <v>293</v>
      </c>
      <c r="J43" s="129" t="str">
        <f t="shared" si="1"/>
        <v>4_4T1_C_4_B</v>
      </c>
      <c r="K43" s="142" t="str">
        <f t="shared" si="2"/>
        <v>nonVacc_4T1-tumeur-NIR</v>
      </c>
      <c r="L43" s="105"/>
      <c r="M43" s="105"/>
      <c r="N43" s="146"/>
      <c r="O43" s="127"/>
      <c r="P43" s="142"/>
      <c r="Q43" s="94"/>
      <c r="R43" s="94"/>
      <c r="S43" s="94"/>
      <c r="T43" s="94"/>
      <c r="U43" s="95"/>
      <c r="V43" s="96"/>
      <c r="W43" s="94"/>
      <c r="X43" s="105"/>
      <c r="Y43" s="94" t="s">
        <v>120</v>
      </c>
      <c r="Z43" s="94"/>
      <c r="AA43" s="94"/>
      <c r="AB43" s="94"/>
      <c r="AC43" s="94"/>
      <c r="AD43" s="94"/>
      <c r="AE43" s="94"/>
      <c r="AF43" s="94"/>
      <c r="AG43" s="94"/>
      <c r="AH43" s="94"/>
      <c r="AI43" s="94"/>
    </row>
    <row r="44" spans="1:35" s="102" customFormat="1">
      <c r="A44" s="137">
        <v>5</v>
      </c>
      <c r="B44" s="126" t="s">
        <v>318</v>
      </c>
      <c r="C44" s="94" t="s">
        <v>211</v>
      </c>
      <c r="D44" s="126" t="s">
        <v>255</v>
      </c>
      <c r="E44" s="126" t="s">
        <v>215</v>
      </c>
      <c r="F44" s="126" t="s">
        <v>258</v>
      </c>
      <c r="G44" s="126">
        <v>17</v>
      </c>
      <c r="H44" s="126" t="s">
        <v>263</v>
      </c>
      <c r="I44" s="129" t="s">
        <v>293</v>
      </c>
      <c r="J44" s="129" t="str">
        <f t="shared" si="1"/>
        <v>5_4T1_C_5_B</v>
      </c>
      <c r="K44" s="142" t="str">
        <f t="shared" si="2"/>
        <v>nonVacc_4T1-tumeur-NIR</v>
      </c>
      <c r="L44" s="106"/>
      <c r="M44" s="106"/>
      <c r="N44" s="147"/>
      <c r="O44" s="126"/>
      <c r="P44" s="142"/>
      <c r="Q44" s="99"/>
      <c r="R44" s="99"/>
      <c r="S44" s="99"/>
      <c r="T44" s="99"/>
      <c r="U44" s="100"/>
      <c r="V44" s="101"/>
      <c r="W44" s="94"/>
      <c r="X44" s="105"/>
      <c r="Y44" s="94" t="s">
        <v>113</v>
      </c>
      <c r="Z44" s="99"/>
      <c r="AA44" s="99"/>
      <c r="AB44" s="99"/>
      <c r="AC44" s="99"/>
      <c r="AD44" s="99"/>
      <c r="AE44" s="99"/>
      <c r="AF44" s="99"/>
      <c r="AG44" s="99"/>
      <c r="AH44" s="99"/>
      <c r="AI44" s="99"/>
    </row>
    <row r="45" spans="1:35" s="1" customFormat="1">
      <c r="A45" s="137">
        <v>6</v>
      </c>
      <c r="B45" s="126" t="s">
        <v>319</v>
      </c>
      <c r="C45" s="94" t="s">
        <v>211</v>
      </c>
      <c r="D45" s="126" t="s">
        <v>255</v>
      </c>
      <c r="E45" s="126" t="s">
        <v>215</v>
      </c>
      <c r="F45" s="126" t="s">
        <v>258</v>
      </c>
      <c r="G45" s="126">
        <v>18</v>
      </c>
      <c r="H45" s="126" t="s">
        <v>264</v>
      </c>
      <c r="I45" s="129" t="s">
        <v>293</v>
      </c>
      <c r="J45" s="129" t="str">
        <f t="shared" si="1"/>
        <v>6_4T1_C_6_B</v>
      </c>
      <c r="K45" s="142" t="str">
        <f t="shared" si="2"/>
        <v>nonVacc_4T1-tumeur-NIR</v>
      </c>
      <c r="L45" s="105"/>
      <c r="M45" s="105"/>
      <c r="N45" s="146"/>
      <c r="O45" s="126"/>
      <c r="P45" s="142"/>
      <c r="Q45" s="94"/>
      <c r="R45" s="94"/>
      <c r="S45" s="94"/>
      <c r="T45" s="94"/>
      <c r="U45" s="95"/>
      <c r="V45" s="96"/>
      <c r="W45" s="94"/>
      <c r="X45" s="105"/>
      <c r="Y45" s="94" t="s">
        <v>68</v>
      </c>
      <c r="Z45" s="94"/>
      <c r="AA45" s="94"/>
      <c r="AB45" s="94"/>
      <c r="AC45" s="94"/>
      <c r="AD45" s="94"/>
      <c r="AE45" s="94"/>
      <c r="AF45" s="94"/>
      <c r="AG45" s="94"/>
      <c r="AH45" s="94"/>
      <c r="AI45" s="94"/>
    </row>
    <row r="46" spans="1:35" s="1" customFormat="1">
      <c r="A46" s="137">
        <v>7</v>
      </c>
      <c r="B46" s="126" t="s">
        <v>320</v>
      </c>
      <c r="C46" s="94" t="s">
        <v>211</v>
      </c>
      <c r="D46" s="126" t="s">
        <v>255</v>
      </c>
      <c r="E46" s="126" t="s">
        <v>215</v>
      </c>
      <c r="F46" s="126" t="s">
        <v>258</v>
      </c>
      <c r="G46" s="126">
        <v>19</v>
      </c>
      <c r="H46" s="126" t="s">
        <v>265</v>
      </c>
      <c r="I46" s="129" t="s">
        <v>293</v>
      </c>
      <c r="J46" s="129" t="str">
        <f t="shared" si="1"/>
        <v>7_4T1_C_7_B</v>
      </c>
      <c r="K46" s="142" t="str">
        <f t="shared" si="2"/>
        <v>nonVacc_4T1-tumeur-NIR</v>
      </c>
      <c r="L46" s="105"/>
      <c r="M46" s="105"/>
      <c r="N46" s="146"/>
      <c r="O46" s="126"/>
      <c r="P46" s="142"/>
      <c r="Q46" s="94"/>
      <c r="R46" s="94"/>
      <c r="S46" s="94"/>
      <c r="T46" s="94"/>
      <c r="U46" s="95"/>
      <c r="V46" s="96"/>
      <c r="W46" s="94"/>
      <c r="X46" s="105"/>
      <c r="Y46" s="94" t="s">
        <v>69</v>
      </c>
      <c r="Z46" s="94"/>
      <c r="AA46" s="94"/>
      <c r="AB46" s="94"/>
      <c r="AC46" s="94"/>
      <c r="AD46" s="94"/>
      <c r="AE46" s="94"/>
      <c r="AF46" s="94"/>
      <c r="AG46" s="94"/>
      <c r="AH46" s="94"/>
      <c r="AI46" s="94"/>
    </row>
    <row r="47" spans="1:35" s="1" customFormat="1">
      <c r="A47" s="137">
        <v>8</v>
      </c>
      <c r="B47" s="126" t="s">
        <v>321</v>
      </c>
      <c r="C47" s="94" t="s">
        <v>211</v>
      </c>
      <c r="D47" s="127" t="s">
        <v>255</v>
      </c>
      <c r="E47" s="127" t="s">
        <v>215</v>
      </c>
      <c r="F47" s="127" t="s">
        <v>258</v>
      </c>
      <c r="G47" s="127">
        <v>24</v>
      </c>
      <c r="H47" s="127" t="s">
        <v>266</v>
      </c>
      <c r="I47" s="129" t="s">
        <v>293</v>
      </c>
      <c r="J47" s="129" t="str">
        <f t="shared" si="1"/>
        <v>8_4T1_C_8_B</v>
      </c>
      <c r="K47" s="142" t="str">
        <f t="shared" si="2"/>
        <v>nonVacc_4T1-tumeur-NIR</v>
      </c>
      <c r="L47" s="105"/>
      <c r="M47" s="105"/>
      <c r="N47" s="146"/>
      <c r="O47" s="127"/>
      <c r="P47" s="142"/>
      <c r="Q47" s="94"/>
      <c r="R47" s="94"/>
      <c r="S47" s="94"/>
      <c r="T47" s="94"/>
      <c r="U47" s="95"/>
      <c r="V47" s="96"/>
      <c r="W47" s="94"/>
      <c r="X47" s="105"/>
      <c r="Y47" s="94" t="s">
        <v>140</v>
      </c>
      <c r="Z47" s="94"/>
      <c r="AA47" s="94"/>
      <c r="AB47" s="94"/>
      <c r="AC47" s="94"/>
      <c r="AD47" s="94"/>
      <c r="AE47" s="94"/>
      <c r="AF47" s="94"/>
      <c r="AG47" s="94"/>
      <c r="AH47" s="94"/>
      <c r="AI47" s="94"/>
    </row>
    <row r="48" spans="1:35" s="1" customFormat="1">
      <c r="A48" s="137">
        <v>9</v>
      </c>
      <c r="B48" s="126" t="s">
        <v>322</v>
      </c>
      <c r="C48" s="94" t="s">
        <v>211</v>
      </c>
      <c r="D48" s="126" t="s">
        <v>255</v>
      </c>
      <c r="E48" s="126" t="s">
        <v>215</v>
      </c>
      <c r="F48" s="126" t="s">
        <v>258</v>
      </c>
      <c r="G48" s="126">
        <v>23</v>
      </c>
      <c r="H48" s="126" t="s">
        <v>267</v>
      </c>
      <c r="I48" s="129" t="s">
        <v>293</v>
      </c>
      <c r="J48" s="129" t="str">
        <f t="shared" si="1"/>
        <v>9_4T1_C_9_B</v>
      </c>
      <c r="K48" s="142" t="str">
        <f t="shared" si="2"/>
        <v>nonVacc_4T1-tumeur-NIR</v>
      </c>
      <c r="L48" s="105"/>
      <c r="M48" s="105"/>
      <c r="N48" s="146"/>
      <c r="O48" s="126"/>
      <c r="P48" s="142"/>
      <c r="Q48" s="94"/>
      <c r="R48" s="94"/>
      <c r="S48" s="94"/>
      <c r="T48" s="94"/>
      <c r="U48" s="95"/>
      <c r="V48" s="96"/>
      <c r="W48" s="94"/>
      <c r="X48" s="105"/>
      <c r="Y48" s="94" t="s">
        <v>89</v>
      </c>
      <c r="Z48" s="94"/>
      <c r="AA48" s="94"/>
      <c r="AB48" s="94"/>
      <c r="AC48" s="94"/>
      <c r="AD48" s="94"/>
      <c r="AE48" s="94"/>
      <c r="AF48" s="94"/>
      <c r="AG48" s="94"/>
      <c r="AH48" s="94"/>
      <c r="AI48" s="94"/>
    </row>
    <row r="49" spans="1:35" s="1" customFormat="1">
      <c r="A49" s="137">
        <v>10</v>
      </c>
      <c r="B49" s="126" t="s">
        <v>323</v>
      </c>
      <c r="C49" s="94" t="s">
        <v>211</v>
      </c>
      <c r="D49" s="126" t="s">
        <v>255</v>
      </c>
      <c r="E49" s="126" t="s">
        <v>216</v>
      </c>
      <c r="F49" s="126" t="s">
        <v>257</v>
      </c>
      <c r="G49" s="126">
        <v>1</v>
      </c>
      <c r="H49" s="126" t="s">
        <v>268</v>
      </c>
      <c r="I49" s="129" t="s">
        <v>293</v>
      </c>
      <c r="J49" s="129" t="str">
        <f t="shared" si="1"/>
        <v>10_4T1_V_1_B</v>
      </c>
      <c r="K49" s="142" t="str">
        <f t="shared" si="2"/>
        <v>Vacc_4T1-tumeur-NIR</v>
      </c>
      <c r="L49" s="105"/>
      <c r="M49" s="105"/>
      <c r="N49" s="146"/>
      <c r="O49" s="126"/>
      <c r="P49" s="142"/>
      <c r="Q49" s="94"/>
      <c r="R49" s="94"/>
      <c r="S49" s="94"/>
      <c r="T49" s="94"/>
      <c r="U49" s="95"/>
      <c r="V49" s="96"/>
      <c r="W49" s="94"/>
      <c r="X49" s="105"/>
      <c r="Y49" s="94" t="s">
        <v>147</v>
      </c>
      <c r="Z49" s="94"/>
      <c r="AA49" s="94"/>
      <c r="AB49" s="94"/>
      <c r="AC49" s="94"/>
      <c r="AD49" s="94"/>
      <c r="AE49" s="94"/>
      <c r="AF49" s="94"/>
      <c r="AG49" s="94"/>
      <c r="AH49" s="94"/>
      <c r="AI49" s="94"/>
    </row>
    <row r="50" spans="1:35" s="1" customFormat="1">
      <c r="A50" s="137">
        <v>11</v>
      </c>
      <c r="B50" s="126" t="s">
        <v>324</v>
      </c>
      <c r="C50" s="94" t="s">
        <v>211</v>
      </c>
      <c r="D50" s="126" t="s">
        <v>255</v>
      </c>
      <c r="E50" s="126" t="s">
        <v>216</v>
      </c>
      <c r="F50" s="126" t="s">
        <v>257</v>
      </c>
      <c r="G50" s="126">
        <v>2</v>
      </c>
      <c r="H50" s="126" t="s">
        <v>269</v>
      </c>
      <c r="I50" s="129" t="s">
        <v>293</v>
      </c>
      <c r="J50" s="129" t="str">
        <f t="shared" si="1"/>
        <v>11_4T1_V_2_B</v>
      </c>
      <c r="K50" s="142" t="str">
        <f t="shared" si="2"/>
        <v>Vacc_4T1-tumeur-NIR</v>
      </c>
      <c r="L50" s="105"/>
      <c r="M50" s="105"/>
      <c r="N50" s="146"/>
      <c r="O50" s="126"/>
      <c r="P50" s="142"/>
      <c r="Q50" s="94"/>
      <c r="R50" s="94"/>
      <c r="S50" s="94"/>
      <c r="T50" s="94"/>
      <c r="U50" s="95"/>
      <c r="V50" s="96"/>
      <c r="W50" s="94"/>
      <c r="X50" s="105"/>
      <c r="Y50" s="94" t="s">
        <v>110</v>
      </c>
      <c r="Z50" s="94"/>
      <c r="AA50" s="94"/>
      <c r="AB50" s="94"/>
      <c r="AC50" s="94"/>
      <c r="AD50" s="94"/>
      <c r="AE50" s="94"/>
      <c r="AF50" s="94"/>
      <c r="AG50" s="94"/>
      <c r="AH50" s="94"/>
      <c r="AI50" s="94"/>
    </row>
    <row r="51" spans="1:35" s="1" customFormat="1">
      <c r="A51" s="137">
        <v>12</v>
      </c>
      <c r="B51" s="126" t="s">
        <v>325</v>
      </c>
      <c r="C51" s="94" t="s">
        <v>211</v>
      </c>
      <c r="D51" s="126" t="s">
        <v>255</v>
      </c>
      <c r="E51" s="126" t="s">
        <v>216</v>
      </c>
      <c r="F51" s="126" t="s">
        <v>257</v>
      </c>
      <c r="G51" s="126" t="s">
        <v>207</v>
      </c>
      <c r="H51" s="126" t="s">
        <v>270</v>
      </c>
      <c r="I51" s="129" t="s">
        <v>293</v>
      </c>
      <c r="J51" s="129" t="str">
        <f t="shared" si="1"/>
        <v>12_4T1_V_3_B</v>
      </c>
      <c r="K51" s="142" t="str">
        <f t="shared" si="2"/>
        <v>Vacc_4T1-tumeur-NIR</v>
      </c>
      <c r="L51" s="105"/>
      <c r="M51" s="105"/>
      <c r="N51" s="146"/>
      <c r="O51" s="126"/>
      <c r="P51" s="142"/>
      <c r="Q51" s="94"/>
      <c r="R51" s="94"/>
      <c r="S51" s="94"/>
      <c r="T51" s="94"/>
      <c r="U51" s="95"/>
      <c r="V51" s="96"/>
      <c r="W51" s="94"/>
      <c r="X51" s="105"/>
      <c r="Y51" s="94" t="s">
        <v>63</v>
      </c>
      <c r="Z51" s="94"/>
      <c r="AA51" s="94"/>
      <c r="AB51" s="94"/>
      <c r="AC51" s="94"/>
      <c r="AD51" s="94"/>
      <c r="AE51" s="94"/>
      <c r="AF51" s="94"/>
      <c r="AG51" s="94"/>
      <c r="AH51" s="94"/>
      <c r="AI51" s="94"/>
    </row>
    <row r="52" spans="1:35" s="1" customFormat="1">
      <c r="A52" s="137">
        <v>13</v>
      </c>
      <c r="B52" s="126" t="s">
        <v>326</v>
      </c>
      <c r="C52" s="94" t="s">
        <v>211</v>
      </c>
      <c r="D52" s="126" t="s">
        <v>255</v>
      </c>
      <c r="E52" s="126" t="s">
        <v>216</v>
      </c>
      <c r="F52" s="126" t="s">
        <v>257</v>
      </c>
      <c r="G52" s="126" t="s">
        <v>208</v>
      </c>
      <c r="H52" s="126" t="s">
        <v>271</v>
      </c>
      <c r="I52" s="129" t="s">
        <v>293</v>
      </c>
      <c r="J52" s="129" t="str">
        <f t="shared" si="1"/>
        <v>13_4T1_V_4_B</v>
      </c>
      <c r="K52" s="142" t="str">
        <f t="shared" si="2"/>
        <v>Vacc_4T1-tumeur-NIR</v>
      </c>
      <c r="L52" s="105"/>
      <c r="M52" s="105"/>
      <c r="N52" s="146"/>
      <c r="O52" s="126"/>
      <c r="P52" s="142"/>
      <c r="Q52" s="94"/>
      <c r="R52" s="94"/>
      <c r="S52" s="94"/>
      <c r="T52" s="94"/>
      <c r="U52" s="95"/>
      <c r="V52" s="96"/>
      <c r="W52" s="94"/>
      <c r="X52" s="105"/>
      <c r="Y52" s="94" t="s">
        <v>60</v>
      </c>
      <c r="Z52" s="94"/>
      <c r="AA52" s="94"/>
      <c r="AB52" s="94"/>
      <c r="AC52" s="94"/>
      <c r="AD52" s="94"/>
      <c r="AE52" s="94"/>
      <c r="AF52" s="94"/>
      <c r="AG52" s="94"/>
      <c r="AH52" s="94"/>
      <c r="AI52" s="94"/>
    </row>
    <row r="53" spans="1:35" s="1" customFormat="1">
      <c r="A53" s="137">
        <v>14</v>
      </c>
      <c r="B53" s="126" t="s">
        <v>327</v>
      </c>
      <c r="C53" s="94" t="s">
        <v>211</v>
      </c>
      <c r="D53" s="126" t="s">
        <v>255</v>
      </c>
      <c r="E53" s="126" t="s">
        <v>216</v>
      </c>
      <c r="F53" s="126" t="s">
        <v>257</v>
      </c>
      <c r="G53" s="126" t="s">
        <v>209</v>
      </c>
      <c r="H53" s="126" t="s">
        <v>272</v>
      </c>
      <c r="I53" s="129" t="s">
        <v>293</v>
      </c>
      <c r="J53" s="129" t="str">
        <f t="shared" si="1"/>
        <v>14_4T1_V_5_B</v>
      </c>
      <c r="K53" s="142" t="str">
        <f t="shared" si="2"/>
        <v>Vacc_4T1-tumeur-NIR</v>
      </c>
      <c r="L53" s="105"/>
      <c r="M53" s="105"/>
      <c r="N53" s="146"/>
      <c r="O53" s="126"/>
      <c r="P53" s="142"/>
      <c r="Q53" s="94"/>
      <c r="R53" s="94"/>
      <c r="S53" s="94"/>
      <c r="T53" s="94"/>
      <c r="U53" s="95"/>
      <c r="V53" s="96"/>
      <c r="W53" s="94"/>
      <c r="X53" s="105"/>
      <c r="Y53" s="94" t="s">
        <v>142</v>
      </c>
      <c r="Z53" s="94"/>
      <c r="AA53" s="94"/>
      <c r="AB53" s="94"/>
      <c r="AC53" s="94"/>
      <c r="AD53" s="94"/>
      <c r="AE53" s="94"/>
      <c r="AF53" s="94"/>
      <c r="AG53" s="94"/>
      <c r="AH53" s="94"/>
      <c r="AI53" s="94"/>
    </row>
    <row r="54" spans="1:35" s="1" customFormat="1">
      <c r="A54" s="137">
        <v>15</v>
      </c>
      <c r="B54" s="126" t="s">
        <v>328</v>
      </c>
      <c r="C54" s="94" t="s">
        <v>211</v>
      </c>
      <c r="D54" s="127" t="s">
        <v>255</v>
      </c>
      <c r="E54" s="127" t="s">
        <v>216</v>
      </c>
      <c r="F54" s="127" t="s">
        <v>257</v>
      </c>
      <c r="G54" s="127">
        <v>9</v>
      </c>
      <c r="H54" s="127" t="s">
        <v>273</v>
      </c>
      <c r="I54" s="129" t="s">
        <v>293</v>
      </c>
      <c r="J54" s="129" t="str">
        <f t="shared" si="1"/>
        <v>15_4T1_V_6_B</v>
      </c>
      <c r="K54" s="142" t="str">
        <f t="shared" si="2"/>
        <v>Vacc_4T1-tumeur-NIR</v>
      </c>
      <c r="L54" s="105"/>
      <c r="M54" s="105"/>
      <c r="N54" s="146"/>
      <c r="O54" s="127"/>
      <c r="P54" s="142"/>
      <c r="Q54" s="94"/>
      <c r="R54" s="94"/>
      <c r="S54" s="94"/>
      <c r="T54" s="94"/>
      <c r="U54" s="95"/>
      <c r="V54" s="96"/>
      <c r="W54" s="94"/>
      <c r="X54" s="105"/>
      <c r="Y54" s="94" t="s">
        <v>149</v>
      </c>
      <c r="Z54" s="94"/>
      <c r="AA54" s="94"/>
      <c r="AB54" s="94"/>
      <c r="AC54" s="94"/>
      <c r="AD54" s="94"/>
      <c r="AE54" s="94"/>
      <c r="AF54" s="94"/>
      <c r="AG54" s="94"/>
      <c r="AH54" s="94"/>
      <c r="AI54" s="94"/>
    </row>
    <row r="55" spans="1:35" s="1" customFormat="1">
      <c r="A55" s="137">
        <v>16</v>
      </c>
      <c r="B55" s="126" t="s">
        <v>329</v>
      </c>
      <c r="C55" s="94" t="s">
        <v>211</v>
      </c>
      <c r="D55" s="126" t="s">
        <v>255</v>
      </c>
      <c r="E55" s="126" t="s">
        <v>216</v>
      </c>
      <c r="F55" s="126" t="s">
        <v>257</v>
      </c>
      <c r="G55" s="126">
        <v>8</v>
      </c>
      <c r="H55" s="126" t="s">
        <v>274</v>
      </c>
      <c r="I55" s="129" t="s">
        <v>293</v>
      </c>
      <c r="J55" s="129" t="str">
        <f t="shared" si="1"/>
        <v>16_4T1_V_7_B</v>
      </c>
      <c r="K55" s="142" t="str">
        <f t="shared" si="2"/>
        <v>Vacc_4T1-tumeur-NIR</v>
      </c>
      <c r="L55" s="105"/>
      <c r="M55" s="105"/>
      <c r="N55" s="146"/>
      <c r="O55" s="126"/>
      <c r="P55" s="142"/>
      <c r="Q55" s="94"/>
      <c r="R55" s="94"/>
      <c r="S55" s="94"/>
      <c r="T55" s="94"/>
      <c r="U55" s="95"/>
      <c r="V55" s="96"/>
      <c r="W55" s="94"/>
      <c r="X55" s="105"/>
      <c r="Y55" s="94" t="s">
        <v>126</v>
      </c>
      <c r="Z55" s="94"/>
      <c r="AA55" s="94"/>
      <c r="AB55" s="94"/>
      <c r="AC55" s="94"/>
      <c r="AD55" s="94"/>
      <c r="AE55" s="94"/>
      <c r="AF55" s="94"/>
      <c r="AG55" s="94"/>
      <c r="AH55" s="94"/>
      <c r="AI55" s="94"/>
    </row>
    <row r="56" spans="1:35" s="1" customFormat="1">
      <c r="A56" s="137">
        <v>17</v>
      </c>
      <c r="B56" s="126" t="s">
        <v>330</v>
      </c>
      <c r="C56" s="94" t="s">
        <v>211</v>
      </c>
      <c r="D56" s="126" t="s">
        <v>255</v>
      </c>
      <c r="E56" s="126" t="s">
        <v>216</v>
      </c>
      <c r="F56" s="126" t="s">
        <v>257</v>
      </c>
      <c r="G56" s="126">
        <v>10</v>
      </c>
      <c r="H56" s="126" t="s">
        <v>275</v>
      </c>
      <c r="I56" s="129" t="s">
        <v>293</v>
      </c>
      <c r="J56" s="129" t="str">
        <f t="shared" si="1"/>
        <v>17_4T1_V_8_B</v>
      </c>
      <c r="K56" s="142" t="str">
        <f t="shared" si="2"/>
        <v>Vacc_4T1-tumeur-NIR</v>
      </c>
      <c r="L56" s="105"/>
      <c r="M56" s="105"/>
      <c r="N56" s="146"/>
      <c r="O56" s="126"/>
      <c r="P56" s="142"/>
      <c r="Q56" s="94"/>
      <c r="R56" s="94"/>
      <c r="S56" s="94"/>
      <c r="T56" s="94"/>
      <c r="U56" s="95"/>
      <c r="V56" s="96"/>
      <c r="W56" s="94"/>
      <c r="X56" s="105"/>
      <c r="Y56" s="94" t="s">
        <v>108</v>
      </c>
      <c r="Z56" s="94"/>
      <c r="AA56" s="94"/>
      <c r="AB56" s="94"/>
      <c r="AC56" s="94"/>
      <c r="AD56" s="94"/>
      <c r="AE56" s="94"/>
      <c r="AF56" s="94"/>
      <c r="AG56" s="94"/>
      <c r="AH56" s="94"/>
      <c r="AI56" s="94"/>
    </row>
    <row r="57" spans="1:35" s="1" customFormat="1">
      <c r="A57" s="137">
        <v>18</v>
      </c>
      <c r="B57" s="126" t="s">
        <v>331</v>
      </c>
      <c r="C57" s="94" t="s">
        <v>211</v>
      </c>
      <c r="D57" s="126" t="s">
        <v>256</v>
      </c>
      <c r="E57" s="126" t="s">
        <v>215</v>
      </c>
      <c r="F57" s="126" t="s">
        <v>258</v>
      </c>
      <c r="G57" s="126" t="s">
        <v>210</v>
      </c>
      <c r="H57" s="126" t="s">
        <v>276</v>
      </c>
      <c r="I57" s="129" t="s">
        <v>293</v>
      </c>
      <c r="J57" s="129" t="str">
        <f t="shared" si="1"/>
        <v>18_B16_C_1_B</v>
      </c>
      <c r="K57" s="142" t="str">
        <f t="shared" si="2"/>
        <v>nonVacc_B16-tumeur-NIR</v>
      </c>
      <c r="L57" s="105"/>
      <c r="M57" s="105"/>
      <c r="N57" s="146"/>
      <c r="O57" s="126"/>
      <c r="P57" s="142"/>
      <c r="Q57" s="94"/>
      <c r="R57" s="94"/>
      <c r="S57" s="94"/>
      <c r="T57" s="94"/>
      <c r="U57" s="95"/>
      <c r="V57" s="96"/>
      <c r="W57" s="94"/>
      <c r="X57" s="105"/>
      <c r="Y57" s="94" t="s">
        <v>97</v>
      </c>
      <c r="Z57" s="94"/>
      <c r="AA57" s="94"/>
      <c r="AB57" s="94"/>
      <c r="AC57" s="94"/>
      <c r="AD57" s="94"/>
      <c r="AE57" s="94"/>
      <c r="AF57" s="94"/>
      <c r="AG57" s="94"/>
      <c r="AH57" s="94"/>
      <c r="AI57" s="94"/>
    </row>
    <row r="58" spans="1:35" s="102" customFormat="1">
      <c r="A58" s="137">
        <v>19</v>
      </c>
      <c r="B58" s="126" t="s">
        <v>332</v>
      </c>
      <c r="C58" s="94" t="s">
        <v>211</v>
      </c>
      <c r="D58" s="126" t="s">
        <v>256</v>
      </c>
      <c r="E58" s="126" t="s">
        <v>215</v>
      </c>
      <c r="F58" s="126" t="s">
        <v>258</v>
      </c>
      <c r="G58" s="126">
        <v>33</v>
      </c>
      <c r="H58" s="126" t="s">
        <v>277</v>
      </c>
      <c r="I58" s="129" t="s">
        <v>293</v>
      </c>
      <c r="J58" s="129" t="str">
        <f t="shared" si="1"/>
        <v>19_B16_C_2_B</v>
      </c>
      <c r="K58" s="142" t="str">
        <f t="shared" si="2"/>
        <v>nonVacc_B16-tumeur-NIR</v>
      </c>
      <c r="L58" s="106"/>
      <c r="M58" s="106"/>
      <c r="N58" s="147"/>
      <c r="O58" s="126"/>
      <c r="P58" s="142"/>
      <c r="Q58" s="99"/>
      <c r="R58" s="99"/>
      <c r="S58" s="99"/>
      <c r="T58" s="99"/>
      <c r="U58" s="100"/>
      <c r="V58" s="101"/>
      <c r="W58" s="94"/>
      <c r="X58" s="105"/>
      <c r="Y58" s="94" t="s">
        <v>121</v>
      </c>
      <c r="Z58" s="99"/>
      <c r="AA58" s="99"/>
      <c r="AB58" s="99"/>
      <c r="AC58" s="99"/>
      <c r="AD58" s="99"/>
      <c r="AE58" s="99"/>
      <c r="AF58" s="99"/>
      <c r="AG58" s="99"/>
      <c r="AH58" s="99"/>
      <c r="AI58" s="99"/>
    </row>
    <row r="59" spans="1:35" s="102" customFormat="1">
      <c r="A59" s="137">
        <v>20</v>
      </c>
      <c r="B59" s="126" t="s">
        <v>333</v>
      </c>
      <c r="C59" s="94" t="s">
        <v>211</v>
      </c>
      <c r="D59" s="126" t="s">
        <v>256</v>
      </c>
      <c r="E59" s="126" t="s">
        <v>215</v>
      </c>
      <c r="F59" s="126" t="s">
        <v>258</v>
      </c>
      <c r="G59" s="126">
        <v>34</v>
      </c>
      <c r="H59" s="126" t="s">
        <v>278</v>
      </c>
      <c r="I59" s="129" t="s">
        <v>293</v>
      </c>
      <c r="J59" s="129" t="str">
        <f t="shared" si="1"/>
        <v>20_B16_C_3_B</v>
      </c>
      <c r="K59" s="142" t="str">
        <f t="shared" si="2"/>
        <v>nonVacc_B16-tumeur-NIR</v>
      </c>
      <c r="L59" s="106"/>
      <c r="M59" s="106"/>
      <c r="N59" s="147"/>
      <c r="O59" s="126"/>
      <c r="P59" s="142"/>
      <c r="Q59" s="99"/>
      <c r="R59" s="99"/>
      <c r="S59" s="99"/>
      <c r="T59" s="99"/>
      <c r="U59" s="100"/>
      <c r="V59" s="101"/>
      <c r="W59" s="94"/>
      <c r="X59" s="105"/>
      <c r="Y59" s="94" t="s">
        <v>150</v>
      </c>
      <c r="Z59" s="99"/>
      <c r="AA59" s="99"/>
      <c r="AB59" s="99"/>
      <c r="AC59" s="99"/>
      <c r="AD59" s="99"/>
      <c r="AE59" s="99"/>
      <c r="AF59" s="99"/>
      <c r="AG59" s="99"/>
      <c r="AH59" s="99"/>
      <c r="AI59" s="99"/>
    </row>
    <row r="60" spans="1:35" s="102" customFormat="1">
      <c r="A60" s="137">
        <v>21</v>
      </c>
      <c r="B60" s="126" t="s">
        <v>334</v>
      </c>
      <c r="C60" s="94" t="s">
        <v>211</v>
      </c>
      <c r="D60" s="126" t="s">
        <v>256</v>
      </c>
      <c r="E60" s="126" t="s">
        <v>215</v>
      </c>
      <c r="F60" s="126" t="s">
        <v>258</v>
      </c>
      <c r="G60" s="126">
        <v>35</v>
      </c>
      <c r="H60" s="126" t="s">
        <v>279</v>
      </c>
      <c r="I60" s="129" t="s">
        <v>293</v>
      </c>
      <c r="J60" s="129" t="str">
        <f t="shared" si="1"/>
        <v>21_B16_C_4_B</v>
      </c>
      <c r="K60" s="142" t="str">
        <f t="shared" si="2"/>
        <v>nonVacc_B16-tumeur-NIR</v>
      </c>
      <c r="L60" s="106"/>
      <c r="M60" s="106"/>
      <c r="N60" s="147"/>
      <c r="O60" s="126"/>
      <c r="P60" s="142"/>
      <c r="Q60" s="99"/>
      <c r="R60" s="99"/>
      <c r="S60" s="99"/>
      <c r="T60" s="99"/>
      <c r="U60" s="100"/>
      <c r="V60" s="101"/>
      <c r="W60" s="94"/>
      <c r="X60" s="105"/>
      <c r="Y60" s="94" t="s">
        <v>122</v>
      </c>
      <c r="Z60" s="99"/>
      <c r="AA60" s="99"/>
      <c r="AB60" s="99"/>
      <c r="AC60" s="99"/>
      <c r="AD60" s="99"/>
      <c r="AE60" s="99"/>
      <c r="AF60" s="99"/>
      <c r="AG60" s="99"/>
      <c r="AH60" s="99"/>
      <c r="AI60" s="99"/>
    </row>
    <row r="61" spans="1:35" s="102" customFormat="1">
      <c r="A61" s="137">
        <v>22</v>
      </c>
      <c r="B61" s="126" t="s">
        <v>335</v>
      </c>
      <c r="C61" s="94" t="s">
        <v>211</v>
      </c>
      <c r="D61" s="126" t="s">
        <v>256</v>
      </c>
      <c r="E61" s="126" t="s">
        <v>215</v>
      </c>
      <c r="F61" s="126" t="s">
        <v>258</v>
      </c>
      <c r="G61" s="126">
        <v>36</v>
      </c>
      <c r="H61" s="126" t="s">
        <v>280</v>
      </c>
      <c r="I61" s="129" t="s">
        <v>293</v>
      </c>
      <c r="J61" s="129" t="str">
        <f t="shared" si="1"/>
        <v>22_B16_C_5_B</v>
      </c>
      <c r="K61" s="142" t="str">
        <f t="shared" si="2"/>
        <v>nonVacc_B16-tumeur-NIR</v>
      </c>
      <c r="L61" s="106"/>
      <c r="M61" s="106"/>
      <c r="N61" s="147"/>
      <c r="O61" s="126"/>
      <c r="P61" s="142"/>
      <c r="Q61" s="99"/>
      <c r="R61" s="99"/>
      <c r="S61" s="99"/>
      <c r="T61" s="99"/>
      <c r="U61" s="100"/>
      <c r="V61" s="101"/>
      <c r="W61" s="94"/>
      <c r="X61" s="105"/>
      <c r="Y61" s="94" t="s">
        <v>64</v>
      </c>
      <c r="Z61" s="99"/>
      <c r="AA61" s="99"/>
      <c r="AB61" s="99"/>
      <c r="AC61" s="99"/>
      <c r="AD61" s="99"/>
      <c r="AE61" s="99"/>
      <c r="AF61" s="99"/>
      <c r="AG61" s="99"/>
      <c r="AH61" s="99"/>
      <c r="AI61" s="99"/>
    </row>
    <row r="62" spans="1:35" s="1" customFormat="1">
      <c r="A62" s="137">
        <v>23</v>
      </c>
      <c r="B62" s="126" t="s">
        <v>336</v>
      </c>
      <c r="C62" s="94" t="s">
        <v>211</v>
      </c>
      <c r="D62" s="126" t="s">
        <v>256</v>
      </c>
      <c r="E62" s="126" t="s">
        <v>215</v>
      </c>
      <c r="F62" s="126" t="s">
        <v>258</v>
      </c>
      <c r="G62" s="126">
        <v>37</v>
      </c>
      <c r="H62" s="126" t="s">
        <v>281</v>
      </c>
      <c r="I62" s="129" t="s">
        <v>293</v>
      </c>
      <c r="J62" s="129" t="str">
        <f t="shared" si="1"/>
        <v>23_B16_C_6_B</v>
      </c>
      <c r="K62" s="142" t="str">
        <f t="shared" si="2"/>
        <v>nonVacc_B16-tumeur-NIR</v>
      </c>
      <c r="L62" s="105"/>
      <c r="M62" s="105"/>
      <c r="N62" s="146"/>
      <c r="O62" s="126"/>
      <c r="P62" s="142"/>
      <c r="Q62" s="94"/>
      <c r="R62" s="94"/>
      <c r="S62" s="94"/>
      <c r="T62" s="94"/>
      <c r="U62" s="95"/>
      <c r="V62" s="117"/>
      <c r="W62" s="94"/>
      <c r="X62" s="105"/>
      <c r="Y62" s="114" t="s">
        <v>98</v>
      </c>
      <c r="Z62" s="114"/>
      <c r="AA62" s="94"/>
      <c r="AB62" s="94"/>
      <c r="AC62" s="94"/>
      <c r="AD62" s="94"/>
      <c r="AE62" s="94"/>
      <c r="AF62" s="94"/>
      <c r="AG62" s="94"/>
      <c r="AH62" s="94"/>
      <c r="AI62" s="94"/>
    </row>
    <row r="63" spans="1:35" s="102" customFormat="1">
      <c r="A63" s="137">
        <v>24</v>
      </c>
      <c r="B63" s="126" t="s">
        <v>337</v>
      </c>
      <c r="C63" s="94" t="s">
        <v>211</v>
      </c>
      <c r="D63" s="126" t="s">
        <v>256</v>
      </c>
      <c r="E63" s="126" t="s">
        <v>215</v>
      </c>
      <c r="F63" s="126" t="s">
        <v>258</v>
      </c>
      <c r="G63" s="126">
        <v>38</v>
      </c>
      <c r="H63" s="126" t="s">
        <v>282</v>
      </c>
      <c r="I63" s="129" t="s">
        <v>293</v>
      </c>
      <c r="J63" s="129" t="str">
        <f t="shared" si="1"/>
        <v>24_B16_C_7_B</v>
      </c>
      <c r="K63" s="142" t="str">
        <f t="shared" si="2"/>
        <v>nonVacc_B16-tumeur-NIR</v>
      </c>
      <c r="L63" s="106"/>
      <c r="M63" s="106"/>
      <c r="N63" s="147"/>
      <c r="O63" s="126"/>
      <c r="P63" s="142"/>
      <c r="Q63" s="99"/>
      <c r="R63" s="99"/>
      <c r="S63" s="94"/>
      <c r="T63" s="94"/>
      <c r="U63" s="100"/>
      <c r="V63" s="118"/>
      <c r="W63" s="94"/>
      <c r="X63" s="105"/>
      <c r="Y63" s="114" t="s">
        <v>92</v>
      </c>
      <c r="Z63" s="119"/>
      <c r="AA63" s="99"/>
      <c r="AB63" s="99"/>
      <c r="AC63" s="99"/>
      <c r="AD63" s="99"/>
      <c r="AE63" s="99"/>
      <c r="AF63" s="99"/>
      <c r="AG63" s="99"/>
      <c r="AH63" s="99"/>
      <c r="AI63" s="99"/>
    </row>
    <row r="64" spans="1:35" s="102" customFormat="1">
      <c r="A64" s="137">
        <v>25</v>
      </c>
      <c r="B64" s="126" t="s">
        <v>338</v>
      </c>
      <c r="C64" s="94" t="s">
        <v>211</v>
      </c>
      <c r="D64" s="126" t="s">
        <v>256</v>
      </c>
      <c r="E64" s="126" t="s">
        <v>215</v>
      </c>
      <c r="F64" s="126" t="s">
        <v>258</v>
      </c>
      <c r="G64" s="126">
        <v>39</v>
      </c>
      <c r="H64" s="126" t="s">
        <v>283</v>
      </c>
      <c r="I64" s="129" t="s">
        <v>293</v>
      </c>
      <c r="J64" s="129" t="str">
        <f t="shared" si="1"/>
        <v>25_B16_C_8_B</v>
      </c>
      <c r="K64" s="142" t="str">
        <f t="shared" si="2"/>
        <v>nonVacc_B16-tumeur-NIR</v>
      </c>
      <c r="L64" s="106"/>
      <c r="M64" s="106"/>
      <c r="N64" s="147"/>
      <c r="O64" s="126"/>
      <c r="P64" s="142"/>
      <c r="Q64" s="99"/>
      <c r="R64" s="99"/>
      <c r="S64" s="99"/>
      <c r="T64" s="99"/>
      <c r="U64" s="100"/>
      <c r="V64" s="118"/>
      <c r="W64" s="94"/>
      <c r="X64" s="105"/>
      <c r="Y64" s="114" t="s">
        <v>67</v>
      </c>
      <c r="Z64" s="119"/>
      <c r="AA64" s="99"/>
      <c r="AB64" s="99"/>
      <c r="AC64" s="99"/>
      <c r="AD64" s="99"/>
      <c r="AE64" s="99"/>
      <c r="AF64" s="99"/>
      <c r="AG64" s="99"/>
      <c r="AH64" s="99"/>
      <c r="AI64" s="99"/>
    </row>
    <row r="65" spans="1:35" s="102" customFormat="1">
      <c r="A65" s="137">
        <v>26</v>
      </c>
      <c r="B65" s="126" t="s">
        <v>339</v>
      </c>
      <c r="C65" s="94" t="s">
        <v>211</v>
      </c>
      <c r="D65" s="126" t="s">
        <v>256</v>
      </c>
      <c r="E65" s="126" t="s">
        <v>215</v>
      </c>
      <c r="F65" s="126" t="s">
        <v>258</v>
      </c>
      <c r="G65" s="126">
        <v>40</v>
      </c>
      <c r="H65" s="126" t="s">
        <v>284</v>
      </c>
      <c r="I65" s="129" t="s">
        <v>293</v>
      </c>
      <c r="J65" s="129" t="str">
        <f t="shared" si="1"/>
        <v>26_B16_C_9_B</v>
      </c>
      <c r="K65" s="142" t="str">
        <f t="shared" si="2"/>
        <v>nonVacc_B16-tumeur-NIR</v>
      </c>
      <c r="L65" s="106"/>
      <c r="M65" s="106"/>
      <c r="N65" s="147"/>
      <c r="O65" s="126"/>
      <c r="P65" s="142"/>
      <c r="Q65" s="99"/>
      <c r="R65" s="99"/>
      <c r="S65" s="99"/>
      <c r="T65" s="99"/>
      <c r="U65" s="100"/>
      <c r="V65" s="118"/>
      <c r="W65" s="94"/>
      <c r="X65" s="105"/>
      <c r="Y65" s="114" t="s">
        <v>125</v>
      </c>
      <c r="Z65" s="119"/>
      <c r="AA65" s="99"/>
      <c r="AB65" s="99"/>
      <c r="AC65" s="99"/>
      <c r="AD65" s="99"/>
      <c r="AE65" s="99"/>
      <c r="AF65" s="99"/>
      <c r="AG65" s="99"/>
      <c r="AH65" s="99"/>
      <c r="AI65" s="99"/>
    </row>
    <row r="66" spans="1:35" s="1" customFormat="1">
      <c r="A66" s="137">
        <v>27</v>
      </c>
      <c r="B66" s="126" t="s">
        <v>340</v>
      </c>
      <c r="C66" s="94" t="s">
        <v>211</v>
      </c>
      <c r="D66" s="126" t="s">
        <v>256</v>
      </c>
      <c r="E66" s="126" t="s">
        <v>216</v>
      </c>
      <c r="F66" s="126" t="s">
        <v>257</v>
      </c>
      <c r="G66" s="126">
        <v>26</v>
      </c>
      <c r="H66" s="126" t="s">
        <v>285</v>
      </c>
      <c r="I66" s="129" t="s">
        <v>293</v>
      </c>
      <c r="J66" s="129" t="str">
        <f t="shared" si="1"/>
        <v>27_B16_V_1_B</v>
      </c>
      <c r="K66" s="142" t="str">
        <f t="shared" si="2"/>
        <v>Vacc_B16-tumeur-NIR</v>
      </c>
      <c r="L66" s="105"/>
      <c r="M66" s="105"/>
      <c r="N66" s="146"/>
      <c r="O66" s="126"/>
      <c r="P66" s="142"/>
      <c r="Q66" s="94"/>
      <c r="R66" s="94"/>
      <c r="S66" s="94"/>
      <c r="T66" s="94"/>
      <c r="U66" s="95"/>
      <c r="V66" s="117"/>
      <c r="W66" s="94"/>
      <c r="X66" s="105"/>
      <c r="Y66" s="114" t="s">
        <v>59</v>
      </c>
      <c r="Z66" s="114"/>
      <c r="AA66" s="94"/>
      <c r="AB66" s="94"/>
      <c r="AC66" s="94"/>
      <c r="AD66" s="94"/>
      <c r="AE66" s="94"/>
      <c r="AF66" s="94"/>
      <c r="AG66" s="94"/>
      <c r="AH66" s="94"/>
      <c r="AI66" s="94"/>
    </row>
    <row r="67" spans="1:35" s="1" customFormat="1">
      <c r="A67" s="137">
        <v>28</v>
      </c>
      <c r="B67" s="126" t="s">
        <v>341</v>
      </c>
      <c r="C67" s="94" t="s">
        <v>211</v>
      </c>
      <c r="D67" s="126" t="s">
        <v>256</v>
      </c>
      <c r="E67" s="126" t="s">
        <v>216</v>
      </c>
      <c r="F67" s="126" t="s">
        <v>257</v>
      </c>
      <c r="G67" s="126">
        <v>27</v>
      </c>
      <c r="H67" s="126" t="s">
        <v>286</v>
      </c>
      <c r="I67" s="129" t="s">
        <v>293</v>
      </c>
      <c r="J67" s="129" t="str">
        <f t="shared" si="1"/>
        <v>28_B16_V_2_B</v>
      </c>
      <c r="K67" s="142" t="str">
        <f t="shared" si="2"/>
        <v>Vacc_B16-tumeur-NIR</v>
      </c>
      <c r="L67" s="105"/>
      <c r="M67" s="105"/>
      <c r="N67" s="146"/>
      <c r="O67" s="126"/>
      <c r="P67" s="142"/>
      <c r="Q67" s="94"/>
      <c r="R67" s="94"/>
      <c r="S67" s="94"/>
      <c r="T67" s="94"/>
      <c r="U67" s="95"/>
      <c r="V67" s="117"/>
      <c r="W67" s="94"/>
      <c r="X67" s="105"/>
      <c r="Y67" s="114" t="s">
        <v>76</v>
      </c>
      <c r="Z67" s="114"/>
      <c r="AA67" s="94"/>
      <c r="AB67" s="94"/>
      <c r="AC67" s="94"/>
      <c r="AD67" s="94"/>
      <c r="AE67" s="94"/>
      <c r="AF67" s="94"/>
      <c r="AG67" s="94"/>
      <c r="AH67" s="94"/>
      <c r="AI67" s="94"/>
    </row>
    <row r="68" spans="1:35" s="1" customFormat="1">
      <c r="A68" s="137">
        <v>29</v>
      </c>
      <c r="B68" s="126" t="s">
        <v>342</v>
      </c>
      <c r="C68" s="94" t="s">
        <v>211</v>
      </c>
      <c r="D68" s="126" t="s">
        <v>256</v>
      </c>
      <c r="E68" s="126" t="s">
        <v>216</v>
      </c>
      <c r="F68" s="126" t="s">
        <v>257</v>
      </c>
      <c r="G68" s="126">
        <v>28</v>
      </c>
      <c r="H68" s="126" t="s">
        <v>287</v>
      </c>
      <c r="I68" s="129" t="s">
        <v>293</v>
      </c>
      <c r="J68" s="129" t="str">
        <f t="shared" si="1"/>
        <v>29_B16_V_3_B</v>
      </c>
      <c r="K68" s="142" t="str">
        <f t="shared" si="2"/>
        <v>Vacc_B16-tumeur-NIR</v>
      </c>
      <c r="L68" s="105"/>
      <c r="M68" s="105"/>
      <c r="N68" s="146"/>
      <c r="O68" s="126"/>
      <c r="P68" s="142"/>
      <c r="Q68" s="94"/>
      <c r="R68" s="94"/>
      <c r="S68" s="94"/>
      <c r="T68" s="94"/>
      <c r="U68" s="95"/>
      <c r="V68" s="117"/>
      <c r="W68" s="94"/>
      <c r="X68" s="105"/>
      <c r="Y68" s="114" t="s">
        <v>107</v>
      </c>
      <c r="Z68" s="114"/>
      <c r="AA68" s="94"/>
      <c r="AB68" s="94"/>
      <c r="AC68" s="94"/>
      <c r="AD68" s="94"/>
      <c r="AE68" s="94"/>
      <c r="AF68" s="94"/>
      <c r="AG68" s="94"/>
      <c r="AH68" s="94"/>
      <c r="AI68" s="94"/>
    </row>
    <row r="69" spans="1:35" s="102" customFormat="1">
      <c r="A69" s="137">
        <v>30</v>
      </c>
      <c r="B69" s="126" t="s">
        <v>343</v>
      </c>
      <c r="C69" s="94" t="s">
        <v>211</v>
      </c>
      <c r="D69" s="126" t="s">
        <v>256</v>
      </c>
      <c r="E69" s="126" t="s">
        <v>216</v>
      </c>
      <c r="F69" s="126" t="s">
        <v>257</v>
      </c>
      <c r="G69" s="126">
        <v>29</v>
      </c>
      <c r="H69" s="126" t="s">
        <v>288</v>
      </c>
      <c r="I69" s="129" t="s">
        <v>293</v>
      </c>
      <c r="J69" s="129" t="str">
        <f t="shared" si="1"/>
        <v>30_B16_V_4_B</v>
      </c>
      <c r="K69" s="142" t="str">
        <f t="shared" si="2"/>
        <v>Vacc_B16-tumeur-NIR</v>
      </c>
      <c r="L69" s="106"/>
      <c r="M69" s="106"/>
      <c r="N69" s="147"/>
      <c r="O69" s="126"/>
      <c r="P69" s="142"/>
      <c r="Q69" s="99"/>
      <c r="R69" s="99"/>
      <c r="S69" s="99"/>
      <c r="T69" s="99"/>
      <c r="U69" s="100"/>
      <c r="V69" s="118"/>
      <c r="W69" s="94"/>
      <c r="X69" s="105"/>
      <c r="Y69" s="114" t="s">
        <v>83</v>
      </c>
      <c r="Z69" s="119"/>
      <c r="AA69" s="99"/>
      <c r="AB69" s="99"/>
      <c r="AC69" s="99"/>
      <c r="AD69" s="99"/>
      <c r="AE69" s="99"/>
      <c r="AF69" s="99"/>
      <c r="AG69" s="99"/>
      <c r="AH69" s="99"/>
      <c r="AI69" s="99"/>
    </row>
    <row r="70" spans="1:35" s="1" customFormat="1">
      <c r="A70" s="137">
        <v>31</v>
      </c>
      <c r="B70" s="126" t="s">
        <v>344</v>
      </c>
      <c r="C70" s="94" t="s">
        <v>211</v>
      </c>
      <c r="D70" s="126" t="s">
        <v>256</v>
      </c>
      <c r="E70" s="126" t="s">
        <v>216</v>
      </c>
      <c r="F70" s="126" t="s">
        <v>257</v>
      </c>
      <c r="G70" s="126">
        <v>30</v>
      </c>
      <c r="H70" s="126" t="s">
        <v>289</v>
      </c>
      <c r="I70" s="129" t="s">
        <v>293</v>
      </c>
      <c r="J70" s="129" t="str">
        <f t="shared" si="1"/>
        <v>31_B16_V_5_B</v>
      </c>
      <c r="K70" s="142" t="str">
        <f t="shared" si="2"/>
        <v>Vacc_B16-tumeur-NIR</v>
      </c>
      <c r="L70" s="105"/>
      <c r="M70" s="105"/>
      <c r="N70" s="146"/>
      <c r="O70" s="126"/>
      <c r="P70" s="142"/>
      <c r="Q70" s="94"/>
      <c r="R70" s="94"/>
      <c r="S70" s="94"/>
      <c r="T70" s="94"/>
      <c r="U70" s="95"/>
      <c r="V70" s="117"/>
      <c r="W70" s="94"/>
      <c r="X70" s="105"/>
      <c r="Y70" s="114" t="s">
        <v>78</v>
      </c>
      <c r="Z70" s="114"/>
      <c r="AA70" s="94"/>
      <c r="AB70" s="94"/>
      <c r="AC70" s="94"/>
      <c r="AD70" s="94"/>
      <c r="AE70" s="94"/>
      <c r="AF70" s="94"/>
      <c r="AG70" s="94"/>
      <c r="AH70" s="94"/>
      <c r="AI70" s="94"/>
    </row>
    <row r="71" spans="1:35" s="1" customFormat="1">
      <c r="A71" s="137">
        <v>32</v>
      </c>
      <c r="B71" s="126" t="s">
        <v>345</v>
      </c>
      <c r="C71" s="94" t="s">
        <v>211</v>
      </c>
      <c r="D71" s="126" t="s">
        <v>256</v>
      </c>
      <c r="E71" s="126" t="s">
        <v>216</v>
      </c>
      <c r="F71" s="126" t="s">
        <v>257</v>
      </c>
      <c r="G71" s="126">
        <v>31</v>
      </c>
      <c r="H71" s="126" t="s">
        <v>290</v>
      </c>
      <c r="I71" s="129" t="s">
        <v>293</v>
      </c>
      <c r="J71" s="129" t="str">
        <f t="shared" si="1"/>
        <v>32_B16_V_6_B</v>
      </c>
      <c r="K71" s="142" t="str">
        <f t="shared" si="2"/>
        <v>Vacc_B16-tumeur-NIR</v>
      </c>
      <c r="L71" s="105"/>
      <c r="M71" s="105"/>
      <c r="N71" s="146"/>
      <c r="O71" s="126"/>
      <c r="P71" s="142"/>
      <c r="Q71" s="94"/>
      <c r="R71" s="94"/>
      <c r="S71" s="94"/>
      <c r="T71" s="94"/>
      <c r="U71" s="95"/>
      <c r="V71" s="117"/>
      <c r="W71" s="94"/>
      <c r="X71" s="105"/>
      <c r="Y71" s="114" t="s">
        <v>139</v>
      </c>
      <c r="Z71" s="114"/>
      <c r="AA71" s="94"/>
      <c r="AB71" s="94"/>
      <c r="AC71" s="94"/>
      <c r="AD71" s="94"/>
      <c r="AE71" s="94"/>
      <c r="AF71" s="94"/>
      <c r="AG71" s="94"/>
      <c r="AH71" s="94"/>
      <c r="AI71" s="94"/>
    </row>
    <row r="72" spans="1:35" s="1" customFormat="1">
      <c r="A72" s="138">
        <v>1</v>
      </c>
      <c r="B72" s="126" t="s">
        <v>314</v>
      </c>
      <c r="C72" s="96" t="s">
        <v>211</v>
      </c>
      <c r="D72" s="126" t="s">
        <v>255</v>
      </c>
      <c r="E72" s="126" t="s">
        <v>215</v>
      </c>
      <c r="F72" s="126" t="s">
        <v>258</v>
      </c>
      <c r="G72" s="126" t="s">
        <v>205</v>
      </c>
      <c r="H72" s="126" t="s">
        <v>259</v>
      </c>
      <c r="I72" s="129" t="s">
        <v>294</v>
      </c>
      <c r="J72" s="129" t="str">
        <f t="shared" si="1"/>
        <v>1_4T1_C_1_C</v>
      </c>
      <c r="K72" s="142" t="str">
        <f t="shared" si="2"/>
        <v>nonVacc_4T1-tumeur-NIR</v>
      </c>
      <c r="L72" s="105"/>
      <c r="M72" s="105"/>
      <c r="N72" s="146"/>
      <c r="O72" s="126"/>
      <c r="P72" s="142"/>
      <c r="Q72" s="94"/>
      <c r="R72" s="94"/>
      <c r="S72" s="94"/>
      <c r="T72" s="94"/>
      <c r="U72" s="95"/>
      <c r="V72" s="117"/>
      <c r="W72" s="94"/>
      <c r="X72" s="105"/>
      <c r="Y72" s="114" t="s">
        <v>138</v>
      </c>
      <c r="Z72" s="114"/>
      <c r="AA72" s="94"/>
      <c r="AB72" s="94"/>
      <c r="AC72" s="94"/>
      <c r="AD72" s="94"/>
      <c r="AE72" s="94"/>
      <c r="AF72" s="94"/>
      <c r="AG72" s="94"/>
      <c r="AH72" s="94"/>
      <c r="AI72" s="94"/>
    </row>
    <row r="73" spans="1:35" s="1" customFormat="1">
      <c r="A73" s="138">
        <v>2</v>
      </c>
      <c r="B73" s="126" t="s">
        <v>315</v>
      </c>
      <c r="C73" s="94" t="s">
        <v>211</v>
      </c>
      <c r="D73" s="126" t="s">
        <v>255</v>
      </c>
      <c r="E73" s="126" t="s">
        <v>215</v>
      </c>
      <c r="F73" s="126" t="s">
        <v>258</v>
      </c>
      <c r="G73" s="126" t="s">
        <v>206</v>
      </c>
      <c r="H73" s="126" t="s">
        <v>260</v>
      </c>
      <c r="I73" s="129" t="s">
        <v>294</v>
      </c>
      <c r="J73" s="129" t="str">
        <f t="shared" ref="J73:J103" si="4">A73&amp;"_"&amp;B73&amp;"_"&amp;I73</f>
        <v>2_4T1_C_2_C</v>
      </c>
      <c r="K73" s="142" t="str">
        <f t="shared" ref="K73:K103" si="5">F73&amp;"_"&amp;D73</f>
        <v>nonVacc_4T1-tumeur-NIR</v>
      </c>
      <c r="L73" s="105"/>
      <c r="M73" s="105"/>
      <c r="N73" s="146"/>
      <c r="O73" s="126"/>
      <c r="P73" s="142"/>
      <c r="Q73" s="94"/>
      <c r="R73" s="94"/>
      <c r="S73" s="94"/>
      <c r="T73" s="94"/>
      <c r="U73" s="95"/>
      <c r="V73" s="117"/>
      <c r="W73" s="94"/>
      <c r="X73" s="105"/>
      <c r="Y73" s="114" t="s">
        <v>58</v>
      </c>
      <c r="Z73" s="114"/>
      <c r="AA73" s="94"/>
      <c r="AB73" s="94"/>
      <c r="AC73" s="94"/>
      <c r="AD73" s="94"/>
      <c r="AE73" s="94"/>
      <c r="AF73" s="94"/>
      <c r="AG73" s="94"/>
      <c r="AH73" s="94"/>
      <c r="AI73" s="94"/>
    </row>
    <row r="74" spans="1:35" s="1" customFormat="1">
      <c r="A74" s="138">
        <v>3</v>
      </c>
      <c r="B74" s="126" t="s">
        <v>316</v>
      </c>
      <c r="C74" s="94" t="s">
        <v>211</v>
      </c>
      <c r="D74" s="127" t="s">
        <v>255</v>
      </c>
      <c r="E74" s="127" t="s">
        <v>215</v>
      </c>
      <c r="F74" s="127" t="s">
        <v>258</v>
      </c>
      <c r="G74" s="127" t="s">
        <v>250</v>
      </c>
      <c r="H74" s="127" t="s">
        <v>261</v>
      </c>
      <c r="I74" s="129" t="s">
        <v>294</v>
      </c>
      <c r="J74" s="129" t="str">
        <f t="shared" si="4"/>
        <v>3_4T1_C_3_C</v>
      </c>
      <c r="K74" s="142" t="str">
        <f t="shared" si="5"/>
        <v>nonVacc_4T1-tumeur-NIR</v>
      </c>
      <c r="L74" s="105"/>
      <c r="M74" s="105"/>
      <c r="N74" s="146"/>
      <c r="O74" s="127"/>
      <c r="P74" s="142"/>
      <c r="Q74" s="94"/>
      <c r="R74" s="94"/>
      <c r="S74" s="94"/>
      <c r="T74" s="94"/>
      <c r="U74" s="95"/>
      <c r="V74" s="117"/>
      <c r="W74" s="94"/>
      <c r="X74" s="105"/>
      <c r="Y74" s="114" t="s">
        <v>96</v>
      </c>
      <c r="Z74" s="114"/>
      <c r="AA74" s="94"/>
      <c r="AB74" s="94"/>
      <c r="AC74" s="94"/>
      <c r="AD74" s="94"/>
      <c r="AE74" s="94"/>
      <c r="AF74" s="94"/>
      <c r="AG74" s="94"/>
      <c r="AH74" s="94"/>
      <c r="AI74" s="94"/>
    </row>
    <row r="75" spans="1:35" s="1" customFormat="1">
      <c r="A75" s="138">
        <v>4</v>
      </c>
      <c r="B75" s="126" t="s">
        <v>317</v>
      </c>
      <c r="C75" s="94" t="s">
        <v>211</v>
      </c>
      <c r="D75" s="127" t="s">
        <v>255</v>
      </c>
      <c r="E75" s="127" t="s">
        <v>215</v>
      </c>
      <c r="F75" s="127" t="s">
        <v>258</v>
      </c>
      <c r="G75" s="127" t="s">
        <v>251</v>
      </c>
      <c r="H75" s="127" t="s">
        <v>262</v>
      </c>
      <c r="I75" s="129" t="s">
        <v>294</v>
      </c>
      <c r="J75" s="129" t="str">
        <f t="shared" si="4"/>
        <v>4_4T1_C_4_C</v>
      </c>
      <c r="K75" s="142" t="str">
        <f t="shared" si="5"/>
        <v>nonVacc_4T1-tumeur-NIR</v>
      </c>
      <c r="L75" s="105"/>
      <c r="M75" s="105"/>
      <c r="N75" s="146"/>
      <c r="O75" s="127"/>
      <c r="P75" s="142"/>
      <c r="Q75" s="94"/>
      <c r="R75" s="94"/>
      <c r="S75" s="94"/>
      <c r="T75" s="94"/>
      <c r="U75" s="95"/>
      <c r="V75" s="117"/>
      <c r="W75" s="94"/>
      <c r="X75" s="105"/>
      <c r="Y75" s="114" t="s">
        <v>93</v>
      </c>
      <c r="Z75" s="114"/>
      <c r="AA75" s="94"/>
      <c r="AB75" s="94"/>
      <c r="AC75" s="94"/>
      <c r="AD75" s="94"/>
      <c r="AE75" s="94"/>
      <c r="AF75" s="94"/>
      <c r="AG75" s="94"/>
      <c r="AH75" s="94"/>
      <c r="AI75" s="94"/>
    </row>
    <row r="76" spans="1:35" s="1" customFormat="1">
      <c r="A76" s="138">
        <v>5</v>
      </c>
      <c r="B76" s="126" t="s">
        <v>318</v>
      </c>
      <c r="C76" s="94" t="s">
        <v>211</v>
      </c>
      <c r="D76" s="126" t="s">
        <v>255</v>
      </c>
      <c r="E76" s="126" t="s">
        <v>215</v>
      </c>
      <c r="F76" s="126" t="s">
        <v>258</v>
      </c>
      <c r="G76" s="126">
        <v>17</v>
      </c>
      <c r="H76" s="126" t="s">
        <v>263</v>
      </c>
      <c r="I76" s="129" t="s">
        <v>294</v>
      </c>
      <c r="J76" s="129" t="str">
        <f t="shared" si="4"/>
        <v>5_4T1_C_5_C</v>
      </c>
      <c r="K76" s="142" t="str">
        <f t="shared" si="5"/>
        <v>nonVacc_4T1-tumeur-NIR</v>
      </c>
      <c r="L76" s="105"/>
      <c r="M76" s="105"/>
      <c r="N76" s="146"/>
      <c r="O76" s="126"/>
      <c r="P76" s="142"/>
      <c r="Q76" s="94"/>
      <c r="R76" s="94"/>
      <c r="S76" s="94"/>
      <c r="T76" s="94"/>
      <c r="U76" s="95"/>
      <c r="V76" s="117"/>
      <c r="W76" s="94"/>
      <c r="X76" s="105"/>
      <c r="Y76" s="114" t="s">
        <v>73</v>
      </c>
      <c r="Z76" s="114"/>
      <c r="AA76" s="94"/>
      <c r="AB76" s="94"/>
      <c r="AC76" s="94"/>
      <c r="AD76" s="94"/>
      <c r="AE76" s="94"/>
      <c r="AF76" s="94"/>
      <c r="AG76" s="94"/>
      <c r="AH76" s="94"/>
      <c r="AI76" s="94"/>
    </row>
    <row r="77" spans="1:35" s="1" customFormat="1">
      <c r="A77" s="138">
        <v>6</v>
      </c>
      <c r="B77" s="126" t="s">
        <v>319</v>
      </c>
      <c r="C77" s="94" t="s">
        <v>211</v>
      </c>
      <c r="D77" s="126" t="s">
        <v>255</v>
      </c>
      <c r="E77" s="126" t="s">
        <v>215</v>
      </c>
      <c r="F77" s="126" t="s">
        <v>258</v>
      </c>
      <c r="G77" s="126">
        <v>18</v>
      </c>
      <c r="H77" s="126" t="s">
        <v>264</v>
      </c>
      <c r="I77" s="129" t="s">
        <v>294</v>
      </c>
      <c r="J77" s="129" t="str">
        <f t="shared" si="4"/>
        <v>6_4T1_C_6_C</v>
      </c>
      <c r="K77" s="142" t="str">
        <f t="shared" si="5"/>
        <v>nonVacc_4T1-tumeur-NIR</v>
      </c>
      <c r="L77" s="105"/>
      <c r="M77" s="105"/>
      <c r="N77" s="146"/>
      <c r="O77" s="126"/>
      <c r="P77" s="142"/>
      <c r="Q77" s="94"/>
      <c r="R77" s="94"/>
      <c r="S77" s="94"/>
      <c r="T77" s="94"/>
      <c r="U77" s="95"/>
      <c r="V77" s="117"/>
      <c r="W77" s="94"/>
      <c r="X77" s="105"/>
      <c r="Y77" s="114" t="s">
        <v>87</v>
      </c>
      <c r="Z77" s="114"/>
      <c r="AA77" s="94"/>
      <c r="AB77" s="94"/>
      <c r="AC77" s="94"/>
      <c r="AD77" s="94"/>
      <c r="AE77" s="94"/>
      <c r="AF77" s="94"/>
      <c r="AG77" s="94"/>
      <c r="AH77" s="94"/>
      <c r="AI77" s="94"/>
    </row>
    <row r="78" spans="1:35" s="1" customFormat="1">
      <c r="A78" s="138">
        <v>7</v>
      </c>
      <c r="B78" s="126" t="s">
        <v>320</v>
      </c>
      <c r="C78" s="94" t="s">
        <v>211</v>
      </c>
      <c r="D78" s="126" t="s">
        <v>255</v>
      </c>
      <c r="E78" s="126" t="s">
        <v>215</v>
      </c>
      <c r="F78" s="126" t="s">
        <v>258</v>
      </c>
      <c r="G78" s="126">
        <v>19</v>
      </c>
      <c r="H78" s="126" t="s">
        <v>265</v>
      </c>
      <c r="I78" s="129" t="s">
        <v>294</v>
      </c>
      <c r="J78" s="129" t="str">
        <f t="shared" si="4"/>
        <v>7_4T1_C_7_C</v>
      </c>
      <c r="K78" s="142" t="str">
        <f t="shared" si="5"/>
        <v>nonVacc_4T1-tumeur-NIR</v>
      </c>
      <c r="L78" s="105"/>
      <c r="M78" s="105"/>
      <c r="N78" s="146"/>
      <c r="O78" s="126"/>
      <c r="P78" s="142"/>
      <c r="Q78" s="94"/>
      <c r="R78" s="94"/>
      <c r="S78" s="94"/>
      <c r="T78" s="94"/>
      <c r="U78" s="95"/>
      <c r="V78" s="96"/>
      <c r="W78" s="94"/>
      <c r="X78" s="105"/>
      <c r="Y78" s="94" t="s">
        <v>75</v>
      </c>
      <c r="Z78" s="94"/>
      <c r="AA78" s="94"/>
      <c r="AB78" s="94"/>
      <c r="AC78" s="94"/>
      <c r="AD78" s="94"/>
      <c r="AE78" s="94"/>
      <c r="AF78" s="94"/>
      <c r="AG78" s="94"/>
      <c r="AH78" s="94"/>
      <c r="AI78" s="94"/>
    </row>
    <row r="79" spans="1:35" s="1" customFormat="1">
      <c r="A79" s="138">
        <v>8</v>
      </c>
      <c r="B79" s="126" t="s">
        <v>321</v>
      </c>
      <c r="C79" s="94" t="s">
        <v>211</v>
      </c>
      <c r="D79" s="127" t="s">
        <v>255</v>
      </c>
      <c r="E79" s="127" t="s">
        <v>215</v>
      </c>
      <c r="F79" s="127" t="s">
        <v>258</v>
      </c>
      <c r="G79" s="127">
        <v>24</v>
      </c>
      <c r="H79" s="127" t="s">
        <v>266</v>
      </c>
      <c r="I79" s="129" t="s">
        <v>294</v>
      </c>
      <c r="J79" s="129" t="str">
        <f t="shared" si="4"/>
        <v>8_4T1_C_8_C</v>
      </c>
      <c r="K79" s="142" t="str">
        <f t="shared" si="5"/>
        <v>nonVacc_4T1-tumeur-NIR</v>
      </c>
      <c r="L79" s="105"/>
      <c r="M79" s="105"/>
      <c r="N79" s="146"/>
      <c r="O79" s="127"/>
      <c r="P79" s="142"/>
      <c r="Q79" s="94"/>
      <c r="R79" s="94"/>
      <c r="S79" s="94"/>
      <c r="T79" s="94"/>
      <c r="U79" s="95"/>
      <c r="V79" s="96"/>
      <c r="W79" s="94"/>
      <c r="X79" s="105"/>
      <c r="Y79" s="94" t="s">
        <v>114</v>
      </c>
      <c r="Z79" s="94"/>
      <c r="AA79" s="94"/>
      <c r="AB79" s="94"/>
      <c r="AC79" s="94"/>
      <c r="AD79" s="94"/>
      <c r="AE79" s="94"/>
      <c r="AF79" s="94"/>
      <c r="AG79" s="94"/>
      <c r="AH79" s="94"/>
      <c r="AI79" s="94"/>
    </row>
    <row r="80" spans="1:35" s="1" customFormat="1">
      <c r="A80" s="138">
        <v>9</v>
      </c>
      <c r="B80" s="126" t="s">
        <v>322</v>
      </c>
      <c r="C80" s="94" t="s">
        <v>211</v>
      </c>
      <c r="D80" s="126" t="s">
        <v>255</v>
      </c>
      <c r="E80" s="126" t="s">
        <v>215</v>
      </c>
      <c r="F80" s="126" t="s">
        <v>258</v>
      </c>
      <c r="G80" s="126">
        <v>23</v>
      </c>
      <c r="H80" s="126" t="s">
        <v>267</v>
      </c>
      <c r="I80" s="129" t="s">
        <v>294</v>
      </c>
      <c r="J80" s="129" t="str">
        <f t="shared" si="4"/>
        <v>9_4T1_C_9_C</v>
      </c>
      <c r="K80" s="142" t="str">
        <f t="shared" si="5"/>
        <v>nonVacc_4T1-tumeur-NIR</v>
      </c>
      <c r="L80" s="105"/>
      <c r="M80" s="105"/>
      <c r="N80" s="146"/>
      <c r="O80" s="126"/>
      <c r="P80" s="142"/>
      <c r="Q80" s="94"/>
      <c r="R80" s="94"/>
      <c r="S80" s="94"/>
      <c r="T80" s="94"/>
      <c r="U80" s="95"/>
      <c r="V80" s="96"/>
      <c r="W80" s="94"/>
      <c r="X80" s="105"/>
      <c r="Y80" s="94" t="s">
        <v>115</v>
      </c>
      <c r="Z80" s="94"/>
      <c r="AA80" s="94"/>
      <c r="AB80" s="94"/>
      <c r="AC80" s="94"/>
      <c r="AD80" s="94"/>
      <c r="AE80" s="94"/>
      <c r="AF80" s="94"/>
      <c r="AG80" s="94"/>
      <c r="AH80" s="94"/>
      <c r="AI80" s="94"/>
    </row>
    <row r="81" spans="1:35" s="1" customFormat="1">
      <c r="A81" s="138">
        <v>10</v>
      </c>
      <c r="B81" s="126" t="s">
        <v>323</v>
      </c>
      <c r="C81" s="94" t="s">
        <v>211</v>
      </c>
      <c r="D81" s="126" t="s">
        <v>255</v>
      </c>
      <c r="E81" s="126" t="s">
        <v>216</v>
      </c>
      <c r="F81" s="126" t="s">
        <v>257</v>
      </c>
      <c r="G81" s="126">
        <v>1</v>
      </c>
      <c r="H81" s="126" t="s">
        <v>268</v>
      </c>
      <c r="I81" s="129" t="s">
        <v>294</v>
      </c>
      <c r="J81" s="129" t="str">
        <f t="shared" si="4"/>
        <v>10_4T1_V_1_C</v>
      </c>
      <c r="K81" s="142" t="str">
        <f t="shared" si="5"/>
        <v>Vacc_4T1-tumeur-NIR</v>
      </c>
      <c r="L81" s="105"/>
      <c r="M81" s="105"/>
      <c r="N81" s="146"/>
      <c r="O81" s="126"/>
      <c r="P81" s="142"/>
      <c r="Q81" s="94"/>
      <c r="R81" s="94"/>
      <c r="S81" s="94"/>
      <c r="T81" s="94"/>
      <c r="U81" s="95"/>
      <c r="V81" s="96"/>
      <c r="W81" s="94"/>
      <c r="X81" s="105"/>
      <c r="Y81" s="94" t="s">
        <v>86</v>
      </c>
      <c r="Z81" s="94"/>
      <c r="AA81" s="94"/>
      <c r="AB81" s="94"/>
      <c r="AC81" s="94"/>
      <c r="AD81" s="94"/>
      <c r="AE81" s="94"/>
      <c r="AF81" s="94"/>
      <c r="AG81" s="94"/>
      <c r="AH81" s="94"/>
      <c r="AI81" s="94"/>
    </row>
    <row r="82" spans="1:35" s="1" customFormat="1">
      <c r="A82" s="138">
        <v>11</v>
      </c>
      <c r="B82" s="126" t="s">
        <v>324</v>
      </c>
      <c r="C82" s="94" t="s">
        <v>211</v>
      </c>
      <c r="D82" s="126" t="s">
        <v>255</v>
      </c>
      <c r="E82" s="126" t="s">
        <v>216</v>
      </c>
      <c r="F82" s="126" t="s">
        <v>257</v>
      </c>
      <c r="G82" s="126">
        <v>2</v>
      </c>
      <c r="H82" s="126" t="s">
        <v>269</v>
      </c>
      <c r="I82" s="129" t="s">
        <v>294</v>
      </c>
      <c r="J82" s="129" t="str">
        <f t="shared" si="4"/>
        <v>11_4T1_V_2_C</v>
      </c>
      <c r="K82" s="142" t="str">
        <f t="shared" si="5"/>
        <v>Vacc_4T1-tumeur-NIR</v>
      </c>
      <c r="L82" s="105"/>
      <c r="M82" s="105"/>
      <c r="N82" s="146"/>
      <c r="O82" s="126"/>
      <c r="P82" s="142"/>
      <c r="Q82" s="94"/>
      <c r="R82" s="94"/>
      <c r="S82" s="94"/>
      <c r="T82" s="94"/>
      <c r="U82" s="95"/>
      <c r="V82" s="96"/>
      <c r="W82" s="94"/>
      <c r="X82" s="105"/>
      <c r="Y82" s="94" t="s">
        <v>134</v>
      </c>
      <c r="Z82" s="94"/>
      <c r="AA82" s="94"/>
      <c r="AB82" s="94"/>
      <c r="AC82" s="94"/>
      <c r="AD82" s="94"/>
      <c r="AE82" s="94"/>
      <c r="AF82" s="94"/>
      <c r="AG82" s="94"/>
      <c r="AH82" s="94"/>
      <c r="AI82" s="94"/>
    </row>
    <row r="83" spans="1:35" s="1" customFormat="1">
      <c r="A83" s="138">
        <v>12</v>
      </c>
      <c r="B83" s="126" t="s">
        <v>325</v>
      </c>
      <c r="C83" s="94" t="s">
        <v>211</v>
      </c>
      <c r="D83" s="126" t="s">
        <v>255</v>
      </c>
      <c r="E83" s="126" t="s">
        <v>216</v>
      </c>
      <c r="F83" s="126" t="s">
        <v>257</v>
      </c>
      <c r="G83" s="126" t="s">
        <v>207</v>
      </c>
      <c r="H83" s="126" t="s">
        <v>270</v>
      </c>
      <c r="I83" s="129" t="s">
        <v>294</v>
      </c>
      <c r="J83" s="129" t="str">
        <f t="shared" si="4"/>
        <v>12_4T1_V_3_C</v>
      </c>
      <c r="K83" s="142" t="str">
        <f t="shared" si="5"/>
        <v>Vacc_4T1-tumeur-NIR</v>
      </c>
      <c r="L83" s="105"/>
      <c r="M83" s="105"/>
      <c r="N83" s="146"/>
      <c r="O83" s="126"/>
      <c r="P83" s="142"/>
      <c r="Q83" s="94"/>
      <c r="R83" s="94"/>
      <c r="S83" s="94"/>
      <c r="T83" s="94"/>
      <c r="U83" s="95"/>
      <c r="V83" s="96"/>
      <c r="W83" s="94"/>
      <c r="X83" s="105"/>
      <c r="Y83" s="94" t="s">
        <v>128</v>
      </c>
      <c r="Z83" s="94"/>
      <c r="AA83" s="94"/>
      <c r="AB83" s="94"/>
      <c r="AC83" s="94"/>
      <c r="AD83" s="94"/>
      <c r="AE83" s="94"/>
      <c r="AF83" s="94"/>
      <c r="AG83" s="94"/>
      <c r="AH83" s="94"/>
      <c r="AI83" s="94"/>
    </row>
    <row r="84" spans="1:35" s="1" customFormat="1">
      <c r="A84" s="138">
        <v>13</v>
      </c>
      <c r="B84" s="126" t="s">
        <v>326</v>
      </c>
      <c r="C84" s="94" t="s">
        <v>211</v>
      </c>
      <c r="D84" s="126" t="s">
        <v>255</v>
      </c>
      <c r="E84" s="126" t="s">
        <v>216</v>
      </c>
      <c r="F84" s="126" t="s">
        <v>257</v>
      </c>
      <c r="G84" s="126" t="s">
        <v>208</v>
      </c>
      <c r="H84" s="126" t="s">
        <v>271</v>
      </c>
      <c r="I84" s="129" t="s">
        <v>294</v>
      </c>
      <c r="J84" s="129" t="str">
        <f t="shared" si="4"/>
        <v>13_4T1_V_4_C</v>
      </c>
      <c r="K84" s="142" t="str">
        <f t="shared" si="5"/>
        <v>Vacc_4T1-tumeur-NIR</v>
      </c>
      <c r="L84" s="105"/>
      <c r="M84" s="105"/>
      <c r="N84" s="146"/>
      <c r="O84" s="126"/>
      <c r="P84" s="142"/>
      <c r="Q84" s="94"/>
      <c r="R84" s="94"/>
      <c r="S84" s="94"/>
      <c r="T84" s="94"/>
      <c r="U84" s="95"/>
      <c r="V84" s="96"/>
      <c r="W84" s="94"/>
      <c r="X84" s="105"/>
      <c r="Y84" s="94" t="s">
        <v>144</v>
      </c>
      <c r="Z84" s="94"/>
      <c r="AA84" s="94"/>
      <c r="AB84" s="94"/>
      <c r="AC84" s="94"/>
      <c r="AD84" s="94"/>
      <c r="AE84" s="94"/>
      <c r="AF84" s="94"/>
      <c r="AG84" s="94"/>
      <c r="AH84" s="94"/>
      <c r="AI84" s="94"/>
    </row>
    <row r="85" spans="1:35" s="1" customFormat="1">
      <c r="A85" s="138">
        <v>14</v>
      </c>
      <c r="B85" s="126" t="s">
        <v>327</v>
      </c>
      <c r="C85" s="94" t="s">
        <v>211</v>
      </c>
      <c r="D85" s="126" t="s">
        <v>255</v>
      </c>
      <c r="E85" s="126" t="s">
        <v>216</v>
      </c>
      <c r="F85" s="126" t="s">
        <v>257</v>
      </c>
      <c r="G85" s="126" t="s">
        <v>209</v>
      </c>
      <c r="H85" s="126" t="s">
        <v>272</v>
      </c>
      <c r="I85" s="129" t="s">
        <v>294</v>
      </c>
      <c r="J85" s="129" t="str">
        <f t="shared" si="4"/>
        <v>14_4T1_V_5_C</v>
      </c>
      <c r="K85" s="142" t="str">
        <f t="shared" si="5"/>
        <v>Vacc_4T1-tumeur-NIR</v>
      </c>
      <c r="L85" s="105"/>
      <c r="M85" s="105"/>
      <c r="N85" s="146"/>
      <c r="O85" s="126"/>
      <c r="P85" s="142"/>
      <c r="Q85" s="94"/>
      <c r="R85" s="94"/>
      <c r="S85" s="94"/>
      <c r="T85" s="94"/>
      <c r="U85" s="95"/>
      <c r="V85" s="96"/>
      <c r="W85" s="94"/>
      <c r="X85" s="105"/>
      <c r="Y85" s="94" t="s">
        <v>102</v>
      </c>
      <c r="Z85" s="94"/>
      <c r="AA85" s="94"/>
      <c r="AB85" s="94"/>
      <c r="AC85" s="94"/>
      <c r="AD85" s="94"/>
      <c r="AE85" s="94"/>
      <c r="AF85" s="94"/>
      <c r="AG85" s="94"/>
      <c r="AH85" s="94"/>
      <c r="AI85" s="94"/>
    </row>
    <row r="86" spans="1:35" s="1" customFormat="1">
      <c r="A86" s="138">
        <v>15</v>
      </c>
      <c r="B86" s="126" t="s">
        <v>328</v>
      </c>
      <c r="C86" s="94" t="s">
        <v>211</v>
      </c>
      <c r="D86" s="127" t="s">
        <v>255</v>
      </c>
      <c r="E86" s="127" t="s">
        <v>216</v>
      </c>
      <c r="F86" s="127" t="s">
        <v>257</v>
      </c>
      <c r="G86" s="127">
        <v>9</v>
      </c>
      <c r="H86" s="127" t="s">
        <v>273</v>
      </c>
      <c r="I86" s="129" t="s">
        <v>294</v>
      </c>
      <c r="J86" s="129" t="str">
        <f t="shared" si="4"/>
        <v>15_4T1_V_6_C</v>
      </c>
      <c r="K86" s="142" t="str">
        <f t="shared" si="5"/>
        <v>Vacc_4T1-tumeur-NIR</v>
      </c>
      <c r="L86" s="105"/>
      <c r="M86" s="105"/>
      <c r="N86" s="146"/>
      <c r="O86" s="127"/>
      <c r="P86" s="142"/>
      <c r="Q86" s="94"/>
      <c r="R86" s="94"/>
      <c r="S86" s="94"/>
      <c r="T86" s="94"/>
      <c r="U86" s="95"/>
      <c r="V86" s="96"/>
      <c r="W86" s="94"/>
      <c r="X86" s="105"/>
      <c r="Y86" s="94" t="s">
        <v>84</v>
      </c>
      <c r="Z86" s="94"/>
      <c r="AA86" s="94"/>
      <c r="AB86" s="94"/>
      <c r="AC86" s="94"/>
      <c r="AD86" s="94"/>
      <c r="AE86" s="94"/>
      <c r="AF86" s="94"/>
      <c r="AG86" s="94"/>
      <c r="AH86" s="94"/>
      <c r="AI86" s="94"/>
    </row>
    <row r="87" spans="1:35" s="1" customFormat="1">
      <c r="A87" s="138">
        <v>16</v>
      </c>
      <c r="B87" s="126" t="s">
        <v>329</v>
      </c>
      <c r="C87" s="94" t="s">
        <v>211</v>
      </c>
      <c r="D87" s="126" t="s">
        <v>255</v>
      </c>
      <c r="E87" s="126" t="s">
        <v>216</v>
      </c>
      <c r="F87" s="126" t="s">
        <v>257</v>
      </c>
      <c r="G87" s="126">
        <v>8</v>
      </c>
      <c r="H87" s="126" t="s">
        <v>274</v>
      </c>
      <c r="I87" s="129" t="s">
        <v>294</v>
      </c>
      <c r="J87" s="129" t="str">
        <f t="shared" si="4"/>
        <v>16_4T1_V_7_C</v>
      </c>
      <c r="K87" s="142" t="str">
        <f t="shared" si="5"/>
        <v>Vacc_4T1-tumeur-NIR</v>
      </c>
      <c r="L87" s="105"/>
      <c r="M87" s="105"/>
      <c r="N87" s="146"/>
      <c r="O87" s="126"/>
      <c r="P87" s="142"/>
      <c r="Q87" s="94"/>
      <c r="R87" s="94"/>
      <c r="S87" s="94"/>
      <c r="T87" s="94"/>
      <c r="U87" s="95"/>
      <c r="V87" s="96"/>
      <c r="W87" s="94"/>
      <c r="X87" s="105"/>
      <c r="Y87" s="94" t="s">
        <v>119</v>
      </c>
      <c r="Z87" s="94"/>
      <c r="AA87" s="94"/>
      <c r="AB87" s="94"/>
      <c r="AC87" s="94"/>
      <c r="AD87" s="94"/>
      <c r="AE87" s="94"/>
      <c r="AF87" s="94"/>
      <c r="AG87" s="94"/>
      <c r="AH87" s="94"/>
      <c r="AI87" s="94"/>
    </row>
    <row r="88" spans="1:35" s="1" customFormat="1">
      <c r="A88" s="138">
        <v>17</v>
      </c>
      <c r="B88" s="126" t="s">
        <v>330</v>
      </c>
      <c r="C88" s="94" t="s">
        <v>211</v>
      </c>
      <c r="D88" s="126" t="s">
        <v>255</v>
      </c>
      <c r="E88" s="126" t="s">
        <v>216</v>
      </c>
      <c r="F88" s="126" t="s">
        <v>257</v>
      </c>
      <c r="G88" s="126">
        <v>10</v>
      </c>
      <c r="H88" s="126" t="s">
        <v>275</v>
      </c>
      <c r="I88" s="129" t="s">
        <v>294</v>
      </c>
      <c r="J88" s="129" t="str">
        <f t="shared" si="4"/>
        <v>17_4T1_V_8_C</v>
      </c>
      <c r="K88" s="142" t="str">
        <f t="shared" si="5"/>
        <v>Vacc_4T1-tumeur-NIR</v>
      </c>
      <c r="L88" s="105"/>
      <c r="M88" s="105"/>
      <c r="N88" s="146"/>
      <c r="O88" s="126"/>
      <c r="P88" s="142"/>
      <c r="Q88" s="94"/>
      <c r="R88" s="94"/>
      <c r="S88" s="94"/>
      <c r="T88" s="94"/>
      <c r="U88" s="95"/>
      <c r="V88" s="96"/>
      <c r="W88" s="94"/>
      <c r="X88" s="105"/>
      <c r="Y88" s="94" t="s">
        <v>124</v>
      </c>
      <c r="Z88" s="94"/>
      <c r="AA88" s="94"/>
      <c r="AB88" s="94"/>
      <c r="AC88" s="94"/>
      <c r="AD88" s="94"/>
      <c r="AE88" s="94"/>
      <c r="AF88" s="94"/>
      <c r="AG88" s="94"/>
      <c r="AH88" s="94"/>
      <c r="AI88" s="94"/>
    </row>
    <row r="89" spans="1:35" s="1" customFormat="1">
      <c r="A89" s="138">
        <v>18</v>
      </c>
      <c r="B89" s="126" t="s">
        <v>331</v>
      </c>
      <c r="C89" s="94" t="s">
        <v>211</v>
      </c>
      <c r="D89" s="126" t="s">
        <v>256</v>
      </c>
      <c r="E89" s="126" t="s">
        <v>215</v>
      </c>
      <c r="F89" s="126" t="s">
        <v>258</v>
      </c>
      <c r="G89" s="126" t="s">
        <v>210</v>
      </c>
      <c r="H89" s="126" t="s">
        <v>276</v>
      </c>
      <c r="I89" s="129" t="s">
        <v>294</v>
      </c>
      <c r="J89" s="129" t="str">
        <f t="shared" si="4"/>
        <v>18_B16_C_1_C</v>
      </c>
      <c r="K89" s="142" t="str">
        <f t="shared" si="5"/>
        <v>nonVacc_B16-tumeur-NIR</v>
      </c>
      <c r="L89" s="105"/>
      <c r="M89" s="105"/>
      <c r="N89" s="146"/>
      <c r="O89" s="126"/>
      <c r="P89" s="142"/>
      <c r="Q89" s="94"/>
      <c r="R89" s="94"/>
      <c r="S89" s="94"/>
      <c r="T89" s="94"/>
      <c r="U89" s="95"/>
      <c r="V89" s="96"/>
      <c r="W89" s="94"/>
      <c r="X89" s="105"/>
      <c r="Y89" s="94" t="s">
        <v>81</v>
      </c>
      <c r="Z89" s="94"/>
      <c r="AA89" s="94"/>
      <c r="AB89" s="94"/>
      <c r="AC89" s="94"/>
      <c r="AD89" s="94"/>
      <c r="AE89" s="94"/>
      <c r="AF89" s="94"/>
      <c r="AG89" s="94"/>
      <c r="AH89" s="94"/>
      <c r="AI89" s="94"/>
    </row>
    <row r="90" spans="1:35" s="1" customFormat="1">
      <c r="A90" s="138">
        <v>19</v>
      </c>
      <c r="B90" s="126" t="s">
        <v>332</v>
      </c>
      <c r="C90" s="94" t="s">
        <v>211</v>
      </c>
      <c r="D90" s="126" t="s">
        <v>256</v>
      </c>
      <c r="E90" s="126" t="s">
        <v>215</v>
      </c>
      <c r="F90" s="126" t="s">
        <v>258</v>
      </c>
      <c r="G90" s="126">
        <v>33</v>
      </c>
      <c r="H90" s="126" t="s">
        <v>277</v>
      </c>
      <c r="I90" s="129" t="s">
        <v>294</v>
      </c>
      <c r="J90" s="129" t="str">
        <f t="shared" si="4"/>
        <v>19_B16_C_2_C</v>
      </c>
      <c r="K90" s="142" t="str">
        <f t="shared" si="5"/>
        <v>nonVacc_B16-tumeur-NIR</v>
      </c>
      <c r="L90" s="105"/>
      <c r="M90" s="105"/>
      <c r="N90" s="146"/>
      <c r="O90" s="126"/>
      <c r="P90" s="142"/>
      <c r="Q90" s="94"/>
      <c r="R90" s="94"/>
      <c r="S90" s="94"/>
      <c r="T90" s="94"/>
      <c r="U90" s="95"/>
      <c r="V90" s="96"/>
      <c r="W90" s="94"/>
      <c r="X90" s="105"/>
      <c r="Y90" s="94" t="s">
        <v>72</v>
      </c>
      <c r="Z90" s="94"/>
      <c r="AA90" s="94"/>
      <c r="AB90" s="94"/>
      <c r="AC90" s="94"/>
      <c r="AD90" s="94"/>
      <c r="AE90" s="94"/>
      <c r="AF90" s="94"/>
      <c r="AG90" s="94"/>
      <c r="AH90" s="94"/>
      <c r="AI90" s="94"/>
    </row>
    <row r="91" spans="1:35" s="1" customFormat="1">
      <c r="A91" s="138">
        <v>20</v>
      </c>
      <c r="B91" s="126" t="s">
        <v>333</v>
      </c>
      <c r="C91" s="94" t="s">
        <v>211</v>
      </c>
      <c r="D91" s="126" t="s">
        <v>256</v>
      </c>
      <c r="E91" s="126" t="s">
        <v>215</v>
      </c>
      <c r="F91" s="126" t="s">
        <v>258</v>
      </c>
      <c r="G91" s="126">
        <v>34</v>
      </c>
      <c r="H91" s="126" t="s">
        <v>278</v>
      </c>
      <c r="I91" s="129" t="s">
        <v>294</v>
      </c>
      <c r="J91" s="129" t="str">
        <f t="shared" si="4"/>
        <v>20_B16_C_3_C</v>
      </c>
      <c r="K91" s="142" t="str">
        <f t="shared" si="5"/>
        <v>nonVacc_B16-tumeur-NIR</v>
      </c>
      <c r="L91" s="105"/>
      <c r="M91" s="105"/>
      <c r="N91" s="146"/>
      <c r="O91" s="126"/>
      <c r="P91" s="142"/>
      <c r="Q91" s="94"/>
      <c r="R91" s="94"/>
      <c r="S91" s="94"/>
      <c r="T91" s="94"/>
      <c r="U91" s="95"/>
      <c r="V91" s="96"/>
      <c r="W91" s="94"/>
      <c r="X91" s="105"/>
      <c r="Y91" s="94" t="s">
        <v>90</v>
      </c>
      <c r="Z91" s="94"/>
      <c r="AA91" s="94"/>
      <c r="AB91" s="94"/>
      <c r="AC91" s="94"/>
      <c r="AD91" s="94"/>
      <c r="AE91" s="94"/>
      <c r="AF91" s="94"/>
      <c r="AG91" s="94"/>
      <c r="AH91" s="94"/>
      <c r="AI91" s="94"/>
    </row>
    <row r="92" spans="1:35" s="1" customFormat="1">
      <c r="A92" s="138">
        <v>21</v>
      </c>
      <c r="B92" s="126" t="s">
        <v>334</v>
      </c>
      <c r="C92" s="94" t="s">
        <v>211</v>
      </c>
      <c r="D92" s="126" t="s">
        <v>256</v>
      </c>
      <c r="E92" s="126" t="s">
        <v>215</v>
      </c>
      <c r="F92" s="126" t="s">
        <v>258</v>
      </c>
      <c r="G92" s="126">
        <v>35</v>
      </c>
      <c r="H92" s="126" t="s">
        <v>279</v>
      </c>
      <c r="I92" s="129" t="s">
        <v>294</v>
      </c>
      <c r="J92" s="129" t="str">
        <f t="shared" si="4"/>
        <v>21_B16_C_4_C</v>
      </c>
      <c r="K92" s="142" t="str">
        <f t="shared" si="5"/>
        <v>nonVacc_B16-tumeur-NIR</v>
      </c>
      <c r="L92" s="105"/>
      <c r="M92" s="105"/>
      <c r="N92" s="146"/>
      <c r="O92" s="126"/>
      <c r="P92" s="142"/>
      <c r="Q92" s="94"/>
      <c r="R92" s="94"/>
      <c r="S92" s="94"/>
      <c r="T92" s="94"/>
      <c r="U92" s="95"/>
      <c r="V92" s="96"/>
      <c r="W92" s="94"/>
      <c r="X92" s="105"/>
      <c r="Y92" s="94" t="s">
        <v>95</v>
      </c>
      <c r="Z92" s="94"/>
      <c r="AA92" s="94"/>
      <c r="AB92" s="94"/>
      <c r="AC92" s="94"/>
      <c r="AD92" s="94"/>
      <c r="AE92" s="94"/>
      <c r="AF92" s="94"/>
      <c r="AG92" s="94"/>
      <c r="AH92" s="94"/>
      <c r="AI92" s="94"/>
    </row>
    <row r="93" spans="1:35" s="1" customFormat="1">
      <c r="A93" s="138">
        <v>22</v>
      </c>
      <c r="B93" s="126" t="s">
        <v>335</v>
      </c>
      <c r="C93" s="94" t="s">
        <v>211</v>
      </c>
      <c r="D93" s="126" t="s">
        <v>256</v>
      </c>
      <c r="E93" s="126" t="s">
        <v>215</v>
      </c>
      <c r="F93" s="126" t="s">
        <v>258</v>
      </c>
      <c r="G93" s="126">
        <v>36</v>
      </c>
      <c r="H93" s="126" t="s">
        <v>280</v>
      </c>
      <c r="I93" s="129" t="s">
        <v>294</v>
      </c>
      <c r="J93" s="129" t="str">
        <f t="shared" si="4"/>
        <v>22_B16_C_5_C</v>
      </c>
      <c r="K93" s="142" t="str">
        <f t="shared" si="5"/>
        <v>nonVacc_B16-tumeur-NIR</v>
      </c>
      <c r="L93" s="105"/>
      <c r="M93" s="105"/>
      <c r="N93" s="146"/>
      <c r="O93" s="126"/>
      <c r="P93" s="142"/>
      <c r="Q93" s="94"/>
      <c r="R93" s="94"/>
      <c r="S93" s="94"/>
      <c r="T93" s="94"/>
      <c r="U93" s="95"/>
      <c r="V93" s="96"/>
      <c r="W93" s="94"/>
      <c r="X93" s="105"/>
      <c r="Y93" s="94" t="s">
        <v>88</v>
      </c>
      <c r="Z93" s="94"/>
      <c r="AA93" s="94"/>
      <c r="AB93" s="94"/>
      <c r="AC93" s="94"/>
      <c r="AD93" s="94"/>
      <c r="AE93" s="94"/>
      <c r="AF93" s="94"/>
      <c r="AG93" s="94"/>
      <c r="AH93" s="94"/>
      <c r="AI93" s="94"/>
    </row>
    <row r="94" spans="1:35" s="1" customFormat="1">
      <c r="A94" s="138">
        <v>23</v>
      </c>
      <c r="B94" s="126" t="s">
        <v>336</v>
      </c>
      <c r="C94" s="94" t="s">
        <v>211</v>
      </c>
      <c r="D94" s="126" t="s">
        <v>256</v>
      </c>
      <c r="E94" s="126" t="s">
        <v>215</v>
      </c>
      <c r="F94" s="126" t="s">
        <v>258</v>
      </c>
      <c r="G94" s="126">
        <v>37</v>
      </c>
      <c r="H94" s="126" t="s">
        <v>281</v>
      </c>
      <c r="I94" s="129" t="s">
        <v>294</v>
      </c>
      <c r="J94" s="129" t="str">
        <f t="shared" si="4"/>
        <v>23_B16_C_6_C</v>
      </c>
      <c r="K94" s="142" t="str">
        <f t="shared" si="5"/>
        <v>nonVacc_B16-tumeur-NIR</v>
      </c>
      <c r="L94" s="105"/>
      <c r="M94" s="105"/>
      <c r="N94" s="146"/>
      <c r="O94" s="126"/>
      <c r="P94" s="142"/>
      <c r="Q94" s="94"/>
      <c r="R94" s="94"/>
      <c r="S94" s="94"/>
      <c r="T94" s="94"/>
      <c r="U94" s="95"/>
      <c r="V94" s="96"/>
      <c r="W94" s="94"/>
      <c r="X94" s="105"/>
      <c r="Y94" s="94" t="s">
        <v>152</v>
      </c>
      <c r="Z94" s="94"/>
      <c r="AA94" s="94"/>
      <c r="AB94" s="94"/>
      <c r="AC94" s="94"/>
      <c r="AD94" s="94"/>
      <c r="AE94" s="94"/>
      <c r="AF94" s="94"/>
      <c r="AG94" s="94"/>
      <c r="AH94" s="94"/>
      <c r="AI94" s="94"/>
    </row>
    <row r="95" spans="1:35" s="1" customFormat="1">
      <c r="A95" s="138">
        <v>24</v>
      </c>
      <c r="B95" s="126" t="s">
        <v>337</v>
      </c>
      <c r="C95" s="94" t="s">
        <v>211</v>
      </c>
      <c r="D95" s="126" t="s">
        <v>256</v>
      </c>
      <c r="E95" s="126" t="s">
        <v>215</v>
      </c>
      <c r="F95" s="126" t="s">
        <v>258</v>
      </c>
      <c r="G95" s="126">
        <v>38</v>
      </c>
      <c r="H95" s="126" t="s">
        <v>282</v>
      </c>
      <c r="I95" s="129" t="s">
        <v>294</v>
      </c>
      <c r="J95" s="129" t="str">
        <f t="shared" si="4"/>
        <v>24_B16_C_7_C</v>
      </c>
      <c r="K95" s="142" t="str">
        <f t="shared" si="5"/>
        <v>nonVacc_B16-tumeur-NIR</v>
      </c>
      <c r="L95" s="105"/>
      <c r="M95" s="105"/>
      <c r="N95" s="146"/>
      <c r="O95" s="126"/>
      <c r="P95" s="142"/>
      <c r="Q95" s="94"/>
      <c r="R95" s="94"/>
      <c r="S95" s="94"/>
      <c r="T95" s="94"/>
      <c r="U95" s="95"/>
      <c r="V95" s="96"/>
      <c r="W95" s="94"/>
      <c r="X95" s="105"/>
      <c r="Y95" s="94" t="s">
        <v>105</v>
      </c>
      <c r="Z95" s="94"/>
      <c r="AA95" s="94"/>
      <c r="AB95" s="94"/>
      <c r="AC95" s="94"/>
      <c r="AD95" s="94"/>
      <c r="AE95" s="94"/>
      <c r="AF95" s="94"/>
      <c r="AG95" s="94"/>
      <c r="AH95" s="94"/>
      <c r="AI95" s="94"/>
    </row>
    <row r="96" spans="1:35" s="1" customFormat="1">
      <c r="A96" s="138">
        <v>25</v>
      </c>
      <c r="B96" s="126" t="s">
        <v>338</v>
      </c>
      <c r="C96" s="94" t="s">
        <v>211</v>
      </c>
      <c r="D96" s="126" t="s">
        <v>256</v>
      </c>
      <c r="E96" s="126" t="s">
        <v>215</v>
      </c>
      <c r="F96" s="126" t="s">
        <v>258</v>
      </c>
      <c r="G96" s="126">
        <v>39</v>
      </c>
      <c r="H96" s="126" t="s">
        <v>283</v>
      </c>
      <c r="I96" s="129" t="s">
        <v>294</v>
      </c>
      <c r="J96" s="129" t="str">
        <f t="shared" si="4"/>
        <v>25_B16_C_8_C</v>
      </c>
      <c r="K96" s="142" t="str">
        <f t="shared" si="5"/>
        <v>nonVacc_B16-tumeur-NIR</v>
      </c>
      <c r="L96" s="105"/>
      <c r="M96" s="105"/>
      <c r="N96" s="146"/>
      <c r="O96" s="126"/>
      <c r="P96" s="142"/>
      <c r="Q96" s="94"/>
      <c r="R96" s="94"/>
      <c r="S96" s="94"/>
      <c r="T96" s="94"/>
      <c r="U96" s="95"/>
      <c r="V96" s="96"/>
      <c r="W96" s="94"/>
      <c r="X96" s="105"/>
      <c r="Y96" s="94" t="s">
        <v>103</v>
      </c>
      <c r="Z96" s="94"/>
      <c r="AA96" s="94"/>
      <c r="AB96" s="94"/>
      <c r="AC96" s="94"/>
      <c r="AD96" s="94"/>
      <c r="AE96" s="94"/>
      <c r="AF96" s="94"/>
      <c r="AG96" s="94"/>
      <c r="AH96" s="94"/>
      <c r="AI96" s="94"/>
    </row>
    <row r="97" spans="1:35" s="1" customFormat="1">
      <c r="A97" s="138">
        <v>26</v>
      </c>
      <c r="B97" s="126" t="s">
        <v>339</v>
      </c>
      <c r="C97" s="94" t="s">
        <v>211</v>
      </c>
      <c r="D97" s="126" t="s">
        <v>256</v>
      </c>
      <c r="E97" s="126" t="s">
        <v>215</v>
      </c>
      <c r="F97" s="126" t="s">
        <v>258</v>
      </c>
      <c r="G97" s="126">
        <v>40</v>
      </c>
      <c r="H97" s="126" t="s">
        <v>284</v>
      </c>
      <c r="I97" s="129" t="s">
        <v>294</v>
      </c>
      <c r="J97" s="129" t="str">
        <f t="shared" si="4"/>
        <v>26_B16_C_9_C</v>
      </c>
      <c r="K97" s="142" t="str">
        <f t="shared" si="5"/>
        <v>nonVacc_B16-tumeur-NIR</v>
      </c>
      <c r="L97" s="105"/>
      <c r="M97" s="105"/>
      <c r="N97" s="146"/>
      <c r="O97" s="126"/>
      <c r="P97" s="142"/>
      <c r="Q97" s="94"/>
      <c r="R97" s="94"/>
      <c r="S97" s="94"/>
      <c r="T97" s="94"/>
      <c r="U97" s="95"/>
      <c r="V97" s="96"/>
      <c r="W97" s="94"/>
      <c r="X97" s="105"/>
      <c r="Y97" s="94" t="s">
        <v>112</v>
      </c>
      <c r="Z97" s="94"/>
      <c r="AA97" s="94"/>
      <c r="AB97" s="94"/>
      <c r="AC97" s="94"/>
      <c r="AD97" s="94"/>
      <c r="AE97" s="94"/>
      <c r="AF97" s="94"/>
      <c r="AG97" s="94"/>
      <c r="AH97" s="94"/>
      <c r="AI97" s="94"/>
    </row>
    <row r="98" spans="1:35" s="1" customFormat="1">
      <c r="A98" s="138">
        <v>27</v>
      </c>
      <c r="B98" s="126" t="s">
        <v>340</v>
      </c>
      <c r="C98" s="94" t="s">
        <v>211</v>
      </c>
      <c r="D98" s="126" t="s">
        <v>256</v>
      </c>
      <c r="E98" s="126" t="s">
        <v>216</v>
      </c>
      <c r="F98" s="126" t="s">
        <v>257</v>
      </c>
      <c r="G98" s="126">
        <v>26</v>
      </c>
      <c r="H98" s="126" t="s">
        <v>285</v>
      </c>
      <c r="I98" s="129" t="s">
        <v>294</v>
      </c>
      <c r="J98" s="129" t="str">
        <f t="shared" si="4"/>
        <v>27_B16_V_1_C</v>
      </c>
      <c r="K98" s="142" t="str">
        <f t="shared" si="5"/>
        <v>Vacc_B16-tumeur-NIR</v>
      </c>
      <c r="L98" s="105"/>
      <c r="M98" s="105"/>
      <c r="N98" s="146"/>
      <c r="O98" s="126"/>
      <c r="P98" s="142"/>
      <c r="Q98" s="94"/>
      <c r="R98" s="94"/>
      <c r="S98" s="94"/>
      <c r="T98" s="94"/>
      <c r="U98" s="95"/>
      <c r="V98" s="96"/>
      <c r="W98" s="94"/>
      <c r="X98" s="105"/>
      <c r="Y98" s="94" t="s">
        <v>117</v>
      </c>
      <c r="Z98" s="94"/>
      <c r="AA98" s="94"/>
      <c r="AB98" s="94"/>
      <c r="AC98" s="94"/>
      <c r="AD98" s="94"/>
      <c r="AE98" s="94"/>
      <c r="AF98" s="94"/>
      <c r="AG98" s="94"/>
      <c r="AH98" s="94"/>
      <c r="AI98" s="94"/>
    </row>
    <row r="99" spans="1:35" s="1" customFormat="1">
      <c r="A99" s="138">
        <v>28</v>
      </c>
      <c r="B99" s="126" t="s">
        <v>341</v>
      </c>
      <c r="C99" s="94" t="s">
        <v>211</v>
      </c>
      <c r="D99" s="126" t="s">
        <v>256</v>
      </c>
      <c r="E99" s="126" t="s">
        <v>216</v>
      </c>
      <c r="F99" s="126" t="s">
        <v>257</v>
      </c>
      <c r="G99" s="126">
        <v>27</v>
      </c>
      <c r="H99" s="126" t="s">
        <v>286</v>
      </c>
      <c r="I99" s="129" t="s">
        <v>294</v>
      </c>
      <c r="J99" s="129" t="str">
        <f t="shared" si="4"/>
        <v>28_B16_V_2_C</v>
      </c>
      <c r="K99" s="142" t="str">
        <f t="shared" si="5"/>
        <v>Vacc_B16-tumeur-NIR</v>
      </c>
      <c r="L99" s="105"/>
      <c r="M99" s="105"/>
      <c r="N99" s="146"/>
      <c r="O99" s="126"/>
      <c r="P99" s="142"/>
      <c r="Q99" s="94"/>
      <c r="R99" s="94"/>
      <c r="S99" s="94"/>
      <c r="T99" s="94"/>
      <c r="U99" s="95"/>
      <c r="V99" s="96"/>
      <c r="W99" s="94"/>
      <c r="X99" s="105"/>
      <c r="Y99" s="94" t="s">
        <v>61</v>
      </c>
      <c r="Z99" s="94"/>
      <c r="AA99" s="94"/>
      <c r="AB99" s="94"/>
      <c r="AC99" s="94"/>
      <c r="AD99" s="94"/>
      <c r="AE99" s="94"/>
      <c r="AF99" s="94"/>
      <c r="AG99" s="94"/>
      <c r="AH99" s="94"/>
      <c r="AI99" s="94"/>
    </row>
    <row r="100" spans="1:35" s="1" customFormat="1">
      <c r="A100" s="138">
        <v>29</v>
      </c>
      <c r="B100" s="126" t="s">
        <v>342</v>
      </c>
      <c r="C100" s="94" t="s">
        <v>211</v>
      </c>
      <c r="D100" s="126" t="s">
        <v>256</v>
      </c>
      <c r="E100" s="126" t="s">
        <v>216</v>
      </c>
      <c r="F100" s="126" t="s">
        <v>257</v>
      </c>
      <c r="G100" s="126">
        <v>28</v>
      </c>
      <c r="H100" s="126" t="s">
        <v>287</v>
      </c>
      <c r="I100" s="129" t="s">
        <v>294</v>
      </c>
      <c r="J100" s="129" t="str">
        <f t="shared" si="4"/>
        <v>29_B16_V_3_C</v>
      </c>
      <c r="K100" s="142" t="str">
        <f t="shared" si="5"/>
        <v>Vacc_B16-tumeur-NIR</v>
      </c>
      <c r="L100" s="105"/>
      <c r="M100" s="105"/>
      <c r="N100" s="146"/>
      <c r="O100" s="126"/>
      <c r="P100" s="142"/>
      <c r="Q100" s="94"/>
      <c r="R100" s="94"/>
      <c r="S100" s="94"/>
      <c r="T100" s="94"/>
      <c r="U100" s="95"/>
      <c r="V100" s="96"/>
      <c r="W100" s="94"/>
      <c r="X100" s="105"/>
      <c r="Y100" s="94" t="s">
        <v>116</v>
      </c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</row>
    <row r="101" spans="1:35" s="1" customFormat="1">
      <c r="A101" s="138">
        <v>30</v>
      </c>
      <c r="B101" s="126" t="s">
        <v>343</v>
      </c>
      <c r="C101" s="94" t="s">
        <v>211</v>
      </c>
      <c r="D101" s="126" t="s">
        <v>256</v>
      </c>
      <c r="E101" s="126" t="s">
        <v>216</v>
      </c>
      <c r="F101" s="126" t="s">
        <v>257</v>
      </c>
      <c r="G101" s="126">
        <v>29</v>
      </c>
      <c r="H101" s="126" t="s">
        <v>288</v>
      </c>
      <c r="I101" s="129" t="s">
        <v>294</v>
      </c>
      <c r="J101" s="129" t="str">
        <f t="shared" si="4"/>
        <v>30_B16_V_4_C</v>
      </c>
      <c r="K101" s="142" t="str">
        <f t="shared" si="5"/>
        <v>Vacc_B16-tumeur-NIR</v>
      </c>
      <c r="L101" s="105"/>
      <c r="M101" s="105"/>
      <c r="N101" s="146"/>
      <c r="O101" s="126"/>
      <c r="P101" s="142"/>
      <c r="Q101" s="94"/>
      <c r="R101" s="94"/>
      <c r="S101" s="94"/>
      <c r="T101" s="94"/>
      <c r="U101" s="95"/>
      <c r="V101" s="96"/>
      <c r="W101" s="94"/>
      <c r="X101" s="105"/>
      <c r="Y101" s="94" t="s">
        <v>85</v>
      </c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</row>
    <row r="102" spans="1:35" s="1" customFormat="1">
      <c r="A102" s="138">
        <v>31</v>
      </c>
      <c r="B102" s="126" t="s">
        <v>344</v>
      </c>
      <c r="C102" s="94" t="s">
        <v>211</v>
      </c>
      <c r="D102" s="126" t="s">
        <v>256</v>
      </c>
      <c r="E102" s="126" t="s">
        <v>216</v>
      </c>
      <c r="F102" s="126" t="s">
        <v>257</v>
      </c>
      <c r="G102" s="126">
        <v>30</v>
      </c>
      <c r="H102" s="126" t="s">
        <v>289</v>
      </c>
      <c r="I102" s="129" t="s">
        <v>294</v>
      </c>
      <c r="J102" s="129" t="str">
        <f t="shared" si="4"/>
        <v>31_B16_V_5_C</v>
      </c>
      <c r="K102" s="142" t="str">
        <f t="shared" si="5"/>
        <v>Vacc_B16-tumeur-NIR</v>
      </c>
      <c r="L102" s="105"/>
      <c r="M102" s="105"/>
      <c r="N102" s="146"/>
      <c r="O102" s="126"/>
      <c r="P102" s="142"/>
      <c r="Q102" s="94"/>
      <c r="R102" s="94"/>
      <c r="S102" s="94"/>
      <c r="T102" s="94"/>
      <c r="U102" s="95"/>
      <c r="V102" s="96"/>
      <c r="W102" s="94"/>
      <c r="X102" s="105"/>
      <c r="Y102" s="94" t="s">
        <v>137</v>
      </c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</row>
    <row r="103" spans="1:35" s="1" customFormat="1">
      <c r="A103" s="138">
        <v>32</v>
      </c>
      <c r="B103" s="126" t="s">
        <v>345</v>
      </c>
      <c r="C103" s="94" t="s">
        <v>211</v>
      </c>
      <c r="D103" s="126" t="s">
        <v>256</v>
      </c>
      <c r="E103" s="126" t="s">
        <v>216</v>
      </c>
      <c r="F103" s="126" t="s">
        <v>257</v>
      </c>
      <c r="G103" s="126">
        <v>31</v>
      </c>
      <c r="H103" s="126" t="s">
        <v>290</v>
      </c>
      <c r="I103" s="129" t="s">
        <v>294</v>
      </c>
      <c r="J103" s="129" t="str">
        <f t="shared" si="4"/>
        <v>32_B16_V_6_C</v>
      </c>
      <c r="K103" s="142" t="str">
        <f t="shared" si="5"/>
        <v>Vacc_B16-tumeur-NIR</v>
      </c>
      <c r="L103" s="105"/>
      <c r="M103" s="105"/>
      <c r="N103" s="146"/>
      <c r="O103" s="126"/>
      <c r="P103" s="142"/>
      <c r="Q103" s="94"/>
      <c r="R103" s="94"/>
      <c r="S103" s="94"/>
      <c r="T103" s="94"/>
      <c r="U103" s="95"/>
      <c r="V103" s="96"/>
      <c r="W103" s="94"/>
      <c r="X103" s="105"/>
      <c r="Y103" s="94" t="s">
        <v>109</v>
      </c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</row>
    <row r="104" spans="1:35">
      <c r="A104" s="63"/>
      <c r="B104" s="63"/>
      <c r="C104" s="63"/>
      <c r="D104" s="5"/>
      <c r="E104" s="5"/>
      <c r="F104" s="5"/>
      <c r="G104" s="5"/>
      <c r="H104" s="93"/>
      <c r="I104" s="93"/>
      <c r="J104" s="93"/>
      <c r="K104" s="93"/>
      <c r="L104" s="63"/>
      <c r="M104" s="63"/>
      <c r="N104" s="63"/>
      <c r="O104" s="104"/>
      <c r="P104" s="104"/>
      <c r="Q104" s="63"/>
      <c r="R104" s="63"/>
      <c r="S104" s="63"/>
      <c r="T104" s="63"/>
      <c r="U104" s="63"/>
      <c r="V104" s="77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</row>
    <row r="105" spans="1:35">
      <c r="A105" s="63"/>
      <c r="B105" s="63"/>
      <c r="C105" s="63"/>
      <c r="D105" s="5"/>
      <c r="E105" s="5"/>
      <c r="F105" s="5"/>
      <c r="G105" s="5"/>
      <c r="H105" s="93"/>
      <c r="I105" s="93"/>
      <c r="J105" s="93"/>
      <c r="K105" s="93"/>
      <c r="L105" s="63"/>
      <c r="M105" s="103" t="s">
        <v>27</v>
      </c>
      <c r="N105" s="63"/>
      <c r="O105" s="104"/>
      <c r="P105" s="104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</row>
    <row r="106" spans="1:35">
      <c r="O106" s="104"/>
      <c r="P106" s="104"/>
    </row>
    <row r="107" spans="1:35">
      <c r="L107">
        <f>MIN(L8:L39)</f>
        <v>132</v>
      </c>
      <c r="M107">
        <f>MIN(M8:M39)</f>
        <v>2</v>
      </c>
      <c r="N107">
        <f>MIN(N8:N39)</f>
        <v>1.4</v>
      </c>
      <c r="O107" s="104">
        <f>MIN(O8:O39)</f>
        <v>114</v>
      </c>
      <c r="P107" s="104"/>
    </row>
    <row r="108" spans="1:35">
      <c r="L108">
        <f>MAX(L8:L39)</f>
        <v>2532</v>
      </c>
      <c r="M108">
        <f>MAX(M8:M39)</f>
        <v>2.1</v>
      </c>
      <c r="N108">
        <f>MAX(N8:N39)</f>
        <v>2.2999999999999998</v>
      </c>
      <c r="O108" s="104">
        <f>MAX(O8:O39)</f>
        <v>1092</v>
      </c>
      <c r="P108" s="104"/>
    </row>
    <row r="109" spans="1:35">
      <c r="O109" s="104"/>
      <c r="P109" s="104"/>
    </row>
    <row r="110" spans="1:35">
      <c r="O110" s="104"/>
      <c r="P110" s="104"/>
    </row>
    <row r="111" spans="1:35">
      <c r="O111" s="177"/>
      <c r="P111" s="177"/>
    </row>
    <row r="112" spans="1:35">
      <c r="O112" s="104"/>
      <c r="P112" s="104"/>
    </row>
    <row r="113" spans="15:16">
      <c r="O113" s="104"/>
      <c r="P113" s="104"/>
    </row>
    <row r="114" spans="15:16">
      <c r="O114" s="104"/>
      <c r="P114" s="104"/>
    </row>
    <row r="115" spans="15:16">
      <c r="O115" s="104"/>
      <c r="P115" s="104"/>
    </row>
    <row r="116" spans="15:16">
      <c r="O116" s="104"/>
      <c r="P116" s="104"/>
    </row>
    <row r="117" spans="15:16">
      <c r="O117" s="104"/>
      <c r="P117" s="104"/>
    </row>
    <row r="118" spans="15:16">
      <c r="O118" s="104"/>
      <c r="P118" s="104"/>
    </row>
    <row r="119" spans="15:16">
      <c r="O119" s="104"/>
      <c r="P119" s="104"/>
    </row>
    <row r="120" spans="15:16">
      <c r="O120" s="104"/>
      <c r="P120" s="104"/>
    </row>
    <row r="121" spans="15:16">
      <c r="O121" s="104"/>
      <c r="P121" s="104"/>
    </row>
    <row r="122" spans="15:16">
      <c r="O122" s="104"/>
      <c r="P122" s="104"/>
    </row>
    <row r="123" spans="15:16">
      <c r="O123" s="104"/>
      <c r="P123" s="104"/>
    </row>
    <row r="124" spans="15:16">
      <c r="O124" s="104"/>
      <c r="P124" s="104"/>
    </row>
    <row r="125" spans="15:16">
      <c r="O125" s="104"/>
      <c r="P125" s="104"/>
    </row>
    <row r="126" spans="15:16">
      <c r="O126" s="104"/>
      <c r="P126" s="104"/>
    </row>
    <row r="127" spans="15:16">
      <c r="O127" s="104"/>
      <c r="P127" s="104"/>
    </row>
  </sheetData>
  <mergeCells count="10">
    <mergeCell ref="Z6:Z7"/>
    <mergeCell ref="AC6:AD6"/>
    <mergeCell ref="AE6:AE7"/>
    <mergeCell ref="AG6:AI6"/>
    <mergeCell ref="B6:H6"/>
    <mergeCell ref="L6:N6"/>
    <mergeCell ref="V6:V7"/>
    <mergeCell ref="Y6:Y7"/>
    <mergeCell ref="S6:U6"/>
    <mergeCell ref="W6:X6"/>
  </mergeCells>
  <phoneticPr fontId="39" type="noConversion"/>
  <conditionalFormatting sqref="N40:N43 N45:N57 N66:N103">
    <cfRule type="cellIs" dxfId="3" priority="7" operator="lessThan">
      <formula>1.2</formula>
    </cfRule>
  </conditionalFormatting>
  <conditionalFormatting sqref="N40:N103">
    <cfRule type="cellIs" dxfId="2" priority="5" operator="lessThan">
      <formula>"1.2"</formula>
    </cfRule>
  </conditionalFormatting>
  <conditionalFormatting sqref="R40:R103">
    <cfRule type="cellIs" dxfId="1" priority="4" operator="lessThan">
      <formula>6</formula>
    </cfRule>
  </conditionalFormatting>
  <conditionalFormatting sqref="X8:X39">
    <cfRule type="cellIs" dxfId="0" priority="1" operator="greaterThan">
      <formula>1500</formula>
    </cfRule>
  </conditionalFormatting>
  <pageMargins left="0.7" right="0.7" top="0.75" bottom="0.75" header="0.3" footer="0.3"/>
  <pageSetup paperSize="9" scale="3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showGridLines="0" topLeftCell="A4" workbookViewId="0">
      <selection activeCell="L15" sqref="L15"/>
    </sheetView>
  </sheetViews>
  <sheetFormatPr baseColWidth="10" defaultRowHeight="12.75"/>
  <cols>
    <col min="2" max="2" width="26.42578125" customWidth="1"/>
  </cols>
  <sheetData>
    <row r="2" spans="2:3">
      <c r="B2" s="140" t="s">
        <v>195</v>
      </c>
      <c r="C2" s="140" t="s">
        <v>300</v>
      </c>
    </row>
    <row r="3" spans="2:3">
      <c r="B3" s="140" t="s">
        <v>296</v>
      </c>
      <c r="C3" s="140">
        <v>9</v>
      </c>
    </row>
    <row r="4" spans="2:3">
      <c r="B4" s="140" t="s">
        <v>297</v>
      </c>
      <c r="C4" s="140">
        <v>8</v>
      </c>
    </row>
    <row r="5" spans="2:3" ht="12" customHeight="1">
      <c r="B5" s="140" t="s">
        <v>298</v>
      </c>
      <c r="C5" s="140">
        <v>9</v>
      </c>
    </row>
    <row r="6" spans="2:3">
      <c r="B6" s="140" t="s">
        <v>299</v>
      </c>
      <c r="C6" s="140">
        <v>6</v>
      </c>
    </row>
    <row r="7" spans="2:3">
      <c r="C7">
        <f>SUM(C3:C6)</f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topLeftCell="A112" zoomScale="70" zoomScaleNormal="70" workbookViewId="0">
      <selection activeCell="P148" sqref="P148"/>
    </sheetView>
  </sheetViews>
  <sheetFormatPr baseColWidth="10" defaultRowHeight="12.75"/>
  <cols>
    <col min="1" max="1" width="9" customWidth="1"/>
  </cols>
  <sheetData>
    <row r="1" spans="1:14" s="63" customFormat="1"/>
    <row r="2" spans="1:14" s="63" customFormat="1" ht="18.75">
      <c r="C2" s="64" t="s">
        <v>32</v>
      </c>
    </row>
    <row r="3" spans="1:14" s="63" customFormat="1"/>
    <row r="4" spans="1:14" s="63" customFormat="1"/>
    <row r="6" spans="1:14" ht="18.75">
      <c r="A6" s="65" t="s">
        <v>158</v>
      </c>
    </row>
    <row r="7" spans="1:14">
      <c r="A7" t="s">
        <v>249</v>
      </c>
      <c r="G7" t="s">
        <v>248</v>
      </c>
      <c r="N7" t="s">
        <v>247</v>
      </c>
    </row>
    <row r="23" spans="1:14">
      <c r="A23" t="s">
        <v>246</v>
      </c>
      <c r="G23" t="s">
        <v>245</v>
      </c>
      <c r="N23" t="s">
        <v>244</v>
      </c>
    </row>
    <row r="36" spans="1:14">
      <c r="A36" t="s">
        <v>243</v>
      </c>
      <c r="G36" t="s">
        <v>242</v>
      </c>
      <c r="N36" t="s">
        <v>241</v>
      </c>
    </row>
    <row r="48" spans="1:14">
      <c r="A48" t="s">
        <v>240</v>
      </c>
      <c r="G48" t="s">
        <v>239</v>
      </c>
      <c r="N48" t="s">
        <v>238</v>
      </c>
    </row>
    <row r="61" spans="1:14">
      <c r="A61" t="s">
        <v>237</v>
      </c>
      <c r="G61" t="s">
        <v>236</v>
      </c>
      <c r="N61" t="s">
        <v>235</v>
      </c>
    </row>
    <row r="74" spans="1:14">
      <c r="A74" t="s">
        <v>234</v>
      </c>
      <c r="G74" t="s">
        <v>233</v>
      </c>
      <c r="N74" t="s">
        <v>232</v>
      </c>
    </row>
    <row r="87" spans="1:14">
      <c r="A87" t="s">
        <v>231</v>
      </c>
      <c r="G87" t="s">
        <v>230</v>
      </c>
      <c r="N87" t="s">
        <v>229</v>
      </c>
    </row>
    <row r="100" spans="1:14">
      <c r="A100" t="s">
        <v>228</v>
      </c>
      <c r="G100" t="s">
        <v>227</v>
      </c>
      <c r="N100" t="s">
        <v>226</v>
      </c>
    </row>
    <row r="113" spans="1:14">
      <c r="A113" t="s">
        <v>225</v>
      </c>
      <c r="G113" t="s">
        <v>224</v>
      </c>
      <c r="N113" t="s">
        <v>223</v>
      </c>
    </row>
    <row r="127" spans="1:14">
      <c r="A127" t="s">
        <v>222</v>
      </c>
      <c r="G127" t="s">
        <v>221</v>
      </c>
      <c r="N127" t="s">
        <v>220</v>
      </c>
    </row>
    <row r="140" spans="1:7">
      <c r="A140" t="s">
        <v>219</v>
      </c>
      <c r="G140" t="s">
        <v>218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showGridLines="0" workbookViewId="0">
      <selection activeCell="M25" sqref="M25"/>
    </sheetView>
  </sheetViews>
  <sheetFormatPr baseColWidth="10" defaultRowHeight="12.75"/>
  <sheetData>
    <row r="1" spans="1:21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</row>
    <row r="2" spans="1:21" ht="18.75">
      <c r="A2" s="63"/>
      <c r="B2" s="63"/>
      <c r="C2" s="64" t="s">
        <v>32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pans="1:2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</row>
    <row r="4" spans="1:2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</row>
    <row r="6" spans="1:21" ht="18.75">
      <c r="A6" s="65" t="s">
        <v>303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4"/>
  <sheetViews>
    <sheetView zoomScale="90" zoomScaleNormal="90" workbookViewId="0">
      <selection activeCell="C2" sqref="C2:C97"/>
    </sheetView>
  </sheetViews>
  <sheetFormatPr baseColWidth="10" defaultRowHeight="12.75"/>
  <cols>
    <col min="1" max="1" width="20.42578125" customWidth="1"/>
    <col min="2" max="2" width="29.42578125" customWidth="1"/>
    <col min="3" max="3" width="12.28515625" customWidth="1"/>
    <col min="4" max="4" width="23" customWidth="1"/>
    <col min="5" max="5" width="12.140625" customWidth="1"/>
    <col min="6" max="6" width="19.85546875" customWidth="1"/>
    <col min="8" max="8" width="22.140625" customWidth="1"/>
    <col min="9" max="9" width="32" customWidth="1"/>
    <col min="10" max="10" width="25.85546875" customWidth="1"/>
    <col min="15" max="15" width="26.85546875" customWidth="1"/>
  </cols>
  <sheetData>
    <row r="1" spans="1:10">
      <c r="A1" s="115" t="s">
        <v>18</v>
      </c>
      <c r="B1" s="115" t="s">
        <v>195</v>
      </c>
      <c r="C1" s="91" t="s">
        <v>159</v>
      </c>
      <c r="F1" s="115" t="s">
        <v>18</v>
      </c>
      <c r="G1" s="115" t="s">
        <v>197</v>
      </c>
      <c r="H1" s="115" t="s">
        <v>196</v>
      </c>
      <c r="I1" s="115" t="s">
        <v>18</v>
      </c>
      <c r="J1" s="115" t="s">
        <v>195</v>
      </c>
    </row>
    <row r="2" spans="1:10">
      <c r="A2" t="s">
        <v>366</v>
      </c>
      <c r="B2" t="s">
        <v>298</v>
      </c>
      <c r="C2" t="s">
        <v>57</v>
      </c>
      <c r="F2" t="s">
        <v>366</v>
      </c>
      <c r="G2" s="107" t="s">
        <v>310</v>
      </c>
      <c r="H2" t="s">
        <v>57</v>
      </c>
      <c r="I2" t="s">
        <v>366</v>
      </c>
      <c r="J2" t="s">
        <v>298</v>
      </c>
    </row>
    <row r="3" spans="1:10">
      <c r="A3" t="s">
        <v>384</v>
      </c>
      <c r="B3" t="s">
        <v>296</v>
      </c>
      <c r="C3" t="s">
        <v>69</v>
      </c>
      <c r="F3" t="s">
        <v>411</v>
      </c>
      <c r="G3" s="107" t="s">
        <v>310</v>
      </c>
      <c r="H3" t="s">
        <v>58</v>
      </c>
      <c r="I3" t="s">
        <v>411</v>
      </c>
      <c r="J3" t="s">
        <v>296</v>
      </c>
    </row>
    <row r="4" spans="1:10">
      <c r="A4" t="s">
        <v>427</v>
      </c>
      <c r="B4" t="s">
        <v>298</v>
      </c>
      <c r="C4" t="s">
        <v>81</v>
      </c>
      <c r="F4" t="s">
        <v>404</v>
      </c>
      <c r="G4" s="107" t="s">
        <v>310</v>
      </c>
      <c r="H4" t="s">
        <v>59</v>
      </c>
      <c r="I4" t="s">
        <v>404</v>
      </c>
      <c r="J4" t="s">
        <v>299</v>
      </c>
    </row>
    <row r="5" spans="1:10">
      <c r="A5" t="s">
        <v>413</v>
      </c>
      <c r="B5" t="s">
        <v>296</v>
      </c>
      <c r="C5" t="s">
        <v>93</v>
      </c>
      <c r="F5" t="s">
        <v>390</v>
      </c>
      <c r="G5" s="107" t="s">
        <v>310</v>
      </c>
      <c r="H5" t="s">
        <v>60</v>
      </c>
      <c r="I5" t="s">
        <v>390</v>
      </c>
      <c r="J5" t="s">
        <v>297</v>
      </c>
    </row>
    <row r="6" spans="1:10">
      <c r="A6" t="s">
        <v>433</v>
      </c>
      <c r="B6" t="s">
        <v>298</v>
      </c>
      <c r="C6" t="s">
        <v>105</v>
      </c>
      <c r="F6" t="s">
        <v>437</v>
      </c>
      <c r="G6" s="107" t="s">
        <v>310</v>
      </c>
      <c r="H6" t="s">
        <v>61</v>
      </c>
      <c r="I6" t="s">
        <v>437</v>
      </c>
      <c r="J6" t="s">
        <v>299</v>
      </c>
    </row>
    <row r="7" spans="1:10">
      <c r="A7" t="s">
        <v>436</v>
      </c>
      <c r="B7" t="s">
        <v>299</v>
      </c>
      <c r="C7" t="s">
        <v>117</v>
      </c>
      <c r="F7" t="s">
        <v>371</v>
      </c>
      <c r="G7" s="107" t="s">
        <v>310</v>
      </c>
      <c r="H7" t="s">
        <v>62</v>
      </c>
      <c r="I7" t="s">
        <v>371</v>
      </c>
      <c r="J7" t="s">
        <v>298</v>
      </c>
    </row>
    <row r="8" spans="1:10">
      <c r="A8" t="s">
        <v>359</v>
      </c>
      <c r="B8" t="s">
        <v>297</v>
      </c>
      <c r="C8" t="s">
        <v>129</v>
      </c>
      <c r="F8" t="s">
        <v>389</v>
      </c>
      <c r="G8" s="107" t="s">
        <v>310</v>
      </c>
      <c r="H8" t="s">
        <v>63</v>
      </c>
      <c r="I8" t="s">
        <v>389</v>
      </c>
      <c r="J8" t="s">
        <v>297</v>
      </c>
    </row>
    <row r="9" spans="1:10">
      <c r="A9" t="s">
        <v>348</v>
      </c>
      <c r="B9" t="s">
        <v>296</v>
      </c>
      <c r="C9" t="s">
        <v>141</v>
      </c>
      <c r="F9" t="s">
        <v>399</v>
      </c>
      <c r="G9" s="107" t="s">
        <v>310</v>
      </c>
      <c r="H9" t="s">
        <v>64</v>
      </c>
      <c r="I9" t="s">
        <v>399</v>
      </c>
      <c r="J9" t="s">
        <v>298</v>
      </c>
    </row>
    <row r="10" spans="1:10">
      <c r="A10" t="s">
        <v>411</v>
      </c>
      <c r="B10" t="s">
        <v>296</v>
      </c>
      <c r="C10" t="s">
        <v>58</v>
      </c>
      <c r="F10" t="s">
        <v>351</v>
      </c>
      <c r="G10" s="107" t="s">
        <v>310</v>
      </c>
      <c r="H10" t="s">
        <v>65</v>
      </c>
      <c r="I10" t="s">
        <v>351</v>
      </c>
      <c r="J10" t="s">
        <v>296</v>
      </c>
    </row>
    <row r="11" spans="1:10">
      <c r="A11" t="s">
        <v>355</v>
      </c>
      <c r="B11" t="s">
        <v>297</v>
      </c>
      <c r="C11" t="s">
        <v>70</v>
      </c>
      <c r="F11" t="s">
        <v>349</v>
      </c>
      <c r="G11" s="107" t="s">
        <v>310</v>
      </c>
      <c r="H11" t="s">
        <v>66</v>
      </c>
      <c r="I11" t="s">
        <v>349</v>
      </c>
      <c r="J11" t="s">
        <v>296</v>
      </c>
    </row>
    <row r="12" spans="1:10">
      <c r="A12" t="s">
        <v>354</v>
      </c>
      <c r="B12" t="s">
        <v>296</v>
      </c>
      <c r="C12" t="s">
        <v>82</v>
      </c>
      <c r="F12" t="s">
        <v>402</v>
      </c>
      <c r="G12" s="107" t="s">
        <v>310</v>
      </c>
      <c r="H12" t="s">
        <v>67</v>
      </c>
      <c r="I12" t="s">
        <v>402</v>
      </c>
      <c r="J12" t="s">
        <v>298</v>
      </c>
    </row>
    <row r="13" spans="1:10">
      <c r="A13" t="s">
        <v>362</v>
      </c>
      <c r="B13" t="s">
        <v>297</v>
      </c>
      <c r="C13" t="s">
        <v>94</v>
      </c>
      <c r="F13" t="s">
        <v>383</v>
      </c>
      <c r="G13" s="107" t="s">
        <v>310</v>
      </c>
      <c r="H13" t="s">
        <v>68</v>
      </c>
      <c r="I13" t="s">
        <v>383</v>
      </c>
      <c r="J13" t="s">
        <v>296</v>
      </c>
    </row>
    <row r="14" spans="1:10">
      <c r="A14" t="s">
        <v>352</v>
      </c>
      <c r="B14" t="s">
        <v>296</v>
      </c>
      <c r="C14" t="s">
        <v>106</v>
      </c>
      <c r="F14" t="s">
        <v>384</v>
      </c>
      <c r="G14" s="107" t="s">
        <v>310</v>
      </c>
      <c r="H14" t="s">
        <v>69</v>
      </c>
      <c r="I14" t="s">
        <v>384</v>
      </c>
      <c r="J14" t="s">
        <v>296</v>
      </c>
    </row>
    <row r="15" spans="1:10">
      <c r="A15" t="s">
        <v>350</v>
      </c>
      <c r="B15" t="s">
        <v>296</v>
      </c>
      <c r="C15" t="s">
        <v>118</v>
      </c>
      <c r="F15" t="s">
        <v>355</v>
      </c>
      <c r="G15" s="107" t="s">
        <v>310</v>
      </c>
      <c r="H15" t="s">
        <v>70</v>
      </c>
      <c r="I15" t="s">
        <v>355</v>
      </c>
      <c r="J15" t="s">
        <v>297</v>
      </c>
    </row>
    <row r="16" spans="1:10">
      <c r="A16" t="s">
        <v>363</v>
      </c>
      <c r="B16" t="s">
        <v>298</v>
      </c>
      <c r="C16" t="s">
        <v>130</v>
      </c>
      <c r="F16" t="s">
        <v>369</v>
      </c>
      <c r="G16" s="107" t="s">
        <v>310</v>
      </c>
      <c r="H16" t="s">
        <v>71</v>
      </c>
      <c r="I16" t="s">
        <v>369</v>
      </c>
      <c r="J16" t="s">
        <v>298</v>
      </c>
    </row>
    <row r="17" spans="1:10">
      <c r="A17" t="s">
        <v>391</v>
      </c>
      <c r="B17" t="s">
        <v>297</v>
      </c>
      <c r="C17" t="s">
        <v>142</v>
      </c>
      <c r="F17" t="s">
        <v>428</v>
      </c>
      <c r="G17" s="107" t="s">
        <v>310</v>
      </c>
      <c r="H17" t="s">
        <v>72</v>
      </c>
      <c r="I17" t="s">
        <v>428</v>
      </c>
      <c r="J17" t="s">
        <v>298</v>
      </c>
    </row>
    <row r="18" spans="1:10">
      <c r="A18" t="s">
        <v>404</v>
      </c>
      <c r="B18" t="s">
        <v>299</v>
      </c>
      <c r="C18" t="s">
        <v>59</v>
      </c>
      <c r="F18" t="s">
        <v>414</v>
      </c>
      <c r="G18" s="107" t="s">
        <v>310</v>
      </c>
      <c r="H18" t="s">
        <v>73</v>
      </c>
      <c r="I18" t="s">
        <v>414</v>
      </c>
      <c r="J18" t="s">
        <v>296</v>
      </c>
    </row>
    <row r="19" spans="1:10">
      <c r="A19" t="s">
        <v>369</v>
      </c>
      <c r="B19" t="s">
        <v>298</v>
      </c>
      <c r="C19" t="s">
        <v>71</v>
      </c>
      <c r="F19" t="s">
        <v>370</v>
      </c>
      <c r="G19" s="107" t="s">
        <v>310</v>
      </c>
      <c r="H19" t="s">
        <v>74</v>
      </c>
      <c r="I19" t="s">
        <v>370</v>
      </c>
      <c r="J19" t="s">
        <v>298</v>
      </c>
    </row>
    <row r="20" spans="1:10">
      <c r="A20" t="s">
        <v>407</v>
      </c>
      <c r="B20" t="s">
        <v>299</v>
      </c>
      <c r="C20" t="s">
        <v>83</v>
      </c>
      <c r="F20" t="s">
        <v>416</v>
      </c>
      <c r="G20" s="107" t="s">
        <v>310</v>
      </c>
      <c r="H20" t="s">
        <v>75</v>
      </c>
      <c r="I20" t="s">
        <v>416</v>
      </c>
      <c r="J20" t="s">
        <v>296</v>
      </c>
    </row>
    <row r="21" spans="1:10">
      <c r="A21" t="s">
        <v>430</v>
      </c>
      <c r="B21" t="s">
        <v>298</v>
      </c>
      <c r="C21" t="s">
        <v>95</v>
      </c>
      <c r="F21" t="s">
        <v>405</v>
      </c>
      <c r="G21" s="107" t="s">
        <v>310</v>
      </c>
      <c r="H21" t="s">
        <v>76</v>
      </c>
      <c r="I21" t="s">
        <v>405</v>
      </c>
      <c r="J21" t="s">
        <v>299</v>
      </c>
    </row>
    <row r="22" spans="1:10">
      <c r="A22" t="s">
        <v>406</v>
      </c>
      <c r="B22" t="s">
        <v>299</v>
      </c>
      <c r="C22" t="s">
        <v>107</v>
      </c>
      <c r="F22" t="s">
        <v>356</v>
      </c>
      <c r="G22" s="107" t="s">
        <v>310</v>
      </c>
      <c r="H22" t="s">
        <v>77</v>
      </c>
      <c r="I22" t="s">
        <v>356</v>
      </c>
      <c r="J22" t="s">
        <v>297</v>
      </c>
    </row>
    <row r="23" spans="1:10">
      <c r="A23" t="s">
        <v>425</v>
      </c>
      <c r="B23" t="s">
        <v>297</v>
      </c>
      <c r="C23" t="s">
        <v>119</v>
      </c>
      <c r="F23" t="s">
        <v>408</v>
      </c>
      <c r="G23" s="107" t="s">
        <v>310</v>
      </c>
      <c r="H23" t="s">
        <v>78</v>
      </c>
      <c r="I23" t="s">
        <v>408</v>
      </c>
      <c r="J23" t="s">
        <v>299</v>
      </c>
    </row>
    <row r="24" spans="1:10">
      <c r="A24" t="s">
        <v>368</v>
      </c>
      <c r="B24" t="s">
        <v>298</v>
      </c>
      <c r="C24" t="s">
        <v>131</v>
      </c>
      <c r="F24" t="s">
        <v>357</v>
      </c>
      <c r="G24" s="107" t="s">
        <v>310</v>
      </c>
      <c r="H24" t="s">
        <v>79</v>
      </c>
      <c r="I24" t="s">
        <v>357</v>
      </c>
      <c r="J24" t="s">
        <v>297</v>
      </c>
    </row>
    <row r="25" spans="1:10">
      <c r="A25" t="s">
        <v>378</v>
      </c>
      <c r="B25" t="s">
        <v>296</v>
      </c>
      <c r="C25" t="s">
        <v>143</v>
      </c>
      <c r="F25" t="s">
        <v>374</v>
      </c>
      <c r="G25" s="107" t="s">
        <v>310</v>
      </c>
      <c r="H25" t="s">
        <v>80</v>
      </c>
      <c r="I25" t="s">
        <v>374</v>
      </c>
      <c r="J25" t="s">
        <v>299</v>
      </c>
    </row>
    <row r="26" spans="1:10">
      <c r="A26" t="s">
        <v>390</v>
      </c>
      <c r="B26" t="s">
        <v>297</v>
      </c>
      <c r="C26" t="s">
        <v>60</v>
      </c>
      <c r="F26" t="s">
        <v>427</v>
      </c>
      <c r="G26" s="107" t="s">
        <v>310</v>
      </c>
      <c r="H26" t="s">
        <v>81</v>
      </c>
      <c r="I26" t="s">
        <v>427</v>
      </c>
      <c r="J26" t="s">
        <v>298</v>
      </c>
    </row>
    <row r="27" spans="1:10">
      <c r="A27" t="s">
        <v>428</v>
      </c>
      <c r="B27" t="s">
        <v>298</v>
      </c>
      <c r="C27" t="s">
        <v>72</v>
      </c>
      <c r="F27" t="s">
        <v>354</v>
      </c>
      <c r="G27" s="107" t="s">
        <v>310</v>
      </c>
      <c r="H27" t="s">
        <v>82</v>
      </c>
      <c r="I27" t="s">
        <v>354</v>
      </c>
      <c r="J27" t="s">
        <v>296</v>
      </c>
    </row>
    <row r="28" spans="1:10">
      <c r="A28" t="s">
        <v>424</v>
      </c>
      <c r="B28" t="s">
        <v>297</v>
      </c>
      <c r="C28" t="s">
        <v>84</v>
      </c>
      <c r="F28" t="s">
        <v>407</v>
      </c>
      <c r="G28" s="107" t="s">
        <v>310</v>
      </c>
      <c r="H28" t="s">
        <v>83</v>
      </c>
      <c r="I28" t="s">
        <v>407</v>
      </c>
      <c r="J28" t="s">
        <v>299</v>
      </c>
    </row>
    <row r="29" spans="1:10">
      <c r="A29" t="s">
        <v>412</v>
      </c>
      <c r="B29" t="s">
        <v>296</v>
      </c>
      <c r="C29" t="s">
        <v>96</v>
      </c>
      <c r="F29" t="s">
        <v>424</v>
      </c>
      <c r="G29" s="107" t="s">
        <v>310</v>
      </c>
      <c r="H29" t="s">
        <v>84</v>
      </c>
      <c r="I29" t="s">
        <v>424</v>
      </c>
      <c r="J29" t="s">
        <v>297</v>
      </c>
    </row>
    <row r="30" spans="1:10">
      <c r="A30" t="s">
        <v>394</v>
      </c>
      <c r="B30" t="s">
        <v>297</v>
      </c>
      <c r="C30" t="s">
        <v>108</v>
      </c>
      <c r="F30" t="s">
        <v>439</v>
      </c>
      <c r="G30" s="107" t="s">
        <v>310</v>
      </c>
      <c r="H30" t="s">
        <v>85</v>
      </c>
      <c r="I30" t="s">
        <v>439</v>
      </c>
      <c r="J30" t="s">
        <v>299</v>
      </c>
    </row>
    <row r="31" spans="1:10">
      <c r="A31" t="s">
        <v>381</v>
      </c>
      <c r="B31" t="s">
        <v>296</v>
      </c>
      <c r="C31" t="s">
        <v>120</v>
      </c>
      <c r="F31" t="s">
        <v>419</v>
      </c>
      <c r="G31" s="107" t="s">
        <v>310</v>
      </c>
      <c r="H31" t="s">
        <v>86</v>
      </c>
      <c r="I31" t="s">
        <v>419</v>
      </c>
      <c r="J31" t="s">
        <v>297</v>
      </c>
    </row>
    <row r="32" spans="1:10">
      <c r="A32" t="s">
        <v>376</v>
      </c>
      <c r="B32" t="s">
        <v>299</v>
      </c>
      <c r="C32" t="s">
        <v>132</v>
      </c>
      <c r="F32" t="s">
        <v>415</v>
      </c>
      <c r="G32" s="107" t="s">
        <v>310</v>
      </c>
      <c r="H32" t="s">
        <v>87</v>
      </c>
      <c r="I32" t="s">
        <v>415</v>
      </c>
      <c r="J32" t="s">
        <v>296</v>
      </c>
    </row>
    <row r="33" spans="1:10">
      <c r="A33" t="s">
        <v>422</v>
      </c>
      <c r="B33" t="s">
        <v>297</v>
      </c>
      <c r="C33" t="s">
        <v>144</v>
      </c>
      <c r="F33" t="s">
        <v>431</v>
      </c>
      <c r="G33" s="107" t="s">
        <v>310</v>
      </c>
      <c r="H33" t="s">
        <v>88</v>
      </c>
      <c r="I33" t="s">
        <v>431</v>
      </c>
      <c r="J33" t="s">
        <v>298</v>
      </c>
    </row>
    <row r="34" spans="1:10">
      <c r="A34" t="s">
        <v>437</v>
      </c>
      <c r="B34" t="s">
        <v>299</v>
      </c>
      <c r="C34" t="s">
        <v>61</v>
      </c>
      <c r="F34" t="s">
        <v>386</v>
      </c>
      <c r="G34" s="107" t="s">
        <v>310</v>
      </c>
      <c r="H34" t="s">
        <v>89</v>
      </c>
      <c r="I34" t="s">
        <v>386</v>
      </c>
      <c r="J34" t="s">
        <v>296</v>
      </c>
    </row>
    <row r="35" spans="1:10">
      <c r="A35" t="s">
        <v>414</v>
      </c>
      <c r="B35" t="s">
        <v>296</v>
      </c>
      <c r="C35" t="s">
        <v>73</v>
      </c>
      <c r="F35" t="s">
        <v>429</v>
      </c>
      <c r="G35" s="107" t="s">
        <v>310</v>
      </c>
      <c r="H35" t="s">
        <v>90</v>
      </c>
      <c r="I35" t="s">
        <v>429</v>
      </c>
      <c r="J35" t="s">
        <v>298</v>
      </c>
    </row>
    <row r="36" spans="1:10">
      <c r="A36" t="s">
        <v>439</v>
      </c>
      <c r="B36" t="s">
        <v>299</v>
      </c>
      <c r="C36" t="s">
        <v>85</v>
      </c>
      <c r="F36" t="s">
        <v>380</v>
      </c>
      <c r="G36" s="107" t="s">
        <v>310</v>
      </c>
      <c r="H36" t="s">
        <v>91</v>
      </c>
      <c r="I36" t="s">
        <v>380</v>
      </c>
      <c r="J36" t="s">
        <v>296</v>
      </c>
    </row>
    <row r="37" spans="1:10">
      <c r="A37" t="s">
        <v>395</v>
      </c>
      <c r="B37" t="s">
        <v>298</v>
      </c>
      <c r="C37" t="s">
        <v>97</v>
      </c>
      <c r="F37" t="s">
        <v>401</v>
      </c>
      <c r="G37" s="107" t="s">
        <v>310</v>
      </c>
      <c r="H37" t="s">
        <v>92</v>
      </c>
      <c r="I37" t="s">
        <v>401</v>
      </c>
      <c r="J37" t="s">
        <v>298</v>
      </c>
    </row>
    <row r="38" spans="1:10">
      <c r="A38" t="s">
        <v>441</v>
      </c>
      <c r="B38" t="s">
        <v>299</v>
      </c>
      <c r="C38" t="s">
        <v>109</v>
      </c>
      <c r="F38" t="s">
        <v>413</v>
      </c>
      <c r="G38" s="107" t="s">
        <v>310</v>
      </c>
      <c r="H38" t="s">
        <v>93</v>
      </c>
      <c r="I38" t="s">
        <v>413</v>
      </c>
      <c r="J38" t="s">
        <v>296</v>
      </c>
    </row>
    <row r="39" spans="1:10">
      <c r="A39" t="s">
        <v>396</v>
      </c>
      <c r="B39" t="s">
        <v>298</v>
      </c>
      <c r="C39" t="s">
        <v>121</v>
      </c>
      <c r="F39" t="s">
        <v>362</v>
      </c>
      <c r="G39" s="107" t="s">
        <v>310</v>
      </c>
      <c r="H39" t="s">
        <v>94</v>
      </c>
      <c r="I39" t="s">
        <v>362</v>
      </c>
      <c r="J39" t="s">
        <v>297</v>
      </c>
    </row>
    <row r="40" spans="1:10">
      <c r="A40" t="s">
        <v>353</v>
      </c>
      <c r="B40" t="s">
        <v>296</v>
      </c>
      <c r="C40" t="s">
        <v>133</v>
      </c>
      <c r="F40" t="s">
        <v>430</v>
      </c>
      <c r="G40" s="107" t="s">
        <v>310</v>
      </c>
      <c r="H40" t="s">
        <v>95</v>
      </c>
      <c r="I40" t="s">
        <v>430</v>
      </c>
      <c r="J40" t="s">
        <v>298</v>
      </c>
    </row>
    <row r="41" spans="1:10">
      <c r="A41" t="s">
        <v>365</v>
      </c>
      <c r="B41" t="s">
        <v>298</v>
      </c>
      <c r="C41" t="s">
        <v>145</v>
      </c>
      <c r="F41" t="s">
        <v>412</v>
      </c>
      <c r="G41" s="107" t="s">
        <v>310</v>
      </c>
      <c r="H41" t="s">
        <v>96</v>
      </c>
      <c r="I41" t="s">
        <v>412</v>
      </c>
      <c r="J41" t="s">
        <v>296</v>
      </c>
    </row>
    <row r="42" spans="1:10">
      <c r="A42" t="s">
        <v>371</v>
      </c>
      <c r="B42" t="s">
        <v>298</v>
      </c>
      <c r="C42" t="s">
        <v>62</v>
      </c>
      <c r="F42" t="s">
        <v>395</v>
      </c>
      <c r="G42" s="107" t="s">
        <v>310</v>
      </c>
      <c r="H42" t="s">
        <v>97</v>
      </c>
      <c r="I42" t="s">
        <v>395</v>
      </c>
      <c r="J42" t="s">
        <v>298</v>
      </c>
    </row>
    <row r="43" spans="1:10">
      <c r="A43" t="s">
        <v>370</v>
      </c>
      <c r="B43" t="s">
        <v>298</v>
      </c>
      <c r="C43" t="s">
        <v>74</v>
      </c>
      <c r="F43" t="s">
        <v>400</v>
      </c>
      <c r="G43" s="107" t="s">
        <v>310</v>
      </c>
      <c r="H43" t="s">
        <v>98</v>
      </c>
      <c r="I43" t="s">
        <v>400</v>
      </c>
      <c r="J43" t="s">
        <v>298</v>
      </c>
    </row>
    <row r="44" spans="1:10">
      <c r="A44" t="s">
        <v>419</v>
      </c>
      <c r="B44" t="s">
        <v>297</v>
      </c>
      <c r="C44" t="s">
        <v>86</v>
      </c>
      <c r="F44" t="s">
        <v>372</v>
      </c>
      <c r="G44" s="107" t="s">
        <v>310</v>
      </c>
      <c r="H44" t="s">
        <v>99</v>
      </c>
      <c r="I44" t="s">
        <v>372</v>
      </c>
      <c r="J44" t="s">
        <v>299</v>
      </c>
    </row>
    <row r="45" spans="1:10">
      <c r="A45" t="s">
        <v>400</v>
      </c>
      <c r="B45" t="s">
        <v>298</v>
      </c>
      <c r="C45" t="s">
        <v>98</v>
      </c>
      <c r="F45" t="s">
        <v>360</v>
      </c>
      <c r="G45" s="107" t="s">
        <v>310</v>
      </c>
      <c r="H45" t="s">
        <v>100</v>
      </c>
      <c r="I45" t="s">
        <v>360</v>
      </c>
      <c r="J45" t="s">
        <v>297</v>
      </c>
    </row>
    <row r="46" spans="1:10">
      <c r="A46" t="s">
        <v>388</v>
      </c>
      <c r="B46" t="s">
        <v>297</v>
      </c>
      <c r="C46" t="s">
        <v>110</v>
      </c>
      <c r="F46" t="s">
        <v>373</v>
      </c>
      <c r="G46" s="107" t="s">
        <v>310</v>
      </c>
      <c r="H46" t="s">
        <v>101</v>
      </c>
      <c r="I46" t="s">
        <v>373</v>
      </c>
      <c r="J46" t="s">
        <v>299</v>
      </c>
    </row>
    <row r="47" spans="1:10">
      <c r="A47" t="s">
        <v>398</v>
      </c>
      <c r="B47" t="s">
        <v>298</v>
      </c>
      <c r="C47" t="s">
        <v>122</v>
      </c>
      <c r="F47" t="s">
        <v>423</v>
      </c>
      <c r="G47" s="107" t="s">
        <v>310</v>
      </c>
      <c r="H47" t="s">
        <v>102</v>
      </c>
      <c r="I47" t="s">
        <v>423</v>
      </c>
      <c r="J47" t="s">
        <v>297</v>
      </c>
    </row>
    <row r="48" spans="1:10">
      <c r="A48" t="s">
        <v>420</v>
      </c>
      <c r="B48" t="s">
        <v>297</v>
      </c>
      <c r="C48" t="s">
        <v>134</v>
      </c>
      <c r="F48" t="s">
        <v>434</v>
      </c>
      <c r="G48" s="107" t="s">
        <v>310</v>
      </c>
      <c r="H48" t="s">
        <v>103</v>
      </c>
      <c r="I48" t="s">
        <v>434</v>
      </c>
      <c r="J48" t="s">
        <v>298</v>
      </c>
    </row>
    <row r="49" spans="1:10">
      <c r="A49" t="s">
        <v>377</v>
      </c>
      <c r="B49" t="s">
        <v>299</v>
      </c>
      <c r="C49" t="s">
        <v>146</v>
      </c>
      <c r="F49" t="s">
        <v>361</v>
      </c>
      <c r="G49" s="107" t="s">
        <v>310</v>
      </c>
      <c r="H49" t="s">
        <v>104</v>
      </c>
      <c r="I49" t="s">
        <v>361</v>
      </c>
      <c r="J49" t="s">
        <v>297</v>
      </c>
    </row>
    <row r="50" spans="1:10">
      <c r="A50" t="s">
        <v>389</v>
      </c>
      <c r="B50" t="s">
        <v>297</v>
      </c>
      <c r="C50" t="s">
        <v>63</v>
      </c>
      <c r="F50" t="s">
        <v>433</v>
      </c>
      <c r="G50" s="107" t="s">
        <v>310</v>
      </c>
      <c r="H50" t="s">
        <v>105</v>
      </c>
      <c r="I50" t="s">
        <v>433</v>
      </c>
      <c r="J50" t="s">
        <v>298</v>
      </c>
    </row>
    <row r="51" spans="1:10">
      <c r="A51" t="s">
        <v>416</v>
      </c>
      <c r="B51" t="s">
        <v>296</v>
      </c>
      <c r="C51" t="s">
        <v>75</v>
      </c>
      <c r="F51" t="s">
        <v>352</v>
      </c>
      <c r="G51" s="107" t="s">
        <v>310</v>
      </c>
      <c r="H51" t="s">
        <v>106</v>
      </c>
      <c r="I51" t="s">
        <v>352</v>
      </c>
      <c r="J51" t="s">
        <v>296</v>
      </c>
    </row>
    <row r="52" spans="1:10">
      <c r="A52" t="s">
        <v>415</v>
      </c>
      <c r="B52" t="s">
        <v>296</v>
      </c>
      <c r="C52" t="s">
        <v>87</v>
      </c>
      <c r="F52" t="s">
        <v>406</v>
      </c>
      <c r="G52" s="107" t="s">
        <v>310</v>
      </c>
      <c r="H52" t="s">
        <v>107</v>
      </c>
      <c r="I52" t="s">
        <v>406</v>
      </c>
      <c r="J52" t="s">
        <v>299</v>
      </c>
    </row>
    <row r="53" spans="1:10">
      <c r="A53" t="s">
        <v>372</v>
      </c>
      <c r="B53" t="s">
        <v>299</v>
      </c>
      <c r="C53" t="s">
        <v>99</v>
      </c>
      <c r="F53" t="s">
        <v>394</v>
      </c>
      <c r="G53" s="107" t="s">
        <v>310</v>
      </c>
      <c r="H53" t="s">
        <v>108</v>
      </c>
      <c r="I53" t="s">
        <v>394</v>
      </c>
      <c r="J53" t="s">
        <v>297</v>
      </c>
    </row>
    <row r="54" spans="1:10">
      <c r="A54" t="s">
        <v>346</v>
      </c>
      <c r="B54" t="s">
        <v>296</v>
      </c>
      <c r="C54" t="s">
        <v>111</v>
      </c>
      <c r="F54" t="s">
        <v>441</v>
      </c>
      <c r="G54" s="107" t="s">
        <v>310</v>
      </c>
      <c r="H54" t="s">
        <v>109</v>
      </c>
      <c r="I54" t="s">
        <v>441</v>
      </c>
      <c r="J54" t="s">
        <v>299</v>
      </c>
    </row>
    <row r="55" spans="1:10">
      <c r="A55" t="s">
        <v>375</v>
      </c>
      <c r="B55" t="s">
        <v>299</v>
      </c>
      <c r="C55" t="s">
        <v>123</v>
      </c>
      <c r="F55" t="s">
        <v>388</v>
      </c>
      <c r="G55" s="107" t="s">
        <v>310</v>
      </c>
      <c r="H55" t="s">
        <v>110</v>
      </c>
      <c r="I55" t="s">
        <v>388</v>
      </c>
      <c r="J55" t="s">
        <v>297</v>
      </c>
    </row>
    <row r="56" spans="1:10">
      <c r="A56" t="s">
        <v>379</v>
      </c>
      <c r="B56" t="s">
        <v>296</v>
      </c>
      <c r="C56" t="s">
        <v>135</v>
      </c>
      <c r="F56" t="s">
        <v>346</v>
      </c>
      <c r="G56" s="107" t="s">
        <v>310</v>
      </c>
      <c r="H56" t="s">
        <v>111</v>
      </c>
      <c r="I56" t="s">
        <v>346</v>
      </c>
      <c r="J56" t="s">
        <v>296</v>
      </c>
    </row>
    <row r="57" spans="1:10">
      <c r="A57" t="s">
        <v>387</v>
      </c>
      <c r="B57" t="s">
        <v>297</v>
      </c>
      <c r="C57" t="s">
        <v>147</v>
      </c>
      <c r="F57" t="s">
        <v>435</v>
      </c>
      <c r="G57" s="107" t="s">
        <v>310</v>
      </c>
      <c r="H57" t="s">
        <v>112</v>
      </c>
      <c r="I57" t="s">
        <v>435</v>
      </c>
      <c r="J57" t="s">
        <v>298</v>
      </c>
    </row>
    <row r="58" spans="1:10">
      <c r="A58" t="s">
        <v>399</v>
      </c>
      <c r="B58" t="s">
        <v>298</v>
      </c>
      <c r="C58" t="s">
        <v>64</v>
      </c>
      <c r="F58" t="s">
        <v>382</v>
      </c>
      <c r="G58" s="107" t="s">
        <v>310</v>
      </c>
      <c r="H58" t="s">
        <v>113</v>
      </c>
      <c r="I58" t="s">
        <v>382</v>
      </c>
      <c r="J58" t="s">
        <v>296</v>
      </c>
    </row>
    <row r="59" spans="1:10">
      <c r="A59" t="s">
        <v>405</v>
      </c>
      <c r="B59" t="s">
        <v>299</v>
      </c>
      <c r="C59" t="s">
        <v>76</v>
      </c>
      <c r="F59" t="s">
        <v>417</v>
      </c>
      <c r="G59" s="107" t="s">
        <v>310</v>
      </c>
      <c r="H59" t="s">
        <v>114</v>
      </c>
      <c r="I59" t="s">
        <v>417</v>
      </c>
      <c r="J59" t="s">
        <v>296</v>
      </c>
    </row>
    <row r="60" spans="1:10">
      <c r="A60" t="s">
        <v>431</v>
      </c>
      <c r="B60" t="s">
        <v>298</v>
      </c>
      <c r="C60" t="s">
        <v>88</v>
      </c>
      <c r="F60" t="s">
        <v>418</v>
      </c>
      <c r="G60" s="107" t="s">
        <v>310</v>
      </c>
      <c r="H60" t="s">
        <v>115</v>
      </c>
      <c r="I60" t="s">
        <v>418</v>
      </c>
      <c r="J60" t="s">
        <v>296</v>
      </c>
    </row>
    <row r="61" spans="1:10">
      <c r="A61" t="s">
        <v>360</v>
      </c>
      <c r="B61" t="s">
        <v>297</v>
      </c>
      <c r="C61" t="s">
        <v>100</v>
      </c>
      <c r="F61" t="s">
        <v>438</v>
      </c>
      <c r="G61" s="107" t="s">
        <v>310</v>
      </c>
      <c r="H61" t="s">
        <v>116</v>
      </c>
      <c r="I61" t="s">
        <v>438</v>
      </c>
      <c r="J61" t="s">
        <v>299</v>
      </c>
    </row>
    <row r="62" spans="1:10">
      <c r="A62" t="s">
        <v>435</v>
      </c>
      <c r="B62" t="s">
        <v>298</v>
      </c>
      <c r="C62" t="s">
        <v>112</v>
      </c>
      <c r="F62" t="s">
        <v>436</v>
      </c>
      <c r="G62" s="107" t="s">
        <v>310</v>
      </c>
      <c r="H62" t="s">
        <v>117</v>
      </c>
      <c r="I62" t="s">
        <v>436</v>
      </c>
      <c r="J62" t="s">
        <v>299</v>
      </c>
    </row>
    <row r="63" spans="1:10">
      <c r="A63" t="s">
        <v>426</v>
      </c>
      <c r="B63" t="s">
        <v>297</v>
      </c>
      <c r="C63" t="s">
        <v>124</v>
      </c>
      <c r="F63" t="s">
        <v>350</v>
      </c>
      <c r="G63" s="107" t="s">
        <v>310</v>
      </c>
      <c r="H63" t="s">
        <v>118</v>
      </c>
      <c r="I63" t="s">
        <v>350</v>
      </c>
      <c r="J63" t="s">
        <v>296</v>
      </c>
    </row>
    <row r="64" spans="1:10">
      <c r="A64" t="s">
        <v>347</v>
      </c>
      <c r="B64" t="s">
        <v>296</v>
      </c>
      <c r="C64" t="s">
        <v>136</v>
      </c>
      <c r="F64" t="s">
        <v>425</v>
      </c>
      <c r="G64" s="107" t="s">
        <v>310</v>
      </c>
      <c r="H64" t="s">
        <v>119</v>
      </c>
      <c r="I64" t="s">
        <v>425</v>
      </c>
      <c r="J64" t="s">
        <v>297</v>
      </c>
    </row>
    <row r="65" spans="1:10">
      <c r="A65" t="s">
        <v>364</v>
      </c>
      <c r="B65" t="s">
        <v>298</v>
      </c>
      <c r="C65" t="s">
        <v>148</v>
      </c>
      <c r="F65" t="s">
        <v>381</v>
      </c>
      <c r="G65" s="107" t="s">
        <v>310</v>
      </c>
      <c r="H65" t="s">
        <v>120</v>
      </c>
      <c r="I65" t="s">
        <v>381</v>
      </c>
      <c r="J65" t="s">
        <v>296</v>
      </c>
    </row>
    <row r="66" spans="1:10">
      <c r="A66" t="s">
        <v>351</v>
      </c>
      <c r="B66" t="s">
        <v>296</v>
      </c>
      <c r="C66" t="s">
        <v>65</v>
      </c>
      <c r="F66" t="s">
        <v>396</v>
      </c>
      <c r="G66" s="107" t="s">
        <v>310</v>
      </c>
      <c r="H66" t="s">
        <v>121</v>
      </c>
      <c r="I66" t="s">
        <v>396</v>
      </c>
      <c r="J66" t="s">
        <v>298</v>
      </c>
    </row>
    <row r="67" spans="1:10">
      <c r="A67" t="s">
        <v>356</v>
      </c>
      <c r="B67" t="s">
        <v>297</v>
      </c>
      <c r="C67" t="s">
        <v>77</v>
      </c>
      <c r="F67" t="s">
        <v>398</v>
      </c>
      <c r="G67" s="107" t="s">
        <v>310</v>
      </c>
      <c r="H67" t="s">
        <v>122</v>
      </c>
      <c r="I67" t="s">
        <v>398</v>
      </c>
      <c r="J67" t="s">
        <v>298</v>
      </c>
    </row>
    <row r="68" spans="1:10">
      <c r="A68" t="s">
        <v>386</v>
      </c>
      <c r="B68" t="s">
        <v>296</v>
      </c>
      <c r="C68" t="s">
        <v>89</v>
      </c>
      <c r="F68" t="s">
        <v>375</v>
      </c>
      <c r="G68" s="107" t="s">
        <v>310</v>
      </c>
      <c r="H68" t="s">
        <v>123</v>
      </c>
      <c r="I68" t="s">
        <v>375</v>
      </c>
      <c r="J68" t="s">
        <v>299</v>
      </c>
    </row>
    <row r="69" spans="1:10">
      <c r="A69" t="s">
        <v>373</v>
      </c>
      <c r="B69" t="s">
        <v>299</v>
      </c>
      <c r="C69" t="s">
        <v>101</v>
      </c>
      <c r="F69" t="s">
        <v>426</v>
      </c>
      <c r="G69" s="107" t="s">
        <v>310</v>
      </c>
      <c r="H69" t="s">
        <v>124</v>
      </c>
      <c r="I69" t="s">
        <v>426</v>
      </c>
      <c r="J69" t="s">
        <v>297</v>
      </c>
    </row>
    <row r="70" spans="1:10">
      <c r="A70" t="s">
        <v>382</v>
      </c>
      <c r="B70" t="s">
        <v>296</v>
      </c>
      <c r="C70" t="s">
        <v>113</v>
      </c>
      <c r="F70" t="s">
        <v>403</v>
      </c>
      <c r="G70" s="107" t="s">
        <v>310</v>
      </c>
      <c r="H70" t="s">
        <v>125</v>
      </c>
      <c r="I70" t="s">
        <v>403</v>
      </c>
      <c r="J70" t="s">
        <v>298</v>
      </c>
    </row>
    <row r="71" spans="1:10">
      <c r="A71" t="s">
        <v>403</v>
      </c>
      <c r="B71" t="s">
        <v>298</v>
      </c>
      <c r="C71" t="s">
        <v>125</v>
      </c>
      <c r="F71" t="s">
        <v>393</v>
      </c>
      <c r="G71" s="107" t="s">
        <v>310</v>
      </c>
      <c r="H71" t="s">
        <v>126</v>
      </c>
      <c r="I71" t="s">
        <v>393</v>
      </c>
      <c r="J71" t="s">
        <v>297</v>
      </c>
    </row>
    <row r="72" spans="1:10">
      <c r="A72" t="s">
        <v>440</v>
      </c>
      <c r="B72" t="s">
        <v>299</v>
      </c>
      <c r="C72" t="s">
        <v>137</v>
      </c>
      <c r="F72" t="s">
        <v>367</v>
      </c>
      <c r="G72" s="107" t="s">
        <v>310</v>
      </c>
      <c r="H72" t="s">
        <v>127</v>
      </c>
      <c r="I72" t="s">
        <v>367</v>
      </c>
      <c r="J72" t="s">
        <v>298</v>
      </c>
    </row>
    <row r="73" spans="1:10">
      <c r="A73" t="s">
        <v>392</v>
      </c>
      <c r="B73" t="s">
        <v>297</v>
      </c>
      <c r="C73" t="s">
        <v>149</v>
      </c>
      <c r="F73" t="s">
        <v>421</v>
      </c>
      <c r="G73" s="107" t="s">
        <v>310</v>
      </c>
      <c r="H73" t="s">
        <v>128</v>
      </c>
      <c r="I73" t="s">
        <v>421</v>
      </c>
      <c r="J73" t="s">
        <v>297</v>
      </c>
    </row>
    <row r="74" spans="1:10">
      <c r="A74" t="s">
        <v>349</v>
      </c>
      <c r="B74" t="s">
        <v>296</v>
      </c>
      <c r="C74" t="s">
        <v>66</v>
      </c>
      <c r="F74" t="s">
        <v>359</v>
      </c>
      <c r="G74" s="107" t="s">
        <v>310</v>
      </c>
      <c r="H74" t="s">
        <v>129</v>
      </c>
      <c r="I74" t="s">
        <v>359</v>
      </c>
      <c r="J74" t="s">
        <v>297</v>
      </c>
    </row>
    <row r="75" spans="1:10">
      <c r="A75" t="s">
        <v>408</v>
      </c>
      <c r="B75" t="s">
        <v>299</v>
      </c>
      <c r="C75" t="s">
        <v>78</v>
      </c>
      <c r="F75" t="s">
        <v>363</v>
      </c>
      <c r="G75" s="107" t="s">
        <v>310</v>
      </c>
      <c r="H75" t="s">
        <v>130</v>
      </c>
      <c r="I75" t="s">
        <v>363</v>
      </c>
      <c r="J75" t="s">
        <v>298</v>
      </c>
    </row>
    <row r="76" spans="1:10">
      <c r="A76" t="s">
        <v>429</v>
      </c>
      <c r="B76" t="s">
        <v>298</v>
      </c>
      <c r="C76" t="s">
        <v>90</v>
      </c>
      <c r="F76" t="s">
        <v>368</v>
      </c>
      <c r="G76" s="107" t="s">
        <v>310</v>
      </c>
      <c r="H76" t="s">
        <v>131</v>
      </c>
      <c r="I76" t="s">
        <v>368</v>
      </c>
      <c r="J76" t="s">
        <v>298</v>
      </c>
    </row>
    <row r="77" spans="1:10">
      <c r="A77" t="s">
        <v>423</v>
      </c>
      <c r="B77" t="s">
        <v>297</v>
      </c>
      <c r="C77" t="s">
        <v>102</v>
      </c>
      <c r="F77" t="s">
        <v>376</v>
      </c>
      <c r="G77" s="107" t="s">
        <v>310</v>
      </c>
      <c r="H77" t="s">
        <v>132</v>
      </c>
      <c r="I77" t="s">
        <v>376</v>
      </c>
      <c r="J77" t="s">
        <v>299</v>
      </c>
    </row>
    <row r="78" spans="1:10">
      <c r="A78" t="s">
        <v>417</v>
      </c>
      <c r="B78" t="s">
        <v>296</v>
      </c>
      <c r="C78" t="s">
        <v>114</v>
      </c>
      <c r="F78" t="s">
        <v>353</v>
      </c>
      <c r="G78" s="107" t="s">
        <v>310</v>
      </c>
      <c r="H78" t="s">
        <v>133</v>
      </c>
      <c r="I78" t="s">
        <v>353</v>
      </c>
      <c r="J78" t="s">
        <v>296</v>
      </c>
    </row>
    <row r="79" spans="1:10">
      <c r="A79" t="s">
        <v>393</v>
      </c>
      <c r="B79" t="s">
        <v>297</v>
      </c>
      <c r="C79" t="s">
        <v>126</v>
      </c>
      <c r="F79" t="s">
        <v>420</v>
      </c>
      <c r="G79" s="107" t="s">
        <v>310</v>
      </c>
      <c r="H79" t="s">
        <v>134</v>
      </c>
      <c r="I79" t="s">
        <v>420</v>
      </c>
      <c r="J79" t="s">
        <v>297</v>
      </c>
    </row>
    <row r="80" spans="1:10">
      <c r="A80" t="s">
        <v>410</v>
      </c>
      <c r="B80" t="s">
        <v>296</v>
      </c>
      <c r="C80" t="s">
        <v>138</v>
      </c>
      <c r="F80" t="s">
        <v>379</v>
      </c>
      <c r="G80" s="107" t="s">
        <v>310</v>
      </c>
      <c r="H80" t="s">
        <v>135</v>
      </c>
      <c r="I80" t="s">
        <v>379</v>
      </c>
      <c r="J80" t="s">
        <v>296</v>
      </c>
    </row>
    <row r="81" spans="1:10">
      <c r="A81" t="s">
        <v>397</v>
      </c>
      <c r="B81" t="s">
        <v>298</v>
      </c>
      <c r="C81" t="s">
        <v>150</v>
      </c>
      <c r="F81" t="s">
        <v>347</v>
      </c>
      <c r="G81" s="107" t="s">
        <v>310</v>
      </c>
      <c r="H81" t="s">
        <v>136</v>
      </c>
      <c r="I81" t="s">
        <v>347</v>
      </c>
      <c r="J81" t="s">
        <v>296</v>
      </c>
    </row>
    <row r="82" spans="1:10">
      <c r="A82" t="s">
        <v>402</v>
      </c>
      <c r="B82" t="s">
        <v>298</v>
      </c>
      <c r="C82" t="s">
        <v>67</v>
      </c>
      <c r="F82" t="s">
        <v>440</v>
      </c>
      <c r="G82" s="107" t="s">
        <v>310</v>
      </c>
      <c r="H82" t="s">
        <v>137</v>
      </c>
      <c r="I82" t="s">
        <v>440</v>
      </c>
      <c r="J82" t="s">
        <v>299</v>
      </c>
    </row>
    <row r="83" spans="1:10">
      <c r="A83" t="s">
        <v>357</v>
      </c>
      <c r="B83" t="s">
        <v>297</v>
      </c>
      <c r="C83" t="s">
        <v>79</v>
      </c>
      <c r="F83" t="s">
        <v>410</v>
      </c>
      <c r="G83" s="107" t="s">
        <v>310</v>
      </c>
      <c r="H83" t="s">
        <v>138</v>
      </c>
      <c r="I83" t="s">
        <v>410</v>
      </c>
      <c r="J83" t="s">
        <v>296</v>
      </c>
    </row>
    <row r="84" spans="1:10">
      <c r="A84" t="s">
        <v>380</v>
      </c>
      <c r="B84" t="s">
        <v>296</v>
      </c>
      <c r="C84" t="s">
        <v>91</v>
      </c>
      <c r="F84" t="s">
        <v>409</v>
      </c>
      <c r="G84" s="107" t="s">
        <v>310</v>
      </c>
      <c r="H84" t="s">
        <v>139</v>
      </c>
      <c r="I84" t="s">
        <v>409</v>
      </c>
      <c r="J84" t="s">
        <v>299</v>
      </c>
    </row>
    <row r="85" spans="1:10">
      <c r="A85" t="s">
        <v>434</v>
      </c>
      <c r="B85" t="s">
        <v>298</v>
      </c>
      <c r="C85" t="s">
        <v>103</v>
      </c>
      <c r="F85" t="s">
        <v>385</v>
      </c>
      <c r="G85" s="107" t="s">
        <v>310</v>
      </c>
      <c r="H85" t="s">
        <v>140</v>
      </c>
      <c r="I85" t="s">
        <v>385</v>
      </c>
      <c r="J85" t="s">
        <v>296</v>
      </c>
    </row>
    <row r="86" spans="1:10">
      <c r="A86" t="s">
        <v>418</v>
      </c>
      <c r="B86" t="s">
        <v>296</v>
      </c>
      <c r="C86" t="s">
        <v>115</v>
      </c>
      <c r="F86" t="s">
        <v>348</v>
      </c>
      <c r="G86" s="107" t="s">
        <v>310</v>
      </c>
      <c r="H86" t="s">
        <v>141</v>
      </c>
      <c r="I86" t="s">
        <v>348</v>
      </c>
      <c r="J86" t="s">
        <v>296</v>
      </c>
    </row>
    <row r="87" spans="1:10">
      <c r="A87" t="s">
        <v>367</v>
      </c>
      <c r="B87" t="s">
        <v>298</v>
      </c>
      <c r="C87" t="s">
        <v>127</v>
      </c>
      <c r="F87" t="s">
        <v>391</v>
      </c>
      <c r="G87" s="107" t="s">
        <v>310</v>
      </c>
      <c r="H87" t="s">
        <v>142</v>
      </c>
      <c r="I87" t="s">
        <v>391</v>
      </c>
      <c r="J87" t="s">
        <v>297</v>
      </c>
    </row>
    <row r="88" spans="1:10">
      <c r="A88" t="s">
        <v>409</v>
      </c>
      <c r="B88" t="s">
        <v>299</v>
      </c>
      <c r="C88" t="s">
        <v>139</v>
      </c>
      <c r="F88" t="s">
        <v>378</v>
      </c>
      <c r="G88" s="107" t="s">
        <v>310</v>
      </c>
      <c r="H88" t="s">
        <v>143</v>
      </c>
      <c r="I88" t="s">
        <v>378</v>
      </c>
      <c r="J88" t="s">
        <v>296</v>
      </c>
    </row>
    <row r="89" spans="1:10">
      <c r="A89" t="s">
        <v>358</v>
      </c>
      <c r="B89" t="s">
        <v>297</v>
      </c>
      <c r="C89" t="s">
        <v>151</v>
      </c>
      <c r="F89" t="s">
        <v>422</v>
      </c>
      <c r="G89" s="107" t="s">
        <v>310</v>
      </c>
      <c r="H89" t="s">
        <v>144</v>
      </c>
      <c r="I89" t="s">
        <v>422</v>
      </c>
      <c r="J89" t="s">
        <v>297</v>
      </c>
    </row>
    <row r="90" spans="1:10">
      <c r="A90" t="s">
        <v>383</v>
      </c>
      <c r="B90" t="s">
        <v>296</v>
      </c>
      <c r="C90" t="s">
        <v>68</v>
      </c>
      <c r="F90" t="s">
        <v>365</v>
      </c>
      <c r="G90" s="107" t="s">
        <v>310</v>
      </c>
      <c r="H90" t="s">
        <v>145</v>
      </c>
      <c r="I90" t="s">
        <v>365</v>
      </c>
      <c r="J90" t="s">
        <v>298</v>
      </c>
    </row>
    <row r="91" spans="1:10">
      <c r="A91" t="s">
        <v>374</v>
      </c>
      <c r="B91" t="s">
        <v>299</v>
      </c>
      <c r="C91" t="s">
        <v>80</v>
      </c>
      <c r="F91" t="s">
        <v>377</v>
      </c>
      <c r="G91" s="107" t="s">
        <v>310</v>
      </c>
      <c r="H91" t="s">
        <v>146</v>
      </c>
      <c r="I91" t="s">
        <v>377</v>
      </c>
      <c r="J91" t="s">
        <v>299</v>
      </c>
    </row>
    <row r="92" spans="1:10">
      <c r="A92" t="s">
        <v>401</v>
      </c>
      <c r="B92" t="s">
        <v>298</v>
      </c>
      <c r="C92" t="s">
        <v>92</v>
      </c>
      <c r="F92" t="s">
        <v>387</v>
      </c>
      <c r="G92" s="107" t="s">
        <v>310</v>
      </c>
      <c r="H92" t="s">
        <v>147</v>
      </c>
      <c r="I92" t="s">
        <v>387</v>
      </c>
      <c r="J92" t="s">
        <v>297</v>
      </c>
    </row>
    <row r="93" spans="1:10">
      <c r="A93" t="s">
        <v>361</v>
      </c>
      <c r="B93" t="s">
        <v>297</v>
      </c>
      <c r="C93" t="s">
        <v>104</v>
      </c>
      <c r="F93" t="s">
        <v>364</v>
      </c>
      <c r="G93" s="107" t="s">
        <v>310</v>
      </c>
      <c r="H93" t="s">
        <v>148</v>
      </c>
      <c r="I93" t="s">
        <v>364</v>
      </c>
      <c r="J93" t="s">
        <v>298</v>
      </c>
    </row>
    <row r="94" spans="1:10">
      <c r="A94" t="s">
        <v>438</v>
      </c>
      <c r="B94" t="s">
        <v>299</v>
      </c>
      <c r="C94" t="s">
        <v>116</v>
      </c>
      <c r="F94" t="s">
        <v>392</v>
      </c>
      <c r="G94" s="107" t="s">
        <v>310</v>
      </c>
      <c r="H94" t="s">
        <v>149</v>
      </c>
      <c r="I94" t="s">
        <v>392</v>
      </c>
      <c r="J94" t="s">
        <v>297</v>
      </c>
    </row>
    <row r="95" spans="1:10">
      <c r="A95" t="s">
        <v>421</v>
      </c>
      <c r="B95" t="s">
        <v>297</v>
      </c>
      <c r="C95" t="s">
        <v>128</v>
      </c>
      <c r="F95" t="s">
        <v>397</v>
      </c>
      <c r="G95" s="107" t="s">
        <v>310</v>
      </c>
      <c r="H95" t="s">
        <v>150</v>
      </c>
      <c r="I95" t="s">
        <v>397</v>
      </c>
      <c r="J95" t="s">
        <v>298</v>
      </c>
    </row>
    <row r="96" spans="1:10">
      <c r="A96" t="s">
        <v>385</v>
      </c>
      <c r="B96" t="s">
        <v>296</v>
      </c>
      <c r="C96" t="s">
        <v>140</v>
      </c>
      <c r="F96" t="s">
        <v>358</v>
      </c>
      <c r="G96" s="107" t="s">
        <v>310</v>
      </c>
      <c r="H96" t="s">
        <v>151</v>
      </c>
      <c r="I96" t="s">
        <v>358</v>
      </c>
      <c r="J96" t="s">
        <v>297</v>
      </c>
    </row>
    <row r="97" spans="1:10">
      <c r="A97" t="s">
        <v>432</v>
      </c>
      <c r="B97" t="s">
        <v>298</v>
      </c>
      <c r="C97" t="s">
        <v>152</v>
      </c>
      <c r="F97" t="s">
        <v>432</v>
      </c>
      <c r="G97" s="107" t="s">
        <v>310</v>
      </c>
      <c r="H97" t="s">
        <v>152</v>
      </c>
      <c r="I97" t="s">
        <v>432</v>
      </c>
      <c r="J97" t="s">
        <v>298</v>
      </c>
    </row>
    <row r="101" spans="1:10">
      <c r="B101" s="172" t="s">
        <v>211</v>
      </c>
    </row>
    <row r="102" spans="1:10">
      <c r="B102" t="s">
        <v>312</v>
      </c>
    </row>
    <row r="103" spans="1:10">
      <c r="B103" t="s">
        <v>311</v>
      </c>
    </row>
    <row r="104" spans="1:10">
      <c r="B104" t="s">
        <v>442</v>
      </c>
    </row>
    <row r="105" spans="1:10" ht="13.5" thickBot="1"/>
    <row r="106" spans="1:10" ht="13.5" thickBot="1">
      <c r="B106" s="161" t="s">
        <v>159</v>
      </c>
      <c r="C106" s="162" t="s">
        <v>313</v>
      </c>
      <c r="D106" s="163" t="s">
        <v>18</v>
      </c>
      <c r="E106" s="160"/>
      <c r="F106" s="161" t="s">
        <v>159</v>
      </c>
      <c r="G106" s="162" t="s">
        <v>313</v>
      </c>
      <c r="H106" s="163" t="s">
        <v>18</v>
      </c>
    </row>
    <row r="107" spans="1:10">
      <c r="B107" s="164" t="s">
        <v>57</v>
      </c>
      <c r="C107" s="165">
        <v>21</v>
      </c>
      <c r="D107" s="166" t="s">
        <v>366</v>
      </c>
      <c r="E107" s="160"/>
      <c r="F107" s="164" t="s">
        <v>63</v>
      </c>
      <c r="G107" s="165">
        <v>12</v>
      </c>
      <c r="H107" s="166" t="s">
        <v>389</v>
      </c>
    </row>
    <row r="108" spans="1:10">
      <c r="B108" s="167" t="s">
        <v>69</v>
      </c>
      <c r="C108" s="140">
        <v>7</v>
      </c>
      <c r="D108" s="168" t="s">
        <v>384</v>
      </c>
      <c r="E108" s="160"/>
      <c r="F108" s="167" t="s">
        <v>75</v>
      </c>
      <c r="G108" s="140">
        <v>7</v>
      </c>
      <c r="H108" s="168" t="s">
        <v>416</v>
      </c>
    </row>
    <row r="109" spans="1:10">
      <c r="B109" s="167" t="s">
        <v>81</v>
      </c>
      <c r="C109" s="140">
        <v>18</v>
      </c>
      <c r="D109" s="168" t="s">
        <v>427</v>
      </c>
      <c r="E109" s="160"/>
      <c r="F109" s="167" t="s">
        <v>87</v>
      </c>
      <c r="G109" s="140">
        <v>6</v>
      </c>
      <c r="H109" s="168" t="s">
        <v>415</v>
      </c>
    </row>
    <row r="110" spans="1:10">
      <c r="B110" s="167" t="s">
        <v>93</v>
      </c>
      <c r="C110" s="140">
        <v>4</v>
      </c>
      <c r="D110" s="168" t="s">
        <v>413</v>
      </c>
      <c r="E110" s="160"/>
      <c r="F110" s="167" t="s">
        <v>99</v>
      </c>
      <c r="G110" s="140">
        <v>27</v>
      </c>
      <c r="H110" s="168" t="s">
        <v>372</v>
      </c>
    </row>
    <row r="111" spans="1:10">
      <c r="B111" s="167" t="s">
        <v>105</v>
      </c>
      <c r="C111" s="140">
        <v>24</v>
      </c>
      <c r="D111" s="168" t="s">
        <v>433</v>
      </c>
      <c r="E111" s="160"/>
      <c r="F111" s="167" t="s">
        <v>111</v>
      </c>
      <c r="G111" s="140">
        <v>1</v>
      </c>
      <c r="H111" s="168" t="s">
        <v>346</v>
      </c>
    </row>
    <row r="112" spans="1:10">
      <c r="B112" s="167" t="s">
        <v>117</v>
      </c>
      <c r="C112" s="140">
        <v>27</v>
      </c>
      <c r="D112" s="168" t="s">
        <v>436</v>
      </c>
      <c r="E112" s="160"/>
      <c r="F112" s="167" t="s">
        <v>123</v>
      </c>
      <c r="G112" s="140">
        <v>30</v>
      </c>
      <c r="H112" s="168" t="s">
        <v>375</v>
      </c>
    </row>
    <row r="113" spans="2:8">
      <c r="B113" s="167" t="s">
        <v>129</v>
      </c>
      <c r="C113" s="140">
        <v>14</v>
      </c>
      <c r="D113" s="168" t="s">
        <v>359</v>
      </c>
      <c r="E113" s="160"/>
      <c r="F113" s="167" t="s">
        <v>135</v>
      </c>
      <c r="G113" s="140">
        <v>2</v>
      </c>
      <c r="H113" s="168" t="s">
        <v>379</v>
      </c>
    </row>
    <row r="114" spans="2:8" ht="13.5" thickBot="1">
      <c r="B114" s="169" t="s">
        <v>141</v>
      </c>
      <c r="C114" s="170">
        <v>3</v>
      </c>
      <c r="D114" s="171" t="s">
        <v>348</v>
      </c>
      <c r="E114" s="160"/>
      <c r="F114" s="169" t="s">
        <v>147</v>
      </c>
      <c r="G114" s="170">
        <v>10</v>
      </c>
      <c r="H114" s="171" t="s">
        <v>387</v>
      </c>
    </row>
    <row r="115" spans="2:8">
      <c r="B115" s="164" t="s">
        <v>58</v>
      </c>
      <c r="C115" s="165">
        <v>2</v>
      </c>
      <c r="D115" s="166" t="s">
        <v>411</v>
      </c>
      <c r="E115" s="160"/>
      <c r="F115" s="164" t="s">
        <v>64</v>
      </c>
      <c r="G115" s="165">
        <v>22</v>
      </c>
      <c r="H115" s="166" t="s">
        <v>399</v>
      </c>
    </row>
    <row r="116" spans="2:8">
      <c r="B116" s="167" t="s">
        <v>70</v>
      </c>
      <c r="C116" s="140">
        <v>10</v>
      </c>
      <c r="D116" s="168" t="s">
        <v>355</v>
      </c>
      <c r="E116" s="160"/>
      <c r="F116" s="167" t="s">
        <v>76</v>
      </c>
      <c r="G116" s="140">
        <v>28</v>
      </c>
      <c r="H116" s="168" t="s">
        <v>405</v>
      </c>
    </row>
    <row r="117" spans="2:8">
      <c r="B117" s="167" t="s">
        <v>82</v>
      </c>
      <c r="C117" s="140">
        <v>9</v>
      </c>
      <c r="D117" s="168" t="s">
        <v>354</v>
      </c>
      <c r="E117" s="160"/>
      <c r="F117" s="167" t="s">
        <v>88</v>
      </c>
      <c r="G117" s="140">
        <v>22</v>
      </c>
      <c r="H117" s="168" t="s">
        <v>431</v>
      </c>
    </row>
    <row r="118" spans="2:8">
      <c r="B118" s="167" t="s">
        <v>94</v>
      </c>
      <c r="C118" s="140">
        <v>17</v>
      </c>
      <c r="D118" s="168" t="s">
        <v>362</v>
      </c>
      <c r="E118" s="160"/>
      <c r="F118" s="167" t="s">
        <v>100</v>
      </c>
      <c r="G118" s="140">
        <v>15</v>
      </c>
      <c r="H118" s="168" t="s">
        <v>360</v>
      </c>
    </row>
    <row r="119" spans="2:8">
      <c r="B119" s="167" t="s">
        <v>106</v>
      </c>
      <c r="C119" s="140">
        <v>7</v>
      </c>
      <c r="D119" s="168" t="s">
        <v>352</v>
      </c>
      <c r="E119" s="160"/>
      <c r="F119" s="167" t="s">
        <v>112</v>
      </c>
      <c r="G119" s="140">
        <v>26</v>
      </c>
      <c r="H119" s="168" t="s">
        <v>435</v>
      </c>
    </row>
    <row r="120" spans="2:8">
      <c r="B120" s="167" t="s">
        <v>118</v>
      </c>
      <c r="C120" s="140">
        <v>5</v>
      </c>
      <c r="D120" s="168" t="s">
        <v>350</v>
      </c>
      <c r="E120" s="160"/>
      <c r="F120" s="167" t="s">
        <v>124</v>
      </c>
      <c r="G120" s="140">
        <v>17</v>
      </c>
      <c r="H120" s="168" t="s">
        <v>426</v>
      </c>
    </row>
    <row r="121" spans="2:8">
      <c r="B121" s="167" t="s">
        <v>130</v>
      </c>
      <c r="C121" s="140">
        <v>18</v>
      </c>
      <c r="D121" s="168" t="s">
        <v>363</v>
      </c>
      <c r="E121" s="160"/>
      <c r="F121" s="167" t="s">
        <v>136</v>
      </c>
      <c r="G121" s="140">
        <v>2</v>
      </c>
      <c r="H121" s="168" t="s">
        <v>347</v>
      </c>
    </row>
    <row r="122" spans="2:8" ht="13.5" thickBot="1">
      <c r="B122" s="169" t="s">
        <v>142</v>
      </c>
      <c r="C122" s="170">
        <v>14</v>
      </c>
      <c r="D122" s="171" t="s">
        <v>391</v>
      </c>
      <c r="E122" s="160"/>
      <c r="F122" s="169" t="s">
        <v>148</v>
      </c>
      <c r="G122" s="170">
        <v>19</v>
      </c>
      <c r="H122" s="171" t="s">
        <v>364</v>
      </c>
    </row>
    <row r="123" spans="2:8">
      <c r="B123" s="164" t="s">
        <v>59</v>
      </c>
      <c r="C123" s="165">
        <v>27</v>
      </c>
      <c r="D123" s="166" t="s">
        <v>404</v>
      </c>
      <c r="E123" s="160"/>
      <c r="F123" s="164" t="s">
        <v>65</v>
      </c>
      <c r="G123" s="165">
        <v>6</v>
      </c>
      <c r="H123" s="166" t="s">
        <v>351</v>
      </c>
    </row>
    <row r="124" spans="2:8">
      <c r="B124" s="167" t="s">
        <v>71</v>
      </c>
      <c r="C124" s="140">
        <v>24</v>
      </c>
      <c r="D124" s="168" t="s">
        <v>369</v>
      </c>
      <c r="E124" s="160"/>
      <c r="F124" s="167" t="s">
        <v>77</v>
      </c>
      <c r="G124" s="140">
        <v>11</v>
      </c>
      <c r="H124" s="168" t="s">
        <v>356</v>
      </c>
    </row>
    <row r="125" spans="2:8">
      <c r="B125" s="167" t="s">
        <v>83</v>
      </c>
      <c r="C125" s="140">
        <v>30</v>
      </c>
      <c r="D125" s="168" t="s">
        <v>407</v>
      </c>
      <c r="E125" s="160"/>
      <c r="F125" s="167" t="s">
        <v>89</v>
      </c>
      <c r="G125" s="140">
        <v>9</v>
      </c>
      <c r="H125" s="168" t="s">
        <v>386</v>
      </c>
    </row>
    <row r="126" spans="2:8">
      <c r="B126" s="167" t="s">
        <v>95</v>
      </c>
      <c r="C126" s="140">
        <v>21</v>
      </c>
      <c r="D126" s="168" t="s">
        <v>430</v>
      </c>
      <c r="E126" s="160"/>
      <c r="F126" s="167" t="s">
        <v>101</v>
      </c>
      <c r="G126" s="140">
        <v>28</v>
      </c>
      <c r="H126" s="168" t="s">
        <v>373</v>
      </c>
    </row>
    <row r="127" spans="2:8">
      <c r="B127" s="167" t="s">
        <v>107</v>
      </c>
      <c r="C127" s="140">
        <v>29</v>
      </c>
      <c r="D127" s="168" t="s">
        <v>406</v>
      </c>
      <c r="E127" s="160"/>
      <c r="F127" s="167" t="s">
        <v>113</v>
      </c>
      <c r="G127" s="140">
        <v>5</v>
      </c>
      <c r="H127" s="168" t="s">
        <v>382</v>
      </c>
    </row>
    <row r="128" spans="2:8">
      <c r="B128" s="167" t="s">
        <v>119</v>
      </c>
      <c r="C128" s="140">
        <v>16</v>
      </c>
      <c r="D128" s="168" t="s">
        <v>425</v>
      </c>
      <c r="E128" s="160"/>
      <c r="F128" s="167" t="s">
        <v>125</v>
      </c>
      <c r="G128" s="140">
        <v>26</v>
      </c>
      <c r="H128" s="168" t="s">
        <v>403</v>
      </c>
    </row>
    <row r="129" spans="2:8">
      <c r="B129" s="167" t="s">
        <v>131</v>
      </c>
      <c r="C129" s="140">
        <v>23</v>
      </c>
      <c r="D129" s="168" t="s">
        <v>368</v>
      </c>
      <c r="E129" s="160"/>
      <c r="F129" s="167" t="s">
        <v>137</v>
      </c>
      <c r="G129" s="140">
        <v>31</v>
      </c>
      <c r="H129" s="168" t="s">
        <v>440</v>
      </c>
    </row>
    <row r="130" spans="2:8" ht="13.5" thickBot="1">
      <c r="B130" s="169" t="s">
        <v>143</v>
      </c>
      <c r="C130" s="170">
        <v>1</v>
      </c>
      <c r="D130" s="171" t="s">
        <v>378</v>
      </c>
      <c r="E130" s="160"/>
      <c r="F130" s="169" t="s">
        <v>149</v>
      </c>
      <c r="G130" s="170">
        <v>15</v>
      </c>
      <c r="H130" s="171" t="s">
        <v>392</v>
      </c>
    </row>
    <row r="131" spans="2:8">
      <c r="B131" s="164" t="s">
        <v>60</v>
      </c>
      <c r="C131" s="165">
        <v>13</v>
      </c>
      <c r="D131" s="166" t="s">
        <v>390</v>
      </c>
      <c r="E131" s="160"/>
      <c r="F131" s="164" t="s">
        <v>66</v>
      </c>
      <c r="G131" s="165">
        <v>4</v>
      </c>
      <c r="H131" s="166" t="s">
        <v>349</v>
      </c>
    </row>
    <row r="132" spans="2:8">
      <c r="B132" s="167" t="s">
        <v>72</v>
      </c>
      <c r="C132" s="140">
        <v>19</v>
      </c>
      <c r="D132" s="168" t="s">
        <v>428</v>
      </c>
      <c r="E132" s="160"/>
      <c r="F132" s="167" t="s">
        <v>78</v>
      </c>
      <c r="G132" s="140">
        <v>31</v>
      </c>
      <c r="H132" s="168" t="s">
        <v>408</v>
      </c>
    </row>
    <row r="133" spans="2:8">
      <c r="B133" s="167" t="s">
        <v>84</v>
      </c>
      <c r="C133" s="140">
        <v>15</v>
      </c>
      <c r="D133" s="168" t="s">
        <v>424</v>
      </c>
      <c r="E133" s="160"/>
      <c r="F133" s="167" t="s">
        <v>90</v>
      </c>
      <c r="G133" s="140">
        <v>20</v>
      </c>
      <c r="H133" s="168" t="s">
        <v>429</v>
      </c>
    </row>
    <row r="134" spans="2:8">
      <c r="B134" s="167" t="s">
        <v>96</v>
      </c>
      <c r="C134" s="140">
        <v>3</v>
      </c>
      <c r="D134" s="168" t="s">
        <v>412</v>
      </c>
      <c r="E134" s="160"/>
      <c r="F134" s="167" t="s">
        <v>102</v>
      </c>
      <c r="G134" s="140">
        <v>14</v>
      </c>
      <c r="H134" s="168" t="s">
        <v>423</v>
      </c>
    </row>
    <row r="135" spans="2:8">
      <c r="B135" s="167" t="s">
        <v>108</v>
      </c>
      <c r="C135" s="140">
        <v>17</v>
      </c>
      <c r="D135" s="168" t="s">
        <v>394</v>
      </c>
      <c r="E135" s="160"/>
      <c r="F135" s="167" t="s">
        <v>114</v>
      </c>
      <c r="G135" s="140">
        <v>8</v>
      </c>
      <c r="H135" s="168" t="s">
        <v>417</v>
      </c>
    </row>
    <row r="136" spans="2:8">
      <c r="B136" s="167" t="s">
        <v>120</v>
      </c>
      <c r="C136" s="140">
        <v>4</v>
      </c>
      <c r="D136" s="168" t="s">
        <v>381</v>
      </c>
      <c r="E136" s="160"/>
      <c r="F136" s="167" t="s">
        <v>126</v>
      </c>
      <c r="G136" s="140">
        <v>16</v>
      </c>
      <c r="H136" s="168" t="s">
        <v>393</v>
      </c>
    </row>
    <row r="137" spans="2:8">
      <c r="B137" s="167" t="s">
        <v>132</v>
      </c>
      <c r="C137" s="140">
        <v>31</v>
      </c>
      <c r="D137" s="168" t="s">
        <v>376</v>
      </c>
      <c r="E137" s="160"/>
      <c r="F137" s="167" t="s">
        <v>138</v>
      </c>
      <c r="G137" s="140">
        <v>1</v>
      </c>
      <c r="H137" s="168" t="s">
        <v>410</v>
      </c>
    </row>
    <row r="138" spans="2:8" ht="13.5" thickBot="1">
      <c r="B138" s="169" t="s">
        <v>144</v>
      </c>
      <c r="C138" s="170">
        <v>13</v>
      </c>
      <c r="D138" s="171" t="s">
        <v>422</v>
      </c>
      <c r="E138" s="160"/>
      <c r="F138" s="169" t="s">
        <v>150</v>
      </c>
      <c r="G138" s="170">
        <v>20</v>
      </c>
      <c r="H138" s="171" t="s">
        <v>397</v>
      </c>
    </row>
    <row r="139" spans="2:8">
      <c r="B139" s="164" t="s">
        <v>61</v>
      </c>
      <c r="C139" s="165">
        <v>28</v>
      </c>
      <c r="D139" s="166" t="s">
        <v>437</v>
      </c>
      <c r="E139" s="160"/>
      <c r="F139" s="164" t="s">
        <v>67</v>
      </c>
      <c r="G139" s="165">
        <v>25</v>
      </c>
      <c r="H139" s="166" t="s">
        <v>402</v>
      </c>
    </row>
    <row r="140" spans="2:8">
      <c r="B140" s="167" t="s">
        <v>73</v>
      </c>
      <c r="C140" s="140">
        <v>5</v>
      </c>
      <c r="D140" s="168" t="s">
        <v>414</v>
      </c>
      <c r="E140" s="160"/>
      <c r="F140" s="167" t="s">
        <v>79</v>
      </c>
      <c r="G140" s="140">
        <v>12</v>
      </c>
      <c r="H140" s="168" t="s">
        <v>357</v>
      </c>
    </row>
    <row r="141" spans="2:8">
      <c r="B141" s="167" t="s">
        <v>85</v>
      </c>
      <c r="C141" s="140">
        <v>30</v>
      </c>
      <c r="D141" s="168" t="s">
        <v>439</v>
      </c>
      <c r="E141" s="160"/>
      <c r="F141" s="167" t="s">
        <v>91</v>
      </c>
      <c r="G141" s="140">
        <v>3</v>
      </c>
      <c r="H141" s="168" t="s">
        <v>380</v>
      </c>
    </row>
    <row r="142" spans="2:8">
      <c r="B142" s="167" t="s">
        <v>97</v>
      </c>
      <c r="C142" s="140">
        <v>18</v>
      </c>
      <c r="D142" s="168" t="s">
        <v>395</v>
      </c>
      <c r="E142" s="160"/>
      <c r="F142" s="167" t="s">
        <v>103</v>
      </c>
      <c r="G142" s="140">
        <v>25</v>
      </c>
      <c r="H142" s="168" t="s">
        <v>434</v>
      </c>
    </row>
    <row r="143" spans="2:8">
      <c r="B143" s="167" t="s">
        <v>109</v>
      </c>
      <c r="C143" s="140">
        <v>32</v>
      </c>
      <c r="D143" s="168" t="s">
        <v>441</v>
      </c>
      <c r="E143" s="160"/>
      <c r="F143" s="167" t="s">
        <v>115</v>
      </c>
      <c r="G143" s="140">
        <v>9</v>
      </c>
      <c r="H143" s="168" t="s">
        <v>418</v>
      </c>
    </row>
    <row r="144" spans="2:8">
      <c r="B144" s="167" t="s">
        <v>121</v>
      </c>
      <c r="C144" s="140">
        <v>19</v>
      </c>
      <c r="D144" s="168" t="s">
        <v>396</v>
      </c>
      <c r="E144" s="160"/>
      <c r="F144" s="167" t="s">
        <v>127</v>
      </c>
      <c r="G144" s="140">
        <v>22</v>
      </c>
      <c r="H144" s="168" t="s">
        <v>367</v>
      </c>
    </row>
    <row r="145" spans="2:8">
      <c r="B145" s="167" t="s">
        <v>133</v>
      </c>
      <c r="C145" s="140">
        <v>8</v>
      </c>
      <c r="D145" s="168" t="s">
        <v>353</v>
      </c>
      <c r="E145" s="160"/>
      <c r="F145" s="167" t="s">
        <v>139</v>
      </c>
      <c r="G145" s="140">
        <v>32</v>
      </c>
      <c r="H145" s="168" t="s">
        <v>409</v>
      </c>
    </row>
    <row r="146" spans="2:8" ht="13.5" thickBot="1">
      <c r="B146" s="169" t="s">
        <v>145</v>
      </c>
      <c r="C146" s="170">
        <v>20</v>
      </c>
      <c r="D146" s="171" t="s">
        <v>365</v>
      </c>
      <c r="E146" s="160"/>
      <c r="F146" s="169" t="s">
        <v>151</v>
      </c>
      <c r="G146" s="170">
        <v>13</v>
      </c>
      <c r="H146" s="171" t="s">
        <v>358</v>
      </c>
    </row>
    <row r="147" spans="2:8">
      <c r="B147" s="164" t="s">
        <v>62</v>
      </c>
      <c r="C147" s="165">
        <v>26</v>
      </c>
      <c r="D147" s="166" t="s">
        <v>371</v>
      </c>
      <c r="E147" s="160"/>
      <c r="F147" s="164" t="s">
        <v>68</v>
      </c>
      <c r="G147" s="165">
        <v>6</v>
      </c>
      <c r="H147" s="166" t="s">
        <v>383</v>
      </c>
    </row>
    <row r="148" spans="2:8">
      <c r="B148" s="167" t="s">
        <v>74</v>
      </c>
      <c r="C148" s="140">
        <v>25</v>
      </c>
      <c r="D148" s="168" t="s">
        <v>370</v>
      </c>
      <c r="E148" s="160"/>
      <c r="F148" s="167" t="s">
        <v>80</v>
      </c>
      <c r="G148" s="140">
        <v>29</v>
      </c>
      <c r="H148" s="168" t="s">
        <v>374</v>
      </c>
    </row>
    <row r="149" spans="2:8">
      <c r="B149" s="167" t="s">
        <v>86</v>
      </c>
      <c r="C149" s="140">
        <v>10</v>
      </c>
      <c r="D149" s="168" t="s">
        <v>419</v>
      </c>
      <c r="E149" s="160"/>
      <c r="F149" s="167" t="s">
        <v>92</v>
      </c>
      <c r="G149" s="140">
        <v>24</v>
      </c>
      <c r="H149" s="168" t="s">
        <v>401</v>
      </c>
    </row>
    <row r="150" spans="2:8">
      <c r="B150" s="167" t="s">
        <v>98</v>
      </c>
      <c r="C150" s="140">
        <v>23</v>
      </c>
      <c r="D150" s="168" t="s">
        <v>400</v>
      </c>
      <c r="E150" s="160"/>
      <c r="F150" s="167" t="s">
        <v>104</v>
      </c>
      <c r="G150" s="140">
        <v>16</v>
      </c>
      <c r="H150" s="168" t="s">
        <v>361</v>
      </c>
    </row>
    <row r="151" spans="2:8">
      <c r="B151" s="167" t="s">
        <v>110</v>
      </c>
      <c r="C151" s="140">
        <v>11</v>
      </c>
      <c r="D151" s="168" t="s">
        <v>388</v>
      </c>
      <c r="E151" s="160"/>
      <c r="F151" s="167" t="s">
        <v>116</v>
      </c>
      <c r="G151" s="140">
        <v>29</v>
      </c>
      <c r="H151" s="168" t="s">
        <v>438</v>
      </c>
    </row>
    <row r="152" spans="2:8">
      <c r="B152" s="167" t="s">
        <v>122</v>
      </c>
      <c r="C152" s="140">
        <v>21</v>
      </c>
      <c r="D152" s="168" t="s">
        <v>398</v>
      </c>
      <c r="E152" s="160"/>
      <c r="F152" s="167" t="s">
        <v>128</v>
      </c>
      <c r="G152" s="140">
        <v>12</v>
      </c>
      <c r="H152" s="168" t="s">
        <v>421</v>
      </c>
    </row>
    <row r="153" spans="2:8">
      <c r="B153" s="167" t="s">
        <v>134</v>
      </c>
      <c r="C153" s="140">
        <v>11</v>
      </c>
      <c r="D153" s="168" t="s">
        <v>420</v>
      </c>
      <c r="E153" s="160"/>
      <c r="F153" s="167" t="s">
        <v>140</v>
      </c>
      <c r="G153" s="140">
        <v>8</v>
      </c>
      <c r="H153" s="168" t="s">
        <v>385</v>
      </c>
    </row>
    <row r="154" spans="2:8" ht="13.5" thickBot="1">
      <c r="B154" s="169" t="s">
        <v>146</v>
      </c>
      <c r="C154" s="170">
        <v>32</v>
      </c>
      <c r="D154" s="171" t="s">
        <v>377</v>
      </c>
      <c r="E154" s="160"/>
      <c r="F154" s="169" t="s">
        <v>152</v>
      </c>
      <c r="G154" s="170">
        <v>23</v>
      </c>
      <c r="H154" s="171" t="s">
        <v>432</v>
      </c>
    </row>
  </sheetData>
  <sortState ref="A2:E97">
    <sortCondition ref="E2:E97"/>
    <sortCondition ref="D2:D97"/>
  </sortState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workbookViewId="0">
      <selection activeCell="I32" sqref="I32"/>
    </sheetView>
  </sheetViews>
  <sheetFormatPr baseColWidth="10" defaultRowHeight="12.75"/>
  <cols>
    <col min="1" max="1" width="9.7109375" customWidth="1"/>
  </cols>
  <sheetData>
    <row r="1" spans="1:3" s="63" customFormat="1"/>
    <row r="2" spans="1:3" s="63" customFormat="1" ht="18.75">
      <c r="C2" s="64" t="s">
        <v>34</v>
      </c>
    </row>
    <row r="3" spans="1:3" s="63" customFormat="1"/>
    <row r="4" spans="1:3" s="63" customFormat="1"/>
    <row r="6" spans="1:3" ht="18.75">
      <c r="A6" s="65" t="s">
        <v>176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showGridLines="0" workbookViewId="0">
      <selection activeCell="D7" sqref="D7"/>
    </sheetView>
  </sheetViews>
  <sheetFormatPr baseColWidth="10" defaultRowHeight="12.75"/>
  <cols>
    <col min="2" max="2" width="32.42578125" customWidth="1"/>
    <col min="4" max="5" width="22" customWidth="1"/>
    <col min="6" max="6" width="19.42578125" customWidth="1"/>
  </cols>
  <sheetData>
    <row r="2" spans="2:6" ht="13.5" thickBot="1"/>
    <row r="3" spans="2:6" ht="13.5" thickBot="1">
      <c r="B3" s="82" t="s">
        <v>177</v>
      </c>
      <c r="C3" s="83" t="s">
        <v>178</v>
      </c>
      <c r="D3" s="83" t="s">
        <v>179</v>
      </c>
      <c r="E3" s="83" t="s">
        <v>180</v>
      </c>
      <c r="F3" s="83" t="s">
        <v>181</v>
      </c>
    </row>
    <row r="4" spans="2:6" ht="26.25" thickBot="1">
      <c r="B4" s="90" t="s">
        <v>191</v>
      </c>
      <c r="C4" s="87">
        <v>20028401</v>
      </c>
      <c r="D4" s="210"/>
      <c r="E4" s="211"/>
      <c r="F4" s="87" t="s">
        <v>183</v>
      </c>
    </row>
    <row r="5" spans="2:6" ht="26.25" thickBot="1">
      <c r="B5" s="88" t="s">
        <v>184</v>
      </c>
      <c r="C5" s="84">
        <v>20031052</v>
      </c>
      <c r="D5" s="84">
        <v>20794827</v>
      </c>
      <c r="E5" s="85">
        <v>45568</v>
      </c>
      <c r="F5" s="84" t="s">
        <v>183</v>
      </c>
    </row>
    <row r="6" spans="2:6" ht="26.25" thickBot="1">
      <c r="B6" s="88" t="s">
        <v>185</v>
      </c>
      <c r="C6" s="84">
        <v>20031059</v>
      </c>
      <c r="D6" s="84">
        <v>20816160</v>
      </c>
      <c r="E6" s="85">
        <v>45642</v>
      </c>
      <c r="F6" s="84" t="s">
        <v>183</v>
      </c>
    </row>
    <row r="7" spans="2:6" ht="13.5" thickBot="1">
      <c r="B7" s="88" t="s">
        <v>186</v>
      </c>
      <c r="C7" s="84">
        <v>20026410</v>
      </c>
      <c r="D7" s="84">
        <v>20815059</v>
      </c>
      <c r="E7" s="85">
        <v>45631</v>
      </c>
      <c r="F7" s="84" t="s">
        <v>183</v>
      </c>
    </row>
    <row r="8" spans="2:6" ht="26.25" thickBot="1">
      <c r="B8" s="88" t="s">
        <v>187</v>
      </c>
      <c r="C8" s="84">
        <v>20013524</v>
      </c>
      <c r="D8" s="84">
        <v>50000680</v>
      </c>
      <c r="E8" s="85">
        <v>45601</v>
      </c>
      <c r="F8" s="84" t="s">
        <v>183</v>
      </c>
    </row>
    <row r="9" spans="2:6" ht="13.5" thickBot="1">
      <c r="B9" s="88" t="s">
        <v>188</v>
      </c>
      <c r="C9" s="84">
        <v>20014012</v>
      </c>
      <c r="D9" s="84"/>
      <c r="E9" s="84" t="s">
        <v>182</v>
      </c>
      <c r="F9" s="84" t="s">
        <v>183</v>
      </c>
    </row>
    <row r="10" spans="2:6" ht="13.5" thickBot="1">
      <c r="B10" s="86" t="s">
        <v>189</v>
      </c>
      <c r="C10" s="87" t="s">
        <v>190</v>
      </c>
      <c r="D10" s="89">
        <v>20714197</v>
      </c>
      <c r="E10" s="89"/>
      <c r="F10" s="89" t="s">
        <v>183</v>
      </c>
    </row>
  </sheetData>
  <mergeCells count="1">
    <mergeCell ref="D4:E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opLeftCell="A60" workbookViewId="0">
      <selection activeCell="K64" sqref="K64"/>
    </sheetView>
  </sheetViews>
  <sheetFormatPr baseColWidth="10" defaultRowHeight="12.75"/>
  <cols>
    <col min="1" max="1" width="24.42578125" customWidth="1"/>
    <col min="2" max="2" width="14.42578125" bestFit="1" customWidth="1"/>
    <col min="3" max="3" width="16" customWidth="1"/>
    <col min="4" max="4" width="22.7109375" bestFit="1" customWidth="1"/>
  </cols>
  <sheetData>
    <row r="1" spans="1:11" s="11" customFormat="1" ht="56.25" customHeight="1">
      <c r="A1" s="68" t="s">
        <v>155</v>
      </c>
      <c r="C1" s="68" t="s">
        <v>160</v>
      </c>
    </row>
    <row r="2" spans="1:11">
      <c r="A2" t="s">
        <v>159</v>
      </c>
      <c r="B2" t="s">
        <v>45</v>
      </c>
      <c r="C2" t="s">
        <v>53</v>
      </c>
      <c r="D2" t="s">
        <v>46</v>
      </c>
      <c r="E2" t="s">
        <v>52</v>
      </c>
      <c r="H2" t="s">
        <v>47</v>
      </c>
      <c r="I2" t="s">
        <v>172</v>
      </c>
      <c r="K2" s="69" t="s">
        <v>173</v>
      </c>
    </row>
    <row r="3" spans="1:11">
      <c r="A3" t="s">
        <v>57</v>
      </c>
      <c r="B3" t="s">
        <v>366</v>
      </c>
      <c r="C3" t="s">
        <v>211</v>
      </c>
      <c r="D3" t="s">
        <v>453</v>
      </c>
      <c r="E3" t="s">
        <v>51</v>
      </c>
      <c r="H3" t="s">
        <v>48</v>
      </c>
      <c r="I3" t="s">
        <v>49</v>
      </c>
      <c r="K3" s="69" t="s">
        <v>162</v>
      </c>
    </row>
    <row r="4" spans="1:11">
      <c r="A4" t="s">
        <v>58</v>
      </c>
      <c r="B4" t="s">
        <v>411</v>
      </c>
      <c r="C4" t="s">
        <v>211</v>
      </c>
      <c r="D4" t="s">
        <v>451</v>
      </c>
      <c r="E4" t="s">
        <v>51</v>
      </c>
      <c r="H4" t="s">
        <v>50</v>
      </c>
      <c r="I4" t="s">
        <v>51</v>
      </c>
      <c r="K4" s="69" t="s">
        <v>161</v>
      </c>
    </row>
    <row r="5" spans="1:11">
      <c r="A5" t="s">
        <v>59</v>
      </c>
      <c r="B5" t="s">
        <v>404</v>
      </c>
      <c r="C5" t="s">
        <v>211</v>
      </c>
      <c r="D5" t="s">
        <v>454</v>
      </c>
      <c r="E5" t="s">
        <v>51</v>
      </c>
    </row>
    <row r="6" spans="1:11">
      <c r="A6" t="s">
        <v>60</v>
      </c>
      <c r="B6" t="s">
        <v>390</v>
      </c>
      <c r="C6" t="s">
        <v>211</v>
      </c>
      <c r="D6" t="s">
        <v>452</v>
      </c>
      <c r="E6" t="s">
        <v>51</v>
      </c>
    </row>
    <row r="7" spans="1:11">
      <c r="A7" t="s">
        <v>61</v>
      </c>
      <c r="B7" t="s">
        <v>437</v>
      </c>
      <c r="C7" t="s">
        <v>211</v>
      </c>
      <c r="D7" t="s">
        <v>454</v>
      </c>
      <c r="E7" t="s">
        <v>51</v>
      </c>
    </row>
    <row r="8" spans="1:11">
      <c r="A8" t="s">
        <v>62</v>
      </c>
      <c r="B8" t="s">
        <v>371</v>
      </c>
      <c r="C8" t="s">
        <v>211</v>
      </c>
      <c r="D8" t="s">
        <v>453</v>
      </c>
      <c r="E8" t="s">
        <v>51</v>
      </c>
    </row>
    <row r="9" spans="1:11">
      <c r="A9" t="s">
        <v>63</v>
      </c>
      <c r="B9" t="s">
        <v>389</v>
      </c>
      <c r="C9" t="s">
        <v>211</v>
      </c>
      <c r="D9" t="s">
        <v>452</v>
      </c>
      <c r="E9" t="s">
        <v>51</v>
      </c>
    </row>
    <row r="10" spans="1:11">
      <c r="A10" t="s">
        <v>64</v>
      </c>
      <c r="B10" t="s">
        <v>399</v>
      </c>
      <c r="C10" t="s">
        <v>211</v>
      </c>
      <c r="D10" t="s">
        <v>453</v>
      </c>
      <c r="E10" t="s">
        <v>51</v>
      </c>
    </row>
    <row r="11" spans="1:11">
      <c r="A11" t="s">
        <v>65</v>
      </c>
      <c r="B11" t="s">
        <v>351</v>
      </c>
      <c r="C11" t="s">
        <v>211</v>
      </c>
      <c r="D11" t="s">
        <v>451</v>
      </c>
      <c r="E11" t="s">
        <v>51</v>
      </c>
    </row>
    <row r="12" spans="1:11">
      <c r="A12" t="s">
        <v>66</v>
      </c>
      <c r="B12" t="s">
        <v>349</v>
      </c>
      <c r="C12" t="s">
        <v>211</v>
      </c>
      <c r="D12" t="s">
        <v>451</v>
      </c>
      <c r="E12" t="s">
        <v>51</v>
      </c>
    </row>
    <row r="13" spans="1:11">
      <c r="A13" t="s">
        <v>67</v>
      </c>
      <c r="B13" t="s">
        <v>402</v>
      </c>
      <c r="C13" t="s">
        <v>211</v>
      </c>
      <c r="D13" t="s">
        <v>453</v>
      </c>
      <c r="E13" t="s">
        <v>51</v>
      </c>
    </row>
    <row r="14" spans="1:11">
      <c r="A14" t="s">
        <v>68</v>
      </c>
      <c r="B14" t="s">
        <v>383</v>
      </c>
      <c r="C14" t="s">
        <v>211</v>
      </c>
      <c r="D14" t="s">
        <v>451</v>
      </c>
      <c r="E14" t="s">
        <v>51</v>
      </c>
    </row>
    <row r="15" spans="1:11">
      <c r="A15" t="s">
        <v>69</v>
      </c>
      <c r="B15" t="s">
        <v>384</v>
      </c>
      <c r="C15" t="s">
        <v>211</v>
      </c>
      <c r="D15" t="s">
        <v>451</v>
      </c>
      <c r="E15" t="s">
        <v>51</v>
      </c>
    </row>
    <row r="16" spans="1:11">
      <c r="A16" t="s">
        <v>70</v>
      </c>
      <c r="B16" t="s">
        <v>355</v>
      </c>
      <c r="C16" t="s">
        <v>211</v>
      </c>
      <c r="D16" t="s">
        <v>452</v>
      </c>
      <c r="E16" t="s">
        <v>51</v>
      </c>
    </row>
    <row r="17" spans="1:5">
      <c r="A17" t="s">
        <v>71</v>
      </c>
      <c r="B17" t="s">
        <v>369</v>
      </c>
      <c r="C17" t="s">
        <v>211</v>
      </c>
      <c r="D17" t="s">
        <v>453</v>
      </c>
      <c r="E17" t="s">
        <v>51</v>
      </c>
    </row>
    <row r="18" spans="1:5">
      <c r="A18" t="s">
        <v>72</v>
      </c>
      <c r="B18" t="s">
        <v>428</v>
      </c>
      <c r="C18" t="s">
        <v>211</v>
      </c>
      <c r="D18" t="s">
        <v>453</v>
      </c>
      <c r="E18" t="s">
        <v>51</v>
      </c>
    </row>
    <row r="19" spans="1:5">
      <c r="A19" t="s">
        <v>73</v>
      </c>
      <c r="B19" t="s">
        <v>414</v>
      </c>
      <c r="C19" t="s">
        <v>211</v>
      </c>
      <c r="D19" t="s">
        <v>451</v>
      </c>
      <c r="E19" t="s">
        <v>51</v>
      </c>
    </row>
    <row r="20" spans="1:5">
      <c r="A20" t="s">
        <v>74</v>
      </c>
      <c r="B20" t="s">
        <v>370</v>
      </c>
      <c r="C20" t="s">
        <v>211</v>
      </c>
      <c r="D20" t="s">
        <v>453</v>
      </c>
      <c r="E20" t="s">
        <v>51</v>
      </c>
    </row>
    <row r="21" spans="1:5">
      <c r="A21" t="s">
        <v>75</v>
      </c>
      <c r="B21" t="s">
        <v>416</v>
      </c>
      <c r="C21" t="s">
        <v>211</v>
      </c>
      <c r="D21" t="s">
        <v>451</v>
      </c>
      <c r="E21" t="s">
        <v>51</v>
      </c>
    </row>
    <row r="22" spans="1:5">
      <c r="A22" t="s">
        <v>76</v>
      </c>
      <c r="B22" t="s">
        <v>405</v>
      </c>
      <c r="C22" t="s">
        <v>211</v>
      </c>
      <c r="D22" t="s">
        <v>454</v>
      </c>
      <c r="E22" t="s">
        <v>51</v>
      </c>
    </row>
    <row r="23" spans="1:5">
      <c r="A23" t="s">
        <v>77</v>
      </c>
      <c r="B23" t="s">
        <v>356</v>
      </c>
      <c r="C23" t="s">
        <v>211</v>
      </c>
      <c r="D23" t="s">
        <v>452</v>
      </c>
      <c r="E23" t="s">
        <v>51</v>
      </c>
    </row>
    <row r="24" spans="1:5">
      <c r="A24" t="s">
        <v>78</v>
      </c>
      <c r="B24" t="s">
        <v>408</v>
      </c>
      <c r="C24" t="s">
        <v>211</v>
      </c>
      <c r="D24" t="s">
        <v>454</v>
      </c>
      <c r="E24" t="s">
        <v>51</v>
      </c>
    </row>
    <row r="25" spans="1:5">
      <c r="A25" t="s">
        <v>79</v>
      </c>
      <c r="B25" t="s">
        <v>357</v>
      </c>
      <c r="C25" t="s">
        <v>211</v>
      </c>
      <c r="D25" t="s">
        <v>452</v>
      </c>
      <c r="E25" t="s">
        <v>51</v>
      </c>
    </row>
    <row r="26" spans="1:5">
      <c r="A26" t="s">
        <v>80</v>
      </c>
      <c r="B26" t="s">
        <v>374</v>
      </c>
      <c r="C26" t="s">
        <v>211</v>
      </c>
      <c r="D26" t="s">
        <v>454</v>
      </c>
      <c r="E26" t="s">
        <v>51</v>
      </c>
    </row>
    <row r="27" spans="1:5">
      <c r="A27" t="s">
        <v>81</v>
      </c>
      <c r="B27" t="s">
        <v>427</v>
      </c>
      <c r="C27" t="s">
        <v>211</v>
      </c>
      <c r="D27" t="s">
        <v>453</v>
      </c>
      <c r="E27" t="s">
        <v>51</v>
      </c>
    </row>
    <row r="28" spans="1:5">
      <c r="A28" t="s">
        <v>82</v>
      </c>
      <c r="B28" t="s">
        <v>354</v>
      </c>
      <c r="C28" t="s">
        <v>211</v>
      </c>
      <c r="D28" t="s">
        <v>451</v>
      </c>
      <c r="E28" t="s">
        <v>51</v>
      </c>
    </row>
    <row r="29" spans="1:5">
      <c r="A29" t="s">
        <v>83</v>
      </c>
      <c r="B29" t="s">
        <v>407</v>
      </c>
      <c r="C29" t="s">
        <v>211</v>
      </c>
      <c r="D29" t="s">
        <v>454</v>
      </c>
      <c r="E29" t="s">
        <v>51</v>
      </c>
    </row>
    <row r="30" spans="1:5">
      <c r="A30" t="s">
        <v>84</v>
      </c>
      <c r="B30" t="s">
        <v>424</v>
      </c>
      <c r="C30" t="s">
        <v>211</v>
      </c>
      <c r="D30" t="s">
        <v>452</v>
      </c>
      <c r="E30" t="s">
        <v>51</v>
      </c>
    </row>
    <row r="31" spans="1:5">
      <c r="A31" t="s">
        <v>85</v>
      </c>
      <c r="B31" t="s">
        <v>439</v>
      </c>
      <c r="C31" t="s">
        <v>211</v>
      </c>
      <c r="D31" t="s">
        <v>454</v>
      </c>
      <c r="E31" t="s">
        <v>51</v>
      </c>
    </row>
    <row r="32" spans="1:5">
      <c r="A32" t="s">
        <v>86</v>
      </c>
      <c r="B32" t="s">
        <v>419</v>
      </c>
      <c r="C32" t="s">
        <v>211</v>
      </c>
      <c r="D32" t="s">
        <v>452</v>
      </c>
      <c r="E32" t="s">
        <v>51</v>
      </c>
    </row>
    <row r="33" spans="1:5">
      <c r="A33" t="s">
        <v>87</v>
      </c>
      <c r="B33" t="s">
        <v>415</v>
      </c>
      <c r="C33" t="s">
        <v>211</v>
      </c>
      <c r="D33" t="s">
        <v>451</v>
      </c>
      <c r="E33" t="s">
        <v>51</v>
      </c>
    </row>
    <row r="34" spans="1:5">
      <c r="A34" t="s">
        <v>88</v>
      </c>
      <c r="B34" t="s">
        <v>431</v>
      </c>
      <c r="C34" t="s">
        <v>211</v>
      </c>
      <c r="D34" t="s">
        <v>453</v>
      </c>
      <c r="E34" t="s">
        <v>51</v>
      </c>
    </row>
    <row r="35" spans="1:5">
      <c r="A35" t="s">
        <v>89</v>
      </c>
      <c r="B35" t="s">
        <v>386</v>
      </c>
      <c r="C35" t="s">
        <v>211</v>
      </c>
      <c r="D35" t="s">
        <v>451</v>
      </c>
      <c r="E35" t="s">
        <v>51</v>
      </c>
    </row>
    <row r="36" spans="1:5">
      <c r="A36" t="s">
        <v>90</v>
      </c>
      <c r="B36" t="s">
        <v>429</v>
      </c>
      <c r="C36" t="s">
        <v>211</v>
      </c>
      <c r="D36" t="s">
        <v>453</v>
      </c>
      <c r="E36" t="s">
        <v>51</v>
      </c>
    </row>
    <row r="37" spans="1:5">
      <c r="A37" t="s">
        <v>91</v>
      </c>
      <c r="B37" t="s">
        <v>380</v>
      </c>
      <c r="C37" t="s">
        <v>211</v>
      </c>
      <c r="D37" t="s">
        <v>451</v>
      </c>
      <c r="E37" t="s">
        <v>51</v>
      </c>
    </row>
    <row r="38" spans="1:5">
      <c r="A38" t="s">
        <v>92</v>
      </c>
      <c r="B38" t="s">
        <v>401</v>
      </c>
      <c r="C38" t="s">
        <v>211</v>
      </c>
      <c r="D38" t="s">
        <v>453</v>
      </c>
      <c r="E38" t="s">
        <v>51</v>
      </c>
    </row>
    <row r="39" spans="1:5">
      <c r="A39" t="s">
        <v>93</v>
      </c>
      <c r="B39" t="s">
        <v>413</v>
      </c>
      <c r="C39" t="s">
        <v>211</v>
      </c>
      <c r="D39" t="s">
        <v>451</v>
      </c>
      <c r="E39" t="s">
        <v>51</v>
      </c>
    </row>
    <row r="40" spans="1:5">
      <c r="A40" t="s">
        <v>94</v>
      </c>
      <c r="B40" t="s">
        <v>362</v>
      </c>
      <c r="C40" t="s">
        <v>211</v>
      </c>
      <c r="D40" t="s">
        <v>452</v>
      </c>
      <c r="E40" t="s">
        <v>51</v>
      </c>
    </row>
    <row r="41" spans="1:5">
      <c r="A41" t="s">
        <v>95</v>
      </c>
      <c r="B41" t="s">
        <v>430</v>
      </c>
      <c r="C41" t="s">
        <v>211</v>
      </c>
      <c r="D41" t="s">
        <v>453</v>
      </c>
      <c r="E41" t="s">
        <v>51</v>
      </c>
    </row>
    <row r="42" spans="1:5">
      <c r="A42" t="s">
        <v>96</v>
      </c>
      <c r="B42" t="s">
        <v>412</v>
      </c>
      <c r="C42" t="s">
        <v>211</v>
      </c>
      <c r="D42" t="s">
        <v>451</v>
      </c>
      <c r="E42" t="s">
        <v>51</v>
      </c>
    </row>
    <row r="43" spans="1:5">
      <c r="A43" t="s">
        <v>97</v>
      </c>
      <c r="B43" t="s">
        <v>395</v>
      </c>
      <c r="C43" t="s">
        <v>211</v>
      </c>
      <c r="D43" t="s">
        <v>453</v>
      </c>
      <c r="E43" t="s">
        <v>51</v>
      </c>
    </row>
    <row r="44" spans="1:5">
      <c r="A44" t="s">
        <v>98</v>
      </c>
      <c r="B44" t="s">
        <v>400</v>
      </c>
      <c r="C44" t="s">
        <v>211</v>
      </c>
      <c r="D44" t="s">
        <v>453</v>
      </c>
      <c r="E44" t="s">
        <v>51</v>
      </c>
    </row>
    <row r="45" spans="1:5">
      <c r="A45" t="s">
        <v>99</v>
      </c>
      <c r="B45" t="s">
        <v>372</v>
      </c>
      <c r="C45" t="s">
        <v>211</v>
      </c>
      <c r="D45" t="s">
        <v>454</v>
      </c>
      <c r="E45" t="s">
        <v>51</v>
      </c>
    </row>
    <row r="46" spans="1:5">
      <c r="A46" t="s">
        <v>100</v>
      </c>
      <c r="B46" t="s">
        <v>360</v>
      </c>
      <c r="C46" t="s">
        <v>211</v>
      </c>
      <c r="D46" t="s">
        <v>452</v>
      </c>
      <c r="E46" t="s">
        <v>51</v>
      </c>
    </row>
    <row r="47" spans="1:5">
      <c r="A47" t="s">
        <v>101</v>
      </c>
      <c r="B47" t="s">
        <v>373</v>
      </c>
      <c r="C47" t="s">
        <v>211</v>
      </c>
      <c r="D47" t="s">
        <v>454</v>
      </c>
      <c r="E47" t="s">
        <v>51</v>
      </c>
    </row>
    <row r="48" spans="1:5">
      <c r="A48" t="s">
        <v>102</v>
      </c>
      <c r="B48" t="s">
        <v>423</v>
      </c>
      <c r="C48" t="s">
        <v>211</v>
      </c>
      <c r="D48" t="s">
        <v>452</v>
      </c>
      <c r="E48" t="s">
        <v>51</v>
      </c>
    </row>
    <row r="49" spans="1:5">
      <c r="A49" t="s">
        <v>103</v>
      </c>
      <c r="B49" t="s">
        <v>434</v>
      </c>
      <c r="C49" t="s">
        <v>211</v>
      </c>
      <c r="D49" t="s">
        <v>453</v>
      </c>
      <c r="E49" t="s">
        <v>51</v>
      </c>
    </row>
    <row r="50" spans="1:5">
      <c r="A50" t="s">
        <v>104</v>
      </c>
      <c r="B50" t="s">
        <v>361</v>
      </c>
      <c r="C50" t="s">
        <v>211</v>
      </c>
      <c r="D50" t="s">
        <v>452</v>
      </c>
      <c r="E50" t="s">
        <v>51</v>
      </c>
    </row>
    <row r="51" spans="1:5">
      <c r="A51" t="s">
        <v>105</v>
      </c>
      <c r="B51" t="s">
        <v>433</v>
      </c>
      <c r="C51" t="s">
        <v>211</v>
      </c>
      <c r="D51" t="s">
        <v>453</v>
      </c>
      <c r="E51" t="s">
        <v>51</v>
      </c>
    </row>
    <row r="52" spans="1:5">
      <c r="A52" t="s">
        <v>106</v>
      </c>
      <c r="B52" t="s">
        <v>352</v>
      </c>
      <c r="C52" t="s">
        <v>211</v>
      </c>
      <c r="D52" t="s">
        <v>451</v>
      </c>
      <c r="E52" t="s">
        <v>51</v>
      </c>
    </row>
    <row r="53" spans="1:5">
      <c r="A53" t="s">
        <v>107</v>
      </c>
      <c r="B53" t="s">
        <v>406</v>
      </c>
      <c r="C53" t="s">
        <v>211</v>
      </c>
      <c r="D53" t="s">
        <v>454</v>
      </c>
      <c r="E53" t="s">
        <v>51</v>
      </c>
    </row>
    <row r="54" spans="1:5">
      <c r="A54" t="s">
        <v>108</v>
      </c>
      <c r="B54" t="s">
        <v>394</v>
      </c>
      <c r="C54" t="s">
        <v>211</v>
      </c>
      <c r="D54" t="s">
        <v>452</v>
      </c>
      <c r="E54" t="s">
        <v>51</v>
      </c>
    </row>
    <row r="55" spans="1:5">
      <c r="A55" t="s">
        <v>109</v>
      </c>
      <c r="B55" t="s">
        <v>441</v>
      </c>
      <c r="C55" t="s">
        <v>211</v>
      </c>
      <c r="D55" t="s">
        <v>454</v>
      </c>
      <c r="E55" t="s">
        <v>51</v>
      </c>
    </row>
    <row r="56" spans="1:5">
      <c r="A56" t="s">
        <v>110</v>
      </c>
      <c r="B56" t="s">
        <v>388</v>
      </c>
      <c r="C56" t="s">
        <v>211</v>
      </c>
      <c r="D56" t="s">
        <v>452</v>
      </c>
      <c r="E56" t="s">
        <v>51</v>
      </c>
    </row>
    <row r="57" spans="1:5">
      <c r="A57" t="s">
        <v>111</v>
      </c>
      <c r="B57" t="s">
        <v>346</v>
      </c>
      <c r="C57" t="s">
        <v>211</v>
      </c>
      <c r="D57" t="s">
        <v>451</v>
      </c>
      <c r="E57" t="s">
        <v>51</v>
      </c>
    </row>
    <row r="58" spans="1:5">
      <c r="A58" t="s">
        <v>112</v>
      </c>
      <c r="B58" t="s">
        <v>435</v>
      </c>
      <c r="C58" t="s">
        <v>211</v>
      </c>
      <c r="D58" t="s">
        <v>453</v>
      </c>
      <c r="E58" t="s">
        <v>51</v>
      </c>
    </row>
    <row r="59" spans="1:5">
      <c r="A59" t="s">
        <v>113</v>
      </c>
      <c r="B59" t="s">
        <v>382</v>
      </c>
      <c r="C59" t="s">
        <v>211</v>
      </c>
      <c r="D59" t="s">
        <v>451</v>
      </c>
      <c r="E59" t="s">
        <v>51</v>
      </c>
    </row>
    <row r="60" spans="1:5">
      <c r="A60" t="s">
        <v>114</v>
      </c>
      <c r="B60" t="s">
        <v>417</v>
      </c>
      <c r="C60" t="s">
        <v>211</v>
      </c>
      <c r="D60" t="s">
        <v>451</v>
      </c>
      <c r="E60" t="s">
        <v>51</v>
      </c>
    </row>
    <row r="61" spans="1:5">
      <c r="A61" t="s">
        <v>115</v>
      </c>
      <c r="B61" t="s">
        <v>418</v>
      </c>
      <c r="C61" t="s">
        <v>211</v>
      </c>
      <c r="D61" t="s">
        <v>451</v>
      </c>
      <c r="E61" t="s">
        <v>51</v>
      </c>
    </row>
    <row r="62" spans="1:5">
      <c r="A62" t="s">
        <v>116</v>
      </c>
      <c r="B62" t="s">
        <v>438</v>
      </c>
      <c r="C62" t="s">
        <v>211</v>
      </c>
      <c r="D62" t="s">
        <v>454</v>
      </c>
      <c r="E62" t="s">
        <v>51</v>
      </c>
    </row>
    <row r="63" spans="1:5">
      <c r="A63" t="s">
        <v>117</v>
      </c>
      <c r="B63" t="s">
        <v>436</v>
      </c>
      <c r="C63" t="s">
        <v>211</v>
      </c>
      <c r="D63" t="s">
        <v>454</v>
      </c>
      <c r="E63" t="s">
        <v>51</v>
      </c>
    </row>
    <row r="64" spans="1:5">
      <c r="A64" t="s">
        <v>118</v>
      </c>
      <c r="B64" t="s">
        <v>350</v>
      </c>
      <c r="C64" t="s">
        <v>211</v>
      </c>
      <c r="D64" t="s">
        <v>451</v>
      </c>
      <c r="E64" t="s">
        <v>51</v>
      </c>
    </row>
    <row r="65" spans="1:5">
      <c r="A65" t="s">
        <v>119</v>
      </c>
      <c r="B65" t="s">
        <v>425</v>
      </c>
      <c r="C65" t="s">
        <v>211</v>
      </c>
      <c r="D65" t="s">
        <v>452</v>
      </c>
      <c r="E65" t="s">
        <v>51</v>
      </c>
    </row>
    <row r="66" spans="1:5">
      <c r="A66" t="s">
        <v>120</v>
      </c>
      <c r="B66" t="s">
        <v>381</v>
      </c>
      <c r="C66" t="s">
        <v>211</v>
      </c>
      <c r="D66" t="s">
        <v>451</v>
      </c>
      <c r="E66" t="s">
        <v>51</v>
      </c>
    </row>
    <row r="67" spans="1:5">
      <c r="A67" t="s">
        <v>121</v>
      </c>
      <c r="B67" t="s">
        <v>396</v>
      </c>
      <c r="C67" t="s">
        <v>211</v>
      </c>
      <c r="D67" t="s">
        <v>453</v>
      </c>
      <c r="E67" t="s">
        <v>51</v>
      </c>
    </row>
    <row r="68" spans="1:5">
      <c r="A68" t="s">
        <v>122</v>
      </c>
      <c r="B68" t="s">
        <v>398</v>
      </c>
      <c r="C68" t="s">
        <v>211</v>
      </c>
      <c r="D68" t="s">
        <v>453</v>
      </c>
      <c r="E68" t="s">
        <v>51</v>
      </c>
    </row>
    <row r="69" spans="1:5">
      <c r="A69" t="s">
        <v>123</v>
      </c>
      <c r="B69" t="s">
        <v>375</v>
      </c>
      <c r="C69" t="s">
        <v>211</v>
      </c>
      <c r="D69" t="s">
        <v>454</v>
      </c>
      <c r="E69" t="s">
        <v>51</v>
      </c>
    </row>
    <row r="70" spans="1:5">
      <c r="A70" t="s">
        <v>124</v>
      </c>
      <c r="B70" t="s">
        <v>426</v>
      </c>
      <c r="C70" t="s">
        <v>211</v>
      </c>
      <c r="D70" t="s">
        <v>452</v>
      </c>
      <c r="E70" t="s">
        <v>51</v>
      </c>
    </row>
    <row r="71" spans="1:5">
      <c r="A71" t="s">
        <v>125</v>
      </c>
      <c r="B71" t="s">
        <v>403</v>
      </c>
      <c r="C71" t="s">
        <v>211</v>
      </c>
      <c r="D71" t="s">
        <v>453</v>
      </c>
      <c r="E71" t="s">
        <v>51</v>
      </c>
    </row>
    <row r="72" spans="1:5">
      <c r="A72" t="s">
        <v>126</v>
      </c>
      <c r="B72" t="s">
        <v>393</v>
      </c>
      <c r="C72" t="s">
        <v>211</v>
      </c>
      <c r="D72" t="s">
        <v>452</v>
      </c>
      <c r="E72" t="s">
        <v>51</v>
      </c>
    </row>
    <row r="73" spans="1:5">
      <c r="A73" t="s">
        <v>127</v>
      </c>
      <c r="B73" t="s">
        <v>367</v>
      </c>
      <c r="C73" t="s">
        <v>211</v>
      </c>
      <c r="D73" t="s">
        <v>453</v>
      </c>
      <c r="E73" t="s">
        <v>51</v>
      </c>
    </row>
    <row r="74" spans="1:5">
      <c r="A74" t="s">
        <v>128</v>
      </c>
      <c r="B74" t="s">
        <v>421</v>
      </c>
      <c r="C74" t="s">
        <v>211</v>
      </c>
      <c r="D74" t="s">
        <v>452</v>
      </c>
      <c r="E74" t="s">
        <v>51</v>
      </c>
    </row>
    <row r="75" spans="1:5">
      <c r="A75" t="s">
        <v>129</v>
      </c>
      <c r="B75" t="s">
        <v>359</v>
      </c>
      <c r="C75" t="s">
        <v>211</v>
      </c>
      <c r="D75" t="s">
        <v>452</v>
      </c>
      <c r="E75" t="s">
        <v>51</v>
      </c>
    </row>
    <row r="76" spans="1:5">
      <c r="A76" t="s">
        <v>130</v>
      </c>
      <c r="B76" t="s">
        <v>363</v>
      </c>
      <c r="C76" t="s">
        <v>211</v>
      </c>
      <c r="D76" t="s">
        <v>453</v>
      </c>
      <c r="E76" t="s">
        <v>51</v>
      </c>
    </row>
    <row r="77" spans="1:5">
      <c r="A77" t="s">
        <v>131</v>
      </c>
      <c r="B77" t="s">
        <v>368</v>
      </c>
      <c r="C77" t="s">
        <v>211</v>
      </c>
      <c r="D77" t="s">
        <v>453</v>
      </c>
      <c r="E77" t="s">
        <v>51</v>
      </c>
    </row>
    <row r="78" spans="1:5">
      <c r="A78" t="s">
        <v>132</v>
      </c>
      <c r="B78" t="s">
        <v>376</v>
      </c>
      <c r="C78" t="s">
        <v>211</v>
      </c>
      <c r="D78" t="s">
        <v>454</v>
      </c>
      <c r="E78" t="s">
        <v>51</v>
      </c>
    </row>
    <row r="79" spans="1:5">
      <c r="A79" t="s">
        <v>133</v>
      </c>
      <c r="B79" t="s">
        <v>353</v>
      </c>
      <c r="C79" t="s">
        <v>211</v>
      </c>
      <c r="D79" t="s">
        <v>451</v>
      </c>
      <c r="E79" t="s">
        <v>51</v>
      </c>
    </row>
    <row r="80" spans="1:5">
      <c r="A80" t="s">
        <v>134</v>
      </c>
      <c r="B80" t="s">
        <v>420</v>
      </c>
      <c r="C80" t="s">
        <v>211</v>
      </c>
      <c r="D80" t="s">
        <v>452</v>
      </c>
      <c r="E80" t="s">
        <v>51</v>
      </c>
    </row>
    <row r="81" spans="1:5">
      <c r="A81" t="s">
        <v>135</v>
      </c>
      <c r="B81" t="s">
        <v>379</v>
      </c>
      <c r="C81" t="s">
        <v>211</v>
      </c>
      <c r="D81" t="s">
        <v>451</v>
      </c>
      <c r="E81" t="s">
        <v>51</v>
      </c>
    </row>
    <row r="82" spans="1:5">
      <c r="A82" t="s">
        <v>136</v>
      </c>
      <c r="B82" t="s">
        <v>347</v>
      </c>
      <c r="C82" t="s">
        <v>211</v>
      </c>
      <c r="D82" t="s">
        <v>451</v>
      </c>
      <c r="E82" t="s">
        <v>51</v>
      </c>
    </row>
    <row r="83" spans="1:5">
      <c r="A83" t="s">
        <v>137</v>
      </c>
      <c r="B83" t="s">
        <v>440</v>
      </c>
      <c r="C83" t="s">
        <v>211</v>
      </c>
      <c r="D83" t="s">
        <v>454</v>
      </c>
      <c r="E83" t="s">
        <v>51</v>
      </c>
    </row>
    <row r="84" spans="1:5">
      <c r="A84" t="s">
        <v>138</v>
      </c>
      <c r="B84" t="s">
        <v>410</v>
      </c>
      <c r="C84" t="s">
        <v>211</v>
      </c>
      <c r="D84" t="s">
        <v>451</v>
      </c>
      <c r="E84" t="s">
        <v>51</v>
      </c>
    </row>
    <row r="85" spans="1:5">
      <c r="A85" t="s">
        <v>139</v>
      </c>
      <c r="B85" t="s">
        <v>409</v>
      </c>
      <c r="C85" t="s">
        <v>211</v>
      </c>
      <c r="D85" t="s">
        <v>454</v>
      </c>
      <c r="E85" t="s">
        <v>51</v>
      </c>
    </row>
    <row r="86" spans="1:5">
      <c r="A86" t="s">
        <v>140</v>
      </c>
      <c r="B86" t="s">
        <v>385</v>
      </c>
      <c r="C86" t="s">
        <v>211</v>
      </c>
      <c r="D86" t="s">
        <v>451</v>
      </c>
      <c r="E86" t="s">
        <v>51</v>
      </c>
    </row>
    <row r="87" spans="1:5">
      <c r="A87" t="s">
        <v>141</v>
      </c>
      <c r="B87" t="s">
        <v>348</v>
      </c>
      <c r="C87" t="s">
        <v>211</v>
      </c>
      <c r="D87" t="s">
        <v>451</v>
      </c>
      <c r="E87" t="s">
        <v>51</v>
      </c>
    </row>
    <row r="88" spans="1:5">
      <c r="A88" t="s">
        <v>142</v>
      </c>
      <c r="B88" t="s">
        <v>391</v>
      </c>
      <c r="C88" t="s">
        <v>211</v>
      </c>
      <c r="D88" t="s">
        <v>452</v>
      </c>
      <c r="E88" t="s">
        <v>51</v>
      </c>
    </row>
    <row r="89" spans="1:5">
      <c r="A89" t="s">
        <v>143</v>
      </c>
      <c r="B89" t="s">
        <v>378</v>
      </c>
      <c r="C89" t="s">
        <v>211</v>
      </c>
      <c r="D89" t="s">
        <v>451</v>
      </c>
      <c r="E89" t="s">
        <v>51</v>
      </c>
    </row>
    <row r="90" spans="1:5">
      <c r="A90" t="s">
        <v>144</v>
      </c>
      <c r="B90" t="s">
        <v>422</v>
      </c>
      <c r="C90" t="s">
        <v>211</v>
      </c>
      <c r="D90" t="s">
        <v>452</v>
      </c>
      <c r="E90" t="s">
        <v>51</v>
      </c>
    </row>
    <row r="91" spans="1:5">
      <c r="A91" t="s">
        <v>145</v>
      </c>
      <c r="B91" t="s">
        <v>365</v>
      </c>
      <c r="C91" t="s">
        <v>211</v>
      </c>
      <c r="D91" t="s">
        <v>453</v>
      </c>
      <c r="E91" t="s">
        <v>51</v>
      </c>
    </row>
    <row r="92" spans="1:5">
      <c r="A92" t="s">
        <v>146</v>
      </c>
      <c r="B92" t="s">
        <v>377</v>
      </c>
      <c r="C92" t="s">
        <v>211</v>
      </c>
      <c r="D92" t="s">
        <v>454</v>
      </c>
      <c r="E92" t="s">
        <v>51</v>
      </c>
    </row>
    <row r="93" spans="1:5">
      <c r="A93" t="s">
        <v>147</v>
      </c>
      <c r="B93" t="s">
        <v>387</v>
      </c>
      <c r="C93" t="s">
        <v>211</v>
      </c>
      <c r="D93" t="s">
        <v>452</v>
      </c>
      <c r="E93" t="s">
        <v>51</v>
      </c>
    </row>
    <row r="94" spans="1:5">
      <c r="A94" t="s">
        <v>148</v>
      </c>
      <c r="B94" t="s">
        <v>364</v>
      </c>
      <c r="C94" t="s">
        <v>211</v>
      </c>
      <c r="D94" t="s">
        <v>453</v>
      </c>
      <c r="E94" t="s">
        <v>51</v>
      </c>
    </row>
    <row r="95" spans="1:5">
      <c r="A95" t="s">
        <v>149</v>
      </c>
      <c r="B95" t="s">
        <v>392</v>
      </c>
      <c r="C95" t="s">
        <v>211</v>
      </c>
      <c r="D95" t="s">
        <v>452</v>
      </c>
      <c r="E95" t="s">
        <v>51</v>
      </c>
    </row>
    <row r="96" spans="1:5">
      <c r="A96" t="s">
        <v>150</v>
      </c>
      <c r="B96" t="s">
        <v>397</v>
      </c>
      <c r="C96" t="s">
        <v>211</v>
      </c>
      <c r="D96" t="s">
        <v>453</v>
      </c>
      <c r="E96" t="s">
        <v>51</v>
      </c>
    </row>
    <row r="97" spans="1:5">
      <c r="A97" t="s">
        <v>151</v>
      </c>
      <c r="B97" t="s">
        <v>358</v>
      </c>
      <c r="C97" t="s">
        <v>211</v>
      </c>
      <c r="D97" t="s">
        <v>452</v>
      </c>
      <c r="E97" t="s">
        <v>51</v>
      </c>
    </row>
    <row r="98" spans="1:5">
      <c r="A98" t="s">
        <v>152</v>
      </c>
      <c r="B98" t="s">
        <v>432</v>
      </c>
      <c r="C98" t="s">
        <v>211</v>
      </c>
      <c r="D98" t="s">
        <v>453</v>
      </c>
      <c r="E98" t="s">
        <v>51</v>
      </c>
    </row>
  </sheetData>
  <sortState ref="A3:G98">
    <sortCondition ref="F3:F98"/>
    <sortCondition ref="G3:G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Informations Echantillons</vt:lpstr>
      <vt:lpstr>Suivi Ech</vt:lpstr>
      <vt:lpstr>Conditions</vt:lpstr>
      <vt:lpstr>QC ARN</vt:lpstr>
      <vt:lpstr>QC_plateforme</vt:lpstr>
      <vt:lpstr>PrepPlaque</vt:lpstr>
      <vt:lpstr>QC Lib</vt:lpstr>
      <vt:lpstr>Références</vt:lpstr>
      <vt:lpstr>SampleSheet</vt:lpstr>
      <vt:lpstr>PrepPlaque!Zone_d_impression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</dc:creator>
  <cp:lastModifiedBy>bonnaud-s</cp:lastModifiedBy>
  <cp:lastPrinted>2024-03-08T11:20:31Z</cp:lastPrinted>
  <dcterms:created xsi:type="dcterms:W3CDTF">2014-04-10T13:50:07Z</dcterms:created>
  <dcterms:modified xsi:type="dcterms:W3CDTF">2024-04-10T15:08:53Z</dcterms:modified>
</cp:coreProperties>
</file>