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4 - SUPPORTING DOCS &amp; TOOLS\5 - TEMPLATE DOCUMENTS\"/>
    </mc:Choice>
  </mc:AlternateContent>
  <xr:revisionPtr revIDLastSave="0" documentId="8_{FD199463-29BA-4DC3-AAF3-8BB40899541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ite Survey" sheetId="1" r:id="rId1"/>
    <sheet name="general" sheetId="2" r:id="rId2"/>
    <sheet name="Questions" sheetId="4" r:id="rId3"/>
  </sheets>
  <definedNames>
    <definedName name="CONTACT">#REF!</definedName>
    <definedName name="INSTRUMENTS">general!$F$1:$F$21</definedName>
    <definedName name="presence">general!$A$20:$A$21</definedName>
    <definedName name="_xlnm.Print_Area" localSheetId="0">'Site Survey'!$A$1:$I$49</definedName>
    <definedName name="type">general!$A$1:$A$2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A42" i="1" l="1"/>
  <c r="J32" i="1" l="1"/>
  <c r="J33" i="1"/>
  <c r="J34" i="1"/>
  <c r="J35" i="1"/>
  <c r="J36" i="1"/>
  <c r="J37" i="1"/>
  <c r="J38" i="1"/>
  <c r="H25" i="1" l="1"/>
  <c r="J41" i="1" l="1"/>
  <c r="A41" i="1" s="1"/>
  <c r="J40" i="1"/>
  <c r="A40" i="1" s="1"/>
  <c r="A39" i="1"/>
  <c r="A38" i="1"/>
  <c r="A37" i="1"/>
  <c r="A36" i="1"/>
  <c r="A35" i="1"/>
  <c r="A34" i="1"/>
  <c r="A33" i="1"/>
  <c r="A32" i="1"/>
  <c r="A25" i="1"/>
  <c r="A24" i="1"/>
  <c r="A27" i="1" l="1"/>
  <c r="A6" i="1"/>
</calcChain>
</file>

<file path=xl/sharedStrings.xml><?xml version="1.0" encoding="utf-8"?>
<sst xmlns="http://schemas.openxmlformats.org/spreadsheetml/2006/main" count="232" uniqueCount="159">
  <si>
    <t>SO#</t>
  </si>
  <si>
    <t>Case#</t>
  </si>
  <si>
    <t>INSTRUMENT DELIVERY INSTRUCTIONS</t>
  </si>
  <si>
    <t>INSTRUMENT PICKUP INSTRUCTIONS</t>
  </si>
  <si>
    <t>CONTACT INFORMATION</t>
  </si>
  <si>
    <t>PRIMARY DELIVERY CONTACT</t>
  </si>
  <si>
    <t>PRIMARY PHONE NUMBERS</t>
  </si>
  <si>
    <t>SECONDARY DELIVERY CONTACT</t>
  </si>
  <si>
    <t>SECONDARY PHONE NUMBERS</t>
  </si>
  <si>
    <t>RECEIVING HOURS OF OPERATION</t>
  </si>
  <si>
    <t>8 am - 5 pm</t>
  </si>
  <si>
    <t>DELIVERY ADDRESS INFORMATION</t>
  </si>
  <si>
    <t>COMPANY NAME</t>
  </si>
  <si>
    <t>ADDRESS</t>
  </si>
  <si>
    <t>MiSeq</t>
  </si>
  <si>
    <t>HiSeq</t>
  </si>
  <si>
    <t>iScan</t>
  </si>
  <si>
    <t>HiScan</t>
  </si>
  <si>
    <t>Autoloader</t>
  </si>
  <si>
    <t>Genome Analyzer</t>
  </si>
  <si>
    <t>MiSeq LOANER</t>
  </si>
  <si>
    <t>HiSeq LOANER</t>
  </si>
  <si>
    <t>iScan LOANER</t>
  </si>
  <si>
    <t>There will be NO Illumina representative present.</t>
  </si>
  <si>
    <t>There will be an Illumina engineer present during delivery.</t>
  </si>
  <si>
    <t>MiSeq1</t>
  </si>
  <si>
    <t>MiSeq2</t>
  </si>
  <si>
    <t>MiSeq3</t>
  </si>
  <si>
    <t>MiSeq4</t>
  </si>
  <si>
    <t>MiSeq5</t>
  </si>
  <si>
    <t>MiSeq6</t>
  </si>
  <si>
    <t>Are there any ramps, stairs or other obstacles between the entrance and the lab ?</t>
  </si>
  <si>
    <t>Are there adequate doorway clearances ?</t>
  </si>
  <si>
    <t>HiSeq1</t>
  </si>
  <si>
    <t>HiSeq2</t>
  </si>
  <si>
    <t>HiSeq3</t>
  </si>
  <si>
    <t>HiSeq4</t>
  </si>
  <si>
    <t>HiSeq5</t>
  </si>
  <si>
    <t>HiSeq6</t>
  </si>
  <si>
    <t>MiSeq7</t>
  </si>
  <si>
    <t>HiSeq7</t>
  </si>
  <si>
    <t xml:space="preserve">Please provide minimum doorway clearance    : </t>
  </si>
  <si>
    <t xml:space="preserve">Is the lab ready to receive the instrument? </t>
  </si>
  <si>
    <t>Icompute Elite</t>
  </si>
  <si>
    <t>Icompute STD</t>
  </si>
  <si>
    <t>Icompute STD1</t>
  </si>
  <si>
    <t>Icompute STD2</t>
  </si>
  <si>
    <t>Icompute STD3</t>
  </si>
  <si>
    <t>Icompute STD4</t>
  </si>
  <si>
    <t>Icompute STD5</t>
  </si>
  <si>
    <t>Icompute Elite1</t>
  </si>
  <si>
    <t>Icompute Elite2</t>
  </si>
  <si>
    <t>Icompute Elite3</t>
  </si>
  <si>
    <t>Icompute Elite4</t>
  </si>
  <si>
    <t>Icompute Elite5</t>
  </si>
  <si>
    <t>Instrument to be uncrated, unpacked and placed on table according to customer instructions?</t>
  </si>
  <si>
    <t>Instrument to be uncrated, unpacked and placed on table according to engineer instructions?</t>
  </si>
  <si>
    <t>Equipment needed by carrier:</t>
  </si>
  <si>
    <t>No, only empty crates</t>
  </si>
  <si>
    <t>Miscellaneous comments for a successful delivery:</t>
  </si>
  <si>
    <t>iScan1</t>
  </si>
  <si>
    <t>iScan2</t>
  </si>
  <si>
    <t>iScan3</t>
  </si>
  <si>
    <t>iScan4</t>
  </si>
  <si>
    <t>iScan5</t>
  </si>
  <si>
    <t>iScan6</t>
  </si>
  <si>
    <t>iScan7</t>
  </si>
  <si>
    <t>Is the lab ready to receive the instrument? Is there sufficient bench space?</t>
  </si>
  <si>
    <t>Additional instruments to be delivered:</t>
  </si>
  <si>
    <t>HiScan1</t>
  </si>
  <si>
    <t>HiScan2</t>
  </si>
  <si>
    <t>HiScan3</t>
  </si>
  <si>
    <t>HiScan4</t>
  </si>
  <si>
    <t>HiScan5</t>
  </si>
  <si>
    <t>HiScan6</t>
  </si>
  <si>
    <t>HiScan7</t>
  </si>
  <si>
    <t>Additional instruments to be picked up:</t>
  </si>
  <si>
    <t>Site requirements:</t>
  </si>
  <si>
    <t>Tail lift, Flatbed Scissor lift, other relevant lifting equipment, equipment to unscrew bolts inside the crate</t>
  </si>
  <si>
    <t>cBot</t>
  </si>
  <si>
    <t>Tecan Robot</t>
  </si>
  <si>
    <t>Tecan Robot1</t>
  </si>
  <si>
    <t>Tecan Robot2</t>
  </si>
  <si>
    <t>Tecan Robot3</t>
  </si>
  <si>
    <t>Tecan Robot4</t>
  </si>
  <si>
    <t>Tecan Robot5</t>
  </si>
  <si>
    <t>Tecan Robot6</t>
  </si>
  <si>
    <t>Tecan Robot7</t>
  </si>
  <si>
    <t>HiScan LOANER</t>
  </si>
  <si>
    <t>MiSeq LOANER1</t>
  </si>
  <si>
    <t>MiSeq LOANER2</t>
  </si>
  <si>
    <t>MiSeq LOANER3</t>
  </si>
  <si>
    <t>MiSeq LOANER4</t>
  </si>
  <si>
    <t>MiSeq LOANER5</t>
  </si>
  <si>
    <t>MiSeq LOANER6</t>
  </si>
  <si>
    <t>MiSeq LOANER7</t>
  </si>
  <si>
    <t>HiSeq LOANER1</t>
  </si>
  <si>
    <t>HiSeq LOANER2</t>
  </si>
  <si>
    <t>HiSeq LOANER3</t>
  </si>
  <si>
    <t>HiSeq LOANER4</t>
  </si>
  <si>
    <t>HiSeq LOANER5</t>
  </si>
  <si>
    <t>HiSeq LOANER6</t>
  </si>
  <si>
    <t>HiSeq LOANER7</t>
  </si>
  <si>
    <t>Is the lab located on the ground floor ?</t>
  </si>
  <si>
    <t>If the use of an elevator is needed, is it big enough for a crate (85 width x80 height x75 depth ) weighing 90 kg ?</t>
  </si>
  <si>
    <t>If the use of an elevator is needed, is it big enough for a crate (164 width x121 height x104 depth ) weighing 312 kg ?</t>
  </si>
  <si>
    <t>If the use of an elevator is needed, is it big enough for a crate (60 width x83 height x105 depth ) weighing 100 kg ?</t>
  </si>
  <si>
    <t>If the use of an elevator is needed, is it big enough for a crate (60 width x200 height x120 depth ) weighing up to 600 kg ?</t>
  </si>
  <si>
    <t>If the use of an elevator is needed, is it big enough for a crate (108 width x96 height x130 depth ) weighing 243 kg ?</t>
  </si>
  <si>
    <t>If the use of an elevator is needed, is it big enough for a crate (130 width x94 height x156 depth ) weighing 218 kg ?</t>
  </si>
  <si>
    <t>NextSeq1</t>
  </si>
  <si>
    <t>NextSeq2</t>
  </si>
  <si>
    <t>NextSeq3</t>
  </si>
  <si>
    <t>NextSeq4</t>
  </si>
  <si>
    <t>NextSeq5</t>
  </si>
  <si>
    <t>NextSeq6</t>
  </si>
  <si>
    <t>NextSeq7</t>
  </si>
  <si>
    <t>NextSeq</t>
  </si>
  <si>
    <t>HiSeqX</t>
  </si>
  <si>
    <t>If the use of an elevator is needed, is it big enough for a crate (91x width x97 height x91 depth ) weighing 152 kg ?</t>
  </si>
  <si>
    <t>Does the lab have resticted access? If yes, is there a security clearance required?  (provide courier details upfront)</t>
  </si>
  <si>
    <t>HiSeq8</t>
  </si>
  <si>
    <t>HiScan8</t>
  </si>
  <si>
    <t>FSE; Please confirm if we need to ship a laser curtain (PN#15011416) and Step Tool (PN#15011418)</t>
  </si>
  <si>
    <t>Are there adequate doorway clearances ? This pallet does not fit a standard door!</t>
  </si>
  <si>
    <t>NeoPrep</t>
  </si>
  <si>
    <t>NeoPrep1</t>
  </si>
  <si>
    <t>NeoPrep2</t>
  </si>
  <si>
    <t>NeoPrep3</t>
  </si>
  <si>
    <t>If no White Glove is needed add to Internal Notes Shipping: Please ship with UPS heavy</t>
  </si>
  <si>
    <t>Upon arrival please contact the primairy contact person. He will guide you to the correct location.</t>
  </si>
  <si>
    <t>Miniseq1</t>
  </si>
  <si>
    <t>Miniseq2</t>
  </si>
  <si>
    <t>Miniseq3</t>
  </si>
  <si>
    <t>Miniseq4</t>
  </si>
  <si>
    <t>Miniseq5</t>
  </si>
  <si>
    <t>Miniseq6</t>
  </si>
  <si>
    <t>Miniseq7</t>
  </si>
  <si>
    <t>If the use of an elevator is needed, is it big enough for a small crate (50 width x55 height x52 depth ) weighing 57 kg ?</t>
  </si>
  <si>
    <t>Miniseq</t>
  </si>
  <si>
    <t>Carrier will contact customer to confirm delivery time</t>
  </si>
  <si>
    <t>NovaSeq1</t>
  </si>
  <si>
    <t>NovaSeq2</t>
  </si>
  <si>
    <t>NovaSeq3</t>
  </si>
  <si>
    <t>NovaSeq4</t>
  </si>
  <si>
    <t>If the use of an elevator is needed, is it big enough for a crate (80 width x160 height x95 depth ) weighing 455 kg ?</t>
  </si>
  <si>
    <t>NovaSeq5</t>
  </si>
  <si>
    <t>NovaSeq6</t>
  </si>
  <si>
    <t>NovaSeq7</t>
  </si>
  <si>
    <t>NovaSeq</t>
  </si>
  <si>
    <t>NextSeq2000</t>
  </si>
  <si>
    <t>NextSeq20001</t>
  </si>
  <si>
    <t>NextSeq20002</t>
  </si>
  <si>
    <t>NextSeq20003</t>
  </si>
  <si>
    <t>NextSeq20004</t>
  </si>
  <si>
    <t>NextSeq20005</t>
  </si>
  <si>
    <t>NextSeq20006</t>
  </si>
  <si>
    <t>NextSeq20007</t>
  </si>
  <si>
    <t>If the use of an elevator is needed, is it big enough for a crate (90x width x117 height x125 depth ) weighing 231 kg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</si>
</sst>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/>
    <xf numFmtId="0" fontId="8" fillId="0" borderId="0" xfId="0" applyFont="1" applyAlignment="1"/>
    <xf numFmtId="0" fontId="0" fillId="2" borderId="0" xfId="0" applyFill="1"/>
    <xf numFmtId="0" fontId="2" fillId="0" borderId="0" xfId="0" applyFont="1" applyBorder="1"/>
    <xf numFmtId="0" fontId="0" fillId="0" borderId="12" xfId="0" applyBorder="1"/>
    <xf numFmtId="0" fontId="2" fillId="0" borderId="10" xfId="0" applyFont="1" applyBorder="1"/>
    <xf numFmtId="0" fontId="2" fillId="0" borderId="11" xfId="0" applyFont="1" applyBorder="1"/>
    <xf numFmtId="0" fontId="0" fillId="0" borderId="5" xfId="0" applyBorder="1"/>
    <xf numFmtId="0" fontId="2" fillId="0" borderId="10" xfId="0" applyFont="1" applyBorder="1" applyAlignment="1"/>
    <xf numFmtId="0" fontId="0" fillId="0" borderId="11" xfId="0" applyBorder="1"/>
    <xf numFmtId="49" fontId="3" fillId="0" borderId="0" xfId="0" applyNumberFormat="1" applyFont="1" applyBorder="1" applyAlignment="1">
      <alignment wrapText="1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7" fillId="0" borderId="0" xfId="0" applyFont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2" fillId="0" borderId="10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oogle.com/imgres?q=illumina&amp;start=112&amp;hl=en&amp;biw=1440&amp;bih=764&amp;tbm=isch&amp;tbnid=yJnVHZtQYOPnNM:&amp;imgrefurl=http://rgc6.org/Sponsors/Illumina&amp;docid=C0D2l9PtyX_mRM&amp;imgurl=http://rgc6.org/var/ezflow_site/storage/images/rgc6/sponsorship-opportunities/illumina/7308-1-eng-GB/Illumina_popup.jpg&amp;w=800&amp;h=251&amp;ei=OESAUO-XGtDsigKb64HYDw&amp;zoom=1&amp;iact=hc&amp;vpx=497&amp;vpy=283&amp;dur=105&amp;hovh=126&amp;hovw=401&amp;tx=165&amp;ty=74&amp;sig=101855113130747462235&amp;page=5&amp;tbnh=97&amp;tbnw=254&amp;ndsp=32&amp;ved=1t:429,r:27,s:100,i:8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3</xdr:col>
      <xdr:colOff>352412</xdr:colOff>
      <xdr:row>3</xdr:row>
      <xdr:rowOff>9525</xdr:rowOff>
    </xdr:to>
    <xdr:pic>
      <xdr:nvPicPr>
        <xdr:cNvPr id="2" name="Picture 1" descr="http://t1.gstatic.com/images?q=tbn:ANd9GcQuagbOvCvuDj6LXhSi84DCFIkefBdb2K9nTawHjF6_CoQAutV1V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152637" cy="676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zoomScale="115" zoomScaleNormal="115" workbookViewId="0">
      <selection activeCell="F1" sqref="F1:G1"/>
    </sheetView>
  </sheetViews>
  <sheetFormatPr defaultRowHeight="15" x14ac:dyDescent="0.25"/>
  <cols>
    <col min="4" max="4" width="9.140625" customWidth="1"/>
    <col min="5" max="5" width="9.85546875" bestFit="1" customWidth="1"/>
    <col min="6" max="6" width="8.85546875" customWidth="1"/>
    <col min="7" max="7" width="9" customWidth="1"/>
    <col min="8" max="8" width="33.7109375" customWidth="1"/>
    <col min="9" max="9" width="8.7109375" customWidth="1"/>
  </cols>
  <sheetData>
    <row r="1" spans="1:10" ht="18.75" x14ac:dyDescent="0.3">
      <c r="E1" s="12" t="s">
        <v>0</v>
      </c>
      <c r="F1" s="26"/>
      <c r="G1" s="26"/>
    </row>
    <row r="2" spans="1:10" ht="18.75" x14ac:dyDescent="0.3">
      <c r="E2" s="12" t="s">
        <v>1</v>
      </c>
      <c r="F2" s="26"/>
      <c r="G2" s="26"/>
    </row>
    <row r="4" spans="1:10" ht="28.5" x14ac:dyDescent="0.45">
      <c r="A4" s="29" t="s">
        <v>2</v>
      </c>
      <c r="B4" s="29"/>
      <c r="C4" s="29"/>
      <c r="D4" s="29"/>
      <c r="E4" s="29"/>
      <c r="F4" s="29"/>
      <c r="G4" s="29"/>
      <c r="H4" s="29"/>
      <c r="I4" s="29"/>
    </row>
    <row r="5" spans="1:10" x14ac:dyDescent="0.25">
      <c r="F5" s="6"/>
      <c r="G5" s="6"/>
      <c r="H5" s="6"/>
      <c r="I5" s="6"/>
      <c r="J5" s="6"/>
    </row>
    <row r="6" spans="1:10" ht="30.75" customHeight="1" x14ac:dyDescent="0.3">
      <c r="A6" s="20" t="str">
        <f>IF(A4="INSTRUMENT DELIVERY INSTRUCTIONS","DELIVERY DATE","PICKUPDATE")</f>
        <v>DELIVERY DATE</v>
      </c>
      <c r="B6" s="21"/>
      <c r="C6" s="30"/>
      <c r="D6" s="30"/>
      <c r="E6" s="31"/>
      <c r="F6" s="18"/>
      <c r="G6" s="36" t="s">
        <v>140</v>
      </c>
      <c r="H6" s="37"/>
      <c r="I6" s="25"/>
      <c r="J6" s="6"/>
    </row>
    <row r="7" spans="1:10" x14ac:dyDescent="0.25">
      <c r="A7" s="22"/>
      <c r="B7" s="6"/>
      <c r="C7" s="6"/>
      <c r="D7" s="6"/>
      <c r="E7" s="6"/>
      <c r="F7" s="35"/>
      <c r="G7" s="35"/>
      <c r="H7" s="35"/>
      <c r="I7" s="35"/>
      <c r="J7" s="6"/>
    </row>
    <row r="8" spans="1:10" ht="30" customHeight="1" x14ac:dyDescent="0.3">
      <c r="A8" s="23" t="s">
        <v>4</v>
      </c>
      <c r="B8" s="24"/>
      <c r="C8" s="24"/>
      <c r="D8" s="24"/>
      <c r="E8" s="24"/>
      <c r="F8" s="24"/>
      <c r="G8" s="24"/>
      <c r="H8" s="19"/>
      <c r="I8" s="6"/>
      <c r="J8" s="6"/>
    </row>
    <row r="9" spans="1:10" x14ac:dyDescent="0.25">
      <c r="A9" s="34" t="s">
        <v>5</v>
      </c>
      <c r="B9" s="34"/>
      <c r="C9" s="34"/>
      <c r="D9" s="34"/>
      <c r="E9" s="33"/>
      <c r="F9" s="33"/>
      <c r="G9" s="33"/>
      <c r="H9" s="33"/>
    </row>
    <row r="10" spans="1:10" x14ac:dyDescent="0.25">
      <c r="A10" s="34" t="s">
        <v>6</v>
      </c>
      <c r="B10" s="34"/>
      <c r="C10" s="34"/>
      <c r="D10" s="34"/>
      <c r="E10" s="32"/>
      <c r="F10" s="33"/>
      <c r="G10" s="33"/>
      <c r="H10" s="33"/>
    </row>
    <row r="11" spans="1:10" x14ac:dyDescent="0.25">
      <c r="A11" s="34" t="s">
        <v>7</v>
      </c>
      <c r="B11" s="34"/>
      <c r="C11" s="34"/>
      <c r="D11" s="34"/>
      <c r="E11" s="33"/>
      <c r="F11" s="33"/>
      <c r="G11" s="33"/>
      <c r="H11" s="33"/>
    </row>
    <row r="12" spans="1:10" x14ac:dyDescent="0.25">
      <c r="A12" s="34" t="s">
        <v>8</v>
      </c>
      <c r="B12" s="34"/>
      <c r="C12" s="34"/>
      <c r="D12" s="34"/>
      <c r="E12" s="32"/>
      <c r="F12" s="33"/>
      <c r="G12" s="33"/>
      <c r="H12" s="33"/>
    </row>
    <row r="13" spans="1:10" ht="18.75" x14ac:dyDescent="0.25">
      <c r="A13" s="5" t="s">
        <v>9</v>
      </c>
      <c r="B13" s="4"/>
      <c r="F13" t="s">
        <v>10</v>
      </c>
    </row>
    <row r="14" spans="1:10" x14ac:dyDescent="0.25">
      <c r="A14" s="6"/>
      <c r="B14" s="6"/>
    </row>
    <row r="15" spans="1:10" ht="18.75" x14ac:dyDescent="0.25">
      <c r="A15" s="3" t="s">
        <v>11</v>
      </c>
      <c r="B15" s="6"/>
    </row>
    <row r="16" spans="1:10" x14ac:dyDescent="0.25">
      <c r="A16" t="s">
        <v>12</v>
      </c>
      <c r="D16" s="27"/>
      <c r="E16" s="28"/>
      <c r="F16" s="28"/>
      <c r="G16" s="28"/>
      <c r="H16" s="28"/>
    </row>
    <row r="17" spans="1:11" x14ac:dyDescent="0.25">
      <c r="A17" t="s">
        <v>13</v>
      </c>
      <c r="D17" s="28"/>
      <c r="E17" s="28"/>
      <c r="F17" s="28"/>
      <c r="G17" s="28"/>
      <c r="H17" s="28"/>
    </row>
    <row r="18" spans="1:11" x14ac:dyDescent="0.25">
      <c r="D18" s="28"/>
      <c r="E18" s="28"/>
      <c r="F18" s="28"/>
      <c r="G18" s="28"/>
      <c r="H18" s="28"/>
    </row>
    <row r="19" spans="1:11" x14ac:dyDescent="0.25">
      <c r="D19" s="28"/>
      <c r="E19" s="28"/>
      <c r="F19" s="28"/>
      <c r="G19" s="28"/>
      <c r="H19" s="28"/>
    </row>
    <row r="20" spans="1:11" x14ac:dyDescent="0.25">
      <c r="D20" s="28"/>
      <c r="E20" s="28"/>
      <c r="F20" s="28"/>
      <c r="G20" s="28"/>
      <c r="H20" s="28"/>
    </row>
    <row r="21" spans="1:11" x14ac:dyDescent="0.25">
      <c r="D21" s="28"/>
      <c r="E21" s="28"/>
      <c r="F21" s="28"/>
      <c r="G21" s="28"/>
      <c r="H21" s="28"/>
    </row>
    <row r="22" spans="1:11" x14ac:dyDescent="0.25">
      <c r="D22" s="28"/>
      <c r="E22" s="28"/>
      <c r="F22" s="28"/>
      <c r="G22" s="28"/>
      <c r="H22" s="28"/>
    </row>
    <row r="23" spans="1:11" x14ac:dyDescent="0.25">
      <c r="A23" s="39" t="s">
        <v>23</v>
      </c>
      <c r="B23" s="39"/>
      <c r="C23" s="39"/>
      <c r="D23" s="39"/>
      <c r="E23" s="39"/>
      <c r="F23" s="39"/>
    </row>
    <row r="24" spans="1:11" x14ac:dyDescent="0.25">
      <c r="A24" t="str">
        <f>IF(A23="There will be an Illumina engineer present during delivery.","Name:","")</f>
        <v/>
      </c>
      <c r="C24" s="38"/>
      <c r="D24" s="38"/>
      <c r="E24" s="38"/>
      <c r="F24" s="38"/>
      <c r="H24" s="38"/>
      <c r="I24" s="38"/>
      <c r="J24" s="15"/>
      <c r="K24" s="15"/>
    </row>
    <row r="25" spans="1:11" x14ac:dyDescent="0.25">
      <c r="A25" t="str">
        <f>IF(A23="There will be an Illumina engineer present during delivery.","Phone number:","")</f>
        <v/>
      </c>
      <c r="C25" s="38"/>
      <c r="D25" s="38"/>
      <c r="E25" s="38"/>
      <c r="F25" s="38"/>
      <c r="H25" s="38" t="str">
        <f>IFERROR(VLOOKUP(H24,CONTACT,2,FALSE),"")</f>
        <v/>
      </c>
      <c r="I25" s="38"/>
      <c r="J25" s="15"/>
      <c r="K25" s="15"/>
    </row>
    <row r="26" spans="1:11" ht="9.75" customHeight="1" x14ac:dyDescent="0.25"/>
    <row r="27" spans="1:11" ht="18.75" x14ac:dyDescent="0.3">
      <c r="A27" s="1" t="str">
        <f>IF(A4="INSTRUMENT DELIVERY INSTRUCTIONS","TYPE OF INSTRUMENT TO BE DELIVERED","TYPE OF INSTRUMENT TO BE PICKED UP")</f>
        <v>TYPE OF INSTRUMENT TO BE DELIVERED</v>
      </c>
      <c r="G27" s="49"/>
      <c r="H27" s="49"/>
      <c r="I27" s="49"/>
    </row>
    <row r="28" spans="1:11" ht="15.75" x14ac:dyDescent="0.25">
      <c r="A28" t="s">
        <v>68</v>
      </c>
      <c r="G28" s="16"/>
    </row>
    <row r="29" spans="1:11" ht="15.75" x14ac:dyDescent="0.25">
      <c r="A29" t="s">
        <v>76</v>
      </c>
      <c r="G29" s="13" t="s">
        <v>58</v>
      </c>
    </row>
    <row r="30" spans="1:11" x14ac:dyDescent="0.25">
      <c r="J30" s="10"/>
    </row>
    <row r="31" spans="1:11" x14ac:dyDescent="0.25">
      <c r="A31" s="14" t="s">
        <v>77</v>
      </c>
      <c r="J31" s="10"/>
    </row>
    <row r="32" spans="1:11" ht="15.75" x14ac:dyDescent="0.25">
      <c r="A32" s="9" t="str">
        <f>IFERROR(VLOOKUP(J32,Questions!A:B,2,FALSE),"")</f>
        <v/>
      </c>
      <c r="I32" s="16"/>
      <c r="J32" s="10" t="str">
        <f>CONCATENATE($G$27,1)</f>
        <v>1</v>
      </c>
    </row>
    <row r="33" spans="1:12" ht="15.75" x14ac:dyDescent="0.25">
      <c r="A33" s="9" t="str">
        <f>IFERROR(VLOOKUP(J33,Questions!A:B,2,FALSE),"")</f>
        <v/>
      </c>
      <c r="I33" s="16"/>
      <c r="J33" s="10" t="str">
        <f>CONCATENATE($G$27,2)</f>
        <v>2</v>
      </c>
    </row>
    <row r="34" spans="1:12" ht="15.75" x14ac:dyDescent="0.25">
      <c r="A34" s="9" t="str">
        <f>IFERROR(VLOOKUP(J34,Questions!A:B,2,FALSE),"")</f>
        <v/>
      </c>
      <c r="I34" s="16"/>
      <c r="J34" s="10" t="str">
        <f>CONCATENATE($G$27,3)</f>
        <v>3</v>
      </c>
    </row>
    <row r="35" spans="1:12" ht="15.75" x14ac:dyDescent="0.25">
      <c r="A35" s="9" t="str">
        <f>IFERROR(VLOOKUP(J35,Questions!A:B,2,FALSE),"")</f>
        <v/>
      </c>
      <c r="I35" s="16"/>
      <c r="J35" s="10" t="str">
        <f>CONCATENATE($G$27,4)</f>
        <v>4</v>
      </c>
    </row>
    <row r="36" spans="1:12" ht="15.75" x14ac:dyDescent="0.25">
      <c r="A36" s="9" t="str">
        <f>IFERROR(VLOOKUP(J36,Questions!A:B,2,FALSE),"")</f>
        <v/>
      </c>
      <c r="I36" s="16"/>
      <c r="J36" s="10" t="str">
        <f>CONCATENATE($G$27,5)</f>
        <v>5</v>
      </c>
    </row>
    <row r="37" spans="1:12" ht="15.75" x14ac:dyDescent="0.25">
      <c r="A37" s="9" t="str">
        <f>IFERROR(VLOOKUP(J37,Questions!A:B,2,FALSE),"")</f>
        <v/>
      </c>
      <c r="I37" s="16"/>
      <c r="J37" s="10" t="str">
        <f>CONCATENATE($G$27,6)</f>
        <v>6</v>
      </c>
    </row>
    <row r="38" spans="1:12" ht="15.75" x14ac:dyDescent="0.25">
      <c r="A38" s="9" t="str">
        <f>IFERROR(VLOOKUP(J38,Questions!A:B,2,FALSE),"")</f>
        <v/>
      </c>
      <c r="I38" s="16"/>
      <c r="J38" s="10" t="str">
        <f>CONCATENATE($G$27,7)</f>
        <v>7</v>
      </c>
    </row>
    <row r="39" spans="1:12" x14ac:dyDescent="0.25">
      <c r="A39" s="9" t="str">
        <f>IFERROR(VLOOKUP(J39,Questions!A:B,2,FALSE),"")</f>
        <v/>
      </c>
      <c r="I39" s="7"/>
      <c r="J39" s="10" t="str">
        <f>CONCATENATE($G$27,8)</f>
        <v>8</v>
      </c>
    </row>
    <row r="40" spans="1:12" x14ac:dyDescent="0.25">
      <c r="A40" s="9" t="str">
        <f>IFERROR(VLOOKUP(J40,Questions!A:B,2,FALSE),"")</f>
        <v/>
      </c>
      <c r="I40" s="7"/>
      <c r="J40" s="10" t="str">
        <f>CONCATENATE($G$27,9)</f>
        <v>9</v>
      </c>
    </row>
    <row r="41" spans="1:12" x14ac:dyDescent="0.25">
      <c r="A41" s="9" t="str">
        <f>IFERROR(VLOOKUP(J41,Questions!A:B,2,FALSE),"")</f>
        <v/>
      </c>
      <c r="I41" s="7"/>
      <c r="J41" s="10" t="str">
        <f>CONCATENATE($G$27,10)</f>
        <v>10</v>
      </c>
    </row>
    <row r="42" spans="1:12" x14ac:dyDescent="0.25">
      <c r="A42" s="50" t="str">
        <f>IF(I38="YES","Logistics; Please confirm Carrier &amp; Driver name, Truck type, License plate and a copy of the drivers licence as soon as available.","")</f>
        <v/>
      </c>
      <c r="B42" s="51"/>
      <c r="C42" s="51"/>
      <c r="D42" s="51"/>
      <c r="E42" s="51"/>
      <c r="F42" s="51"/>
      <c r="G42" s="51"/>
      <c r="H42" s="51"/>
      <c r="I42" s="52"/>
      <c r="J42" s="10"/>
    </row>
    <row r="43" spans="1:12" x14ac:dyDescent="0.25">
      <c r="J43" s="10"/>
      <c r="L43" s="17"/>
    </row>
    <row r="44" spans="1:12" x14ac:dyDescent="0.25">
      <c r="A44" t="s">
        <v>59</v>
      </c>
    </row>
    <row r="45" spans="1:12" x14ac:dyDescent="0.25">
      <c r="A45" s="40" t="s">
        <v>130</v>
      </c>
      <c r="B45" s="41"/>
      <c r="C45" s="41"/>
      <c r="D45" s="41"/>
      <c r="E45" s="41"/>
      <c r="F45" s="41"/>
      <c r="G45" s="41"/>
      <c r="H45" s="41"/>
      <c r="I45" s="42"/>
    </row>
    <row r="46" spans="1:12" x14ac:dyDescent="0.25">
      <c r="A46" s="43"/>
      <c r="B46" s="44"/>
      <c r="C46" s="44"/>
      <c r="D46" s="44"/>
      <c r="E46" s="44"/>
      <c r="F46" s="44"/>
      <c r="G46" s="44"/>
      <c r="H46" s="44"/>
      <c r="I46" s="45"/>
    </row>
    <row r="47" spans="1:12" x14ac:dyDescent="0.25">
      <c r="A47" s="46"/>
      <c r="B47" s="47"/>
      <c r="C47" s="47"/>
      <c r="D47" s="47"/>
      <c r="E47" s="47"/>
      <c r="F47" s="47"/>
      <c r="G47" s="47"/>
      <c r="H47" s="47"/>
      <c r="I47" s="48"/>
    </row>
    <row r="48" spans="1:12" x14ac:dyDescent="0.25">
      <c r="A48" s="11" t="s">
        <v>57</v>
      </c>
    </row>
    <row r="49" spans="1:1" x14ac:dyDescent="0.25">
      <c r="A49" s="11" t="s">
        <v>78</v>
      </c>
    </row>
  </sheetData>
  <mergeCells count="23">
    <mergeCell ref="C24:F24"/>
    <mergeCell ref="C25:F25"/>
    <mergeCell ref="A23:F23"/>
    <mergeCell ref="A45:I47"/>
    <mergeCell ref="G27:I27"/>
    <mergeCell ref="H24:I24"/>
    <mergeCell ref="H25:I25"/>
    <mergeCell ref="A42:I42"/>
    <mergeCell ref="F1:G1"/>
    <mergeCell ref="F2:G2"/>
    <mergeCell ref="D16:H22"/>
    <mergeCell ref="A4:I4"/>
    <mergeCell ref="C6:E6"/>
    <mergeCell ref="E12:H12"/>
    <mergeCell ref="E11:H11"/>
    <mergeCell ref="E10:H10"/>
    <mergeCell ref="E9:H9"/>
    <mergeCell ref="A12:D12"/>
    <mergeCell ref="A11:D11"/>
    <mergeCell ref="A10:D10"/>
    <mergeCell ref="A9:D9"/>
    <mergeCell ref="F7:I7"/>
    <mergeCell ref="G6:H6"/>
  </mergeCells>
  <conditionalFormatting sqref="F1:F2 C6:E6 A23:F23 G27:I27">
    <cfRule type="cellIs" dxfId="3" priority="4" operator="equal">
      <formula>0</formula>
    </cfRule>
  </conditionalFormatting>
  <conditionalFormatting sqref="G29">
    <cfRule type="cellIs" dxfId="2" priority="3" operator="equal">
      <formula>0</formula>
    </cfRule>
  </conditionalFormatting>
  <conditionalFormatting sqref="I32:I38">
    <cfRule type="cellIs" dxfId="1" priority="2" operator="equal">
      <formula>0</formula>
    </cfRule>
  </conditionalFormatting>
  <conditionalFormatting sqref="A42:I42">
    <cfRule type="notContainsBlanks" dxfId="0" priority="5">
      <formula>LEN(TRIM(A42))&gt;0</formula>
    </cfRule>
  </conditionalFormatting>
  <dataValidations count="5">
    <dataValidation type="list" allowBlank="1" showInputMessage="1" showErrorMessage="1" sqref="A4:I4" xr:uid="{00000000-0002-0000-0000-000000000000}">
      <formula1>type</formula1>
    </dataValidation>
    <dataValidation type="list" allowBlank="1" showInputMessage="1" showErrorMessage="1" sqref="G27:G29 H27:I27" xr:uid="{00000000-0002-0000-0000-000001000000}">
      <formula1>INSTRUMENTS</formula1>
    </dataValidation>
    <dataValidation type="list" allowBlank="1" showInputMessage="1" showErrorMessage="1" sqref="A23" xr:uid="{00000000-0002-0000-0000-000002000000}">
      <formula1>presence</formula1>
    </dataValidation>
    <dataValidation type="list" allowBlank="1" showInputMessage="1" showErrorMessage="1" sqref="H24" xr:uid="{00000000-0002-0000-0000-000003000000}">
      <formula1>#REF!</formula1>
    </dataValidation>
    <dataValidation type="list" errorStyle="warning" allowBlank="1" showInputMessage="1" showErrorMessage="1" sqref="C24:F24" xr:uid="{00000000-0002-0000-0000-000004000000}">
      <formula1>#REF!</formula1>
    </dataValidation>
  </dataValidations>
  <pageMargins left="0.25" right="0.25" top="0.75" bottom="0.75" header="0.3" footer="0.3"/>
  <pageSetup paperSize="9" scale="96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/>
  </sheetViews>
  <sheetFormatPr defaultRowHeight="15" x14ac:dyDescent="0.25"/>
  <cols>
    <col min="5" max="5" width="19.5703125" customWidth="1"/>
  </cols>
  <sheetData>
    <row r="1" spans="1:6" x14ac:dyDescent="0.25">
      <c r="A1" s="2" t="s">
        <v>2</v>
      </c>
      <c r="F1" t="s">
        <v>139</v>
      </c>
    </row>
    <row r="2" spans="1:6" x14ac:dyDescent="0.25">
      <c r="A2" s="2" t="s">
        <v>3</v>
      </c>
      <c r="F2" t="s">
        <v>14</v>
      </c>
    </row>
    <row r="3" spans="1:6" x14ac:dyDescent="0.25">
      <c r="F3" t="s">
        <v>117</v>
      </c>
    </row>
    <row r="4" spans="1:6" x14ac:dyDescent="0.25">
      <c r="F4" t="s">
        <v>150</v>
      </c>
    </row>
    <row r="5" spans="1:6" x14ac:dyDescent="0.25">
      <c r="F5" t="s">
        <v>15</v>
      </c>
    </row>
    <row r="6" spans="1:6" x14ac:dyDescent="0.25">
      <c r="F6" t="s">
        <v>118</v>
      </c>
    </row>
    <row r="7" spans="1:6" x14ac:dyDescent="0.25">
      <c r="F7" t="s">
        <v>149</v>
      </c>
    </row>
    <row r="8" spans="1:6" x14ac:dyDescent="0.25">
      <c r="F8" t="s">
        <v>125</v>
      </c>
    </row>
    <row r="9" spans="1:6" x14ac:dyDescent="0.25">
      <c r="F9" t="s">
        <v>16</v>
      </c>
    </row>
    <row r="10" spans="1:6" x14ac:dyDescent="0.25">
      <c r="F10" t="s">
        <v>17</v>
      </c>
    </row>
    <row r="11" spans="1:6" x14ac:dyDescent="0.25">
      <c r="F11" t="s">
        <v>18</v>
      </c>
    </row>
    <row r="12" spans="1:6" x14ac:dyDescent="0.25">
      <c r="F12" t="s">
        <v>19</v>
      </c>
    </row>
    <row r="13" spans="1:6" x14ac:dyDescent="0.25">
      <c r="F13" t="s">
        <v>44</v>
      </c>
    </row>
    <row r="14" spans="1:6" x14ac:dyDescent="0.25">
      <c r="F14" t="s">
        <v>43</v>
      </c>
    </row>
    <row r="15" spans="1:6" x14ac:dyDescent="0.25">
      <c r="F15" t="s">
        <v>20</v>
      </c>
    </row>
    <row r="16" spans="1:6" x14ac:dyDescent="0.25">
      <c r="F16" t="s">
        <v>21</v>
      </c>
    </row>
    <row r="17" spans="1:6" x14ac:dyDescent="0.25">
      <c r="F17" t="s">
        <v>22</v>
      </c>
    </row>
    <row r="18" spans="1:6" x14ac:dyDescent="0.25">
      <c r="F18" t="s">
        <v>88</v>
      </c>
    </row>
    <row r="19" spans="1:6" x14ac:dyDescent="0.25">
      <c r="F19" t="s">
        <v>80</v>
      </c>
    </row>
    <row r="20" spans="1:6" x14ac:dyDescent="0.25">
      <c r="A20" t="s">
        <v>23</v>
      </c>
      <c r="F20" t="s">
        <v>79</v>
      </c>
    </row>
    <row r="21" spans="1:6" x14ac:dyDescent="0.25">
      <c r="A21" t="s">
        <v>24</v>
      </c>
      <c r="F2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workbookViewId="0"/>
  </sheetViews>
  <sheetFormatPr defaultRowHeight="15" x14ac:dyDescent="0.25"/>
  <cols>
    <col min="1" max="1" width="15" bestFit="1" customWidth="1"/>
    <col min="2" max="2" width="106.42578125" customWidth="1"/>
    <col min="3" max="3" width="47.7109375" customWidth="1"/>
  </cols>
  <sheetData>
    <row r="1" spans="1:2" x14ac:dyDescent="0.25">
      <c r="B1" s="8"/>
    </row>
    <row r="2" spans="1:2" x14ac:dyDescent="0.25">
      <c r="A2" t="s">
        <v>25</v>
      </c>
      <c r="B2" t="s">
        <v>67</v>
      </c>
    </row>
    <row r="3" spans="1:2" x14ac:dyDescent="0.25">
      <c r="A3" t="s">
        <v>26</v>
      </c>
      <c r="B3" t="s">
        <v>55</v>
      </c>
    </row>
    <row r="4" spans="1:2" x14ac:dyDescent="0.25">
      <c r="A4" t="s">
        <v>27</v>
      </c>
      <c r="B4" t="s">
        <v>103</v>
      </c>
    </row>
    <row r="5" spans="1:2" x14ac:dyDescent="0.25">
      <c r="A5" t="s">
        <v>28</v>
      </c>
      <c r="B5" t="s">
        <v>104</v>
      </c>
    </row>
    <row r="6" spans="1:2" x14ac:dyDescent="0.25">
      <c r="A6" t="s">
        <v>29</v>
      </c>
      <c r="B6" t="s">
        <v>31</v>
      </c>
    </row>
    <row r="7" spans="1:2" x14ac:dyDescent="0.25">
      <c r="A7" t="s">
        <v>30</v>
      </c>
      <c r="B7" t="s">
        <v>32</v>
      </c>
    </row>
    <row r="8" spans="1:2" x14ac:dyDescent="0.25">
      <c r="A8" t="s">
        <v>39</v>
      </c>
      <c r="B8" t="s">
        <v>120</v>
      </c>
    </row>
    <row r="9" spans="1:2" x14ac:dyDescent="0.25">
      <c r="A9" t="s">
        <v>110</v>
      </c>
      <c r="B9" t="s">
        <v>67</v>
      </c>
    </row>
    <row r="10" spans="1:2" x14ac:dyDescent="0.25">
      <c r="A10" t="s">
        <v>111</v>
      </c>
      <c r="B10" t="s">
        <v>55</v>
      </c>
    </row>
    <row r="11" spans="1:2" x14ac:dyDescent="0.25">
      <c r="A11" t="s">
        <v>112</v>
      </c>
      <c r="B11" t="s">
        <v>103</v>
      </c>
    </row>
    <row r="12" spans="1:2" x14ac:dyDescent="0.25">
      <c r="A12" t="s">
        <v>113</v>
      </c>
      <c r="B12" t="s">
        <v>119</v>
      </c>
    </row>
    <row r="13" spans="1:2" x14ac:dyDescent="0.25">
      <c r="A13" t="s">
        <v>114</v>
      </c>
      <c r="B13" t="s">
        <v>31</v>
      </c>
    </row>
    <row r="14" spans="1:2" x14ac:dyDescent="0.25">
      <c r="A14" t="s">
        <v>115</v>
      </c>
      <c r="B14" t="s">
        <v>124</v>
      </c>
    </row>
    <row r="15" spans="1:2" x14ac:dyDescent="0.25">
      <c r="A15" t="s">
        <v>116</v>
      </c>
      <c r="B15" t="s">
        <v>120</v>
      </c>
    </row>
    <row r="16" spans="1:2" x14ac:dyDescent="0.25">
      <c r="A16" t="s">
        <v>33</v>
      </c>
      <c r="B16" t="s">
        <v>67</v>
      </c>
    </row>
    <row r="17" spans="1:2" x14ac:dyDescent="0.25">
      <c r="A17" t="s">
        <v>34</v>
      </c>
      <c r="B17" t="s">
        <v>56</v>
      </c>
    </row>
    <row r="18" spans="1:2" x14ac:dyDescent="0.25">
      <c r="A18" t="s">
        <v>35</v>
      </c>
      <c r="B18" t="s">
        <v>103</v>
      </c>
    </row>
    <row r="19" spans="1:2" x14ac:dyDescent="0.25">
      <c r="A19" t="s">
        <v>36</v>
      </c>
      <c r="B19" t="s">
        <v>105</v>
      </c>
    </row>
    <row r="20" spans="1:2" x14ac:dyDescent="0.25">
      <c r="A20" t="s">
        <v>37</v>
      </c>
      <c r="B20" t="s">
        <v>31</v>
      </c>
    </row>
    <row r="21" spans="1:2" x14ac:dyDescent="0.25">
      <c r="A21" t="s">
        <v>38</v>
      </c>
      <c r="B21" t="s">
        <v>32</v>
      </c>
    </row>
    <row r="22" spans="1:2" x14ac:dyDescent="0.25">
      <c r="A22" t="s">
        <v>40</v>
      </c>
      <c r="B22" t="s">
        <v>120</v>
      </c>
    </row>
    <row r="23" spans="1:2" x14ac:dyDescent="0.25">
      <c r="A23" t="s">
        <v>121</v>
      </c>
      <c r="B23" t="s">
        <v>123</v>
      </c>
    </row>
    <row r="24" spans="1:2" x14ac:dyDescent="0.25">
      <c r="A24" t="s">
        <v>45</v>
      </c>
      <c r="B24" t="s">
        <v>42</v>
      </c>
    </row>
    <row r="25" spans="1:2" x14ac:dyDescent="0.25">
      <c r="A25" t="s">
        <v>46</v>
      </c>
      <c r="B25" t="s">
        <v>31</v>
      </c>
    </row>
    <row r="26" spans="1:2" x14ac:dyDescent="0.25">
      <c r="A26" t="s">
        <v>47</v>
      </c>
      <c r="B26" t="s">
        <v>41</v>
      </c>
    </row>
    <row r="27" spans="1:2" x14ac:dyDescent="0.25">
      <c r="A27" t="s">
        <v>48</v>
      </c>
      <c r="B27" t="s">
        <v>106</v>
      </c>
    </row>
    <row r="28" spans="1:2" x14ac:dyDescent="0.25">
      <c r="A28" t="s">
        <v>49</v>
      </c>
      <c r="B28" t="s">
        <v>120</v>
      </c>
    </row>
    <row r="29" spans="1:2" x14ac:dyDescent="0.25">
      <c r="A29" t="s">
        <v>50</v>
      </c>
      <c r="B29" t="s">
        <v>42</v>
      </c>
    </row>
    <row r="30" spans="1:2" x14ac:dyDescent="0.25">
      <c r="A30" t="s">
        <v>51</v>
      </c>
      <c r="B30" t="s">
        <v>31</v>
      </c>
    </row>
    <row r="31" spans="1:2" x14ac:dyDescent="0.25">
      <c r="A31" t="s">
        <v>52</v>
      </c>
      <c r="B31" t="s">
        <v>41</v>
      </c>
    </row>
    <row r="32" spans="1:2" x14ac:dyDescent="0.25">
      <c r="A32" t="s">
        <v>53</v>
      </c>
      <c r="B32" t="s">
        <v>107</v>
      </c>
    </row>
    <row r="33" spans="1:2" x14ac:dyDescent="0.25">
      <c r="A33" t="s">
        <v>54</v>
      </c>
      <c r="B33" t="s">
        <v>120</v>
      </c>
    </row>
    <row r="34" spans="1:2" x14ac:dyDescent="0.25">
      <c r="A34" t="s">
        <v>60</v>
      </c>
      <c r="B34" t="s">
        <v>67</v>
      </c>
    </row>
    <row r="35" spans="1:2" x14ac:dyDescent="0.25">
      <c r="A35" t="s">
        <v>61</v>
      </c>
      <c r="B35" t="s">
        <v>55</v>
      </c>
    </row>
    <row r="36" spans="1:2" x14ac:dyDescent="0.25">
      <c r="A36" t="s">
        <v>62</v>
      </c>
      <c r="B36" t="s">
        <v>103</v>
      </c>
    </row>
    <row r="37" spans="1:2" x14ac:dyDescent="0.25">
      <c r="A37" t="s">
        <v>63</v>
      </c>
      <c r="B37" t="s">
        <v>104</v>
      </c>
    </row>
    <row r="38" spans="1:2" x14ac:dyDescent="0.25">
      <c r="A38" t="s">
        <v>64</v>
      </c>
      <c r="B38" t="s">
        <v>31</v>
      </c>
    </row>
    <row r="39" spans="1:2" x14ac:dyDescent="0.25">
      <c r="A39" t="s">
        <v>65</v>
      </c>
      <c r="B39" t="s">
        <v>32</v>
      </c>
    </row>
    <row r="40" spans="1:2" x14ac:dyDescent="0.25">
      <c r="A40" t="s">
        <v>66</v>
      </c>
      <c r="B40" t="s">
        <v>120</v>
      </c>
    </row>
    <row r="41" spans="1:2" x14ac:dyDescent="0.25">
      <c r="A41" t="s">
        <v>69</v>
      </c>
      <c r="B41" t="s">
        <v>67</v>
      </c>
    </row>
    <row r="42" spans="1:2" x14ac:dyDescent="0.25">
      <c r="A42" t="s">
        <v>70</v>
      </c>
      <c r="B42" t="s">
        <v>55</v>
      </c>
    </row>
    <row r="43" spans="1:2" x14ac:dyDescent="0.25">
      <c r="A43" t="s">
        <v>71</v>
      </c>
      <c r="B43" t="s">
        <v>103</v>
      </c>
    </row>
    <row r="44" spans="1:2" x14ac:dyDescent="0.25">
      <c r="A44" t="s">
        <v>72</v>
      </c>
      <c r="B44" t="s">
        <v>108</v>
      </c>
    </row>
    <row r="45" spans="1:2" x14ac:dyDescent="0.25">
      <c r="A45" t="s">
        <v>73</v>
      </c>
      <c r="B45" t="s">
        <v>31</v>
      </c>
    </row>
    <row r="46" spans="1:2" x14ac:dyDescent="0.25">
      <c r="A46" t="s">
        <v>74</v>
      </c>
      <c r="B46" t="s">
        <v>32</v>
      </c>
    </row>
    <row r="47" spans="1:2" x14ac:dyDescent="0.25">
      <c r="A47" t="s">
        <v>75</v>
      </c>
      <c r="B47" t="s">
        <v>120</v>
      </c>
    </row>
    <row r="48" spans="1:2" x14ac:dyDescent="0.25">
      <c r="A48" t="s">
        <v>122</v>
      </c>
      <c r="B48" t="s">
        <v>123</v>
      </c>
    </row>
    <row r="49" spans="1:2" x14ac:dyDescent="0.25">
      <c r="A49" t="s">
        <v>81</v>
      </c>
      <c r="B49" t="s">
        <v>67</v>
      </c>
    </row>
    <row r="50" spans="1:2" x14ac:dyDescent="0.25">
      <c r="A50" t="s">
        <v>82</v>
      </c>
      <c r="B50" t="s">
        <v>55</v>
      </c>
    </row>
    <row r="51" spans="1:2" x14ac:dyDescent="0.25">
      <c r="A51" t="s">
        <v>83</v>
      </c>
      <c r="B51" t="s">
        <v>103</v>
      </c>
    </row>
    <row r="52" spans="1:2" x14ac:dyDescent="0.25">
      <c r="A52" t="s">
        <v>84</v>
      </c>
      <c r="B52" t="s">
        <v>109</v>
      </c>
    </row>
    <row r="53" spans="1:2" x14ac:dyDescent="0.25">
      <c r="A53" t="s">
        <v>85</v>
      </c>
      <c r="B53" t="s">
        <v>31</v>
      </c>
    </row>
    <row r="54" spans="1:2" x14ac:dyDescent="0.25">
      <c r="A54" t="s">
        <v>86</v>
      </c>
      <c r="B54" t="s">
        <v>32</v>
      </c>
    </row>
    <row r="55" spans="1:2" x14ac:dyDescent="0.25">
      <c r="A55" t="s">
        <v>87</v>
      </c>
      <c r="B55" t="s">
        <v>120</v>
      </c>
    </row>
    <row r="56" spans="1:2" x14ac:dyDescent="0.25">
      <c r="A56" t="s">
        <v>89</v>
      </c>
      <c r="B56" t="s">
        <v>67</v>
      </c>
    </row>
    <row r="57" spans="1:2" x14ac:dyDescent="0.25">
      <c r="A57" t="s">
        <v>90</v>
      </c>
      <c r="B57" t="s">
        <v>55</v>
      </c>
    </row>
    <row r="58" spans="1:2" x14ac:dyDescent="0.25">
      <c r="A58" t="s">
        <v>91</v>
      </c>
      <c r="B58" t="s">
        <v>103</v>
      </c>
    </row>
    <row r="59" spans="1:2" x14ac:dyDescent="0.25">
      <c r="A59" t="s">
        <v>92</v>
      </c>
      <c r="B59" t="s">
        <v>104</v>
      </c>
    </row>
    <row r="60" spans="1:2" x14ac:dyDescent="0.25">
      <c r="A60" t="s">
        <v>93</v>
      </c>
      <c r="B60" t="s">
        <v>31</v>
      </c>
    </row>
    <row r="61" spans="1:2" x14ac:dyDescent="0.25">
      <c r="A61" t="s">
        <v>94</v>
      </c>
      <c r="B61" t="s">
        <v>32</v>
      </c>
    </row>
    <row r="62" spans="1:2" x14ac:dyDescent="0.25">
      <c r="A62" t="s">
        <v>95</v>
      </c>
      <c r="B62" t="s">
        <v>120</v>
      </c>
    </row>
    <row r="63" spans="1:2" x14ac:dyDescent="0.25">
      <c r="A63" t="s">
        <v>96</v>
      </c>
      <c r="B63" t="s">
        <v>67</v>
      </c>
    </row>
    <row r="64" spans="1:2" x14ac:dyDescent="0.25">
      <c r="A64" t="s">
        <v>97</v>
      </c>
      <c r="B64" t="s">
        <v>56</v>
      </c>
    </row>
    <row r="65" spans="1:2" x14ac:dyDescent="0.25">
      <c r="A65" t="s">
        <v>98</v>
      </c>
      <c r="B65" t="s">
        <v>103</v>
      </c>
    </row>
    <row r="66" spans="1:2" x14ac:dyDescent="0.25">
      <c r="A66" t="s">
        <v>99</v>
      </c>
      <c r="B66" t="s">
        <v>105</v>
      </c>
    </row>
    <row r="67" spans="1:2" x14ac:dyDescent="0.25">
      <c r="A67" t="s">
        <v>100</v>
      </c>
      <c r="B67" t="s">
        <v>31</v>
      </c>
    </row>
    <row r="68" spans="1:2" x14ac:dyDescent="0.25">
      <c r="A68" t="s">
        <v>101</v>
      </c>
      <c r="B68" t="s">
        <v>32</v>
      </c>
    </row>
    <row r="69" spans="1:2" x14ac:dyDescent="0.25">
      <c r="A69" t="s">
        <v>102</v>
      </c>
      <c r="B69" t="s">
        <v>120</v>
      </c>
    </row>
    <row r="70" spans="1:2" x14ac:dyDescent="0.25">
      <c r="A70" t="s">
        <v>126</v>
      </c>
      <c r="B70" t="s">
        <v>67</v>
      </c>
    </row>
    <row r="71" spans="1:2" x14ac:dyDescent="0.25">
      <c r="A71" t="s">
        <v>127</v>
      </c>
      <c r="B71" t="s">
        <v>55</v>
      </c>
    </row>
    <row r="72" spans="1:2" x14ac:dyDescent="0.25">
      <c r="A72" t="s">
        <v>128</v>
      </c>
      <c r="B72" t="s">
        <v>129</v>
      </c>
    </row>
    <row r="73" spans="1:2" x14ac:dyDescent="0.25">
      <c r="A73" t="s">
        <v>131</v>
      </c>
      <c r="B73" t="s">
        <v>67</v>
      </c>
    </row>
    <row r="74" spans="1:2" x14ac:dyDescent="0.25">
      <c r="A74" t="s">
        <v>132</v>
      </c>
      <c r="B74" t="s">
        <v>55</v>
      </c>
    </row>
    <row r="75" spans="1:2" x14ac:dyDescent="0.25">
      <c r="A75" t="s">
        <v>133</v>
      </c>
      <c r="B75" t="s">
        <v>103</v>
      </c>
    </row>
    <row r="76" spans="1:2" x14ac:dyDescent="0.25">
      <c r="A76" t="s">
        <v>134</v>
      </c>
      <c r="B76" t="s">
        <v>138</v>
      </c>
    </row>
    <row r="77" spans="1:2" x14ac:dyDescent="0.25">
      <c r="A77" t="s">
        <v>135</v>
      </c>
      <c r="B77" t="s">
        <v>31</v>
      </c>
    </row>
    <row r="78" spans="1:2" x14ac:dyDescent="0.25">
      <c r="A78" t="s">
        <v>136</v>
      </c>
      <c r="B78" t="s">
        <v>32</v>
      </c>
    </row>
    <row r="79" spans="1:2" x14ac:dyDescent="0.25">
      <c r="A79" t="s">
        <v>137</v>
      </c>
      <c r="B79" t="s">
        <v>120</v>
      </c>
    </row>
    <row r="80" spans="1:2" x14ac:dyDescent="0.25">
      <c r="A80" t="s">
        <v>141</v>
      </c>
      <c r="B80" t="s">
        <v>67</v>
      </c>
    </row>
    <row r="81" spans="1:2" x14ac:dyDescent="0.25">
      <c r="A81" t="s">
        <v>142</v>
      </c>
      <c r="B81" t="s">
        <v>56</v>
      </c>
    </row>
    <row r="82" spans="1:2" x14ac:dyDescent="0.25">
      <c r="A82" t="s">
        <v>143</v>
      </c>
      <c r="B82" t="s">
        <v>103</v>
      </c>
    </row>
    <row r="83" spans="1:2" x14ac:dyDescent="0.25">
      <c r="A83" t="s">
        <v>144</v>
      </c>
      <c r="B83" t="s">
        <v>145</v>
      </c>
    </row>
    <row r="84" spans="1:2" x14ac:dyDescent="0.25">
      <c r="A84" t="s">
        <v>146</v>
      </c>
      <c r="B84" t="s">
        <v>31</v>
      </c>
    </row>
    <row r="85" spans="1:2" x14ac:dyDescent="0.25">
      <c r="A85" t="s">
        <v>147</v>
      </c>
      <c r="B85" t="s">
        <v>32</v>
      </c>
    </row>
    <row r="86" spans="1:2" x14ac:dyDescent="0.25">
      <c r="A86" t="s">
        <v>148</v>
      </c>
      <c r="B86" t="s">
        <v>120</v>
      </c>
    </row>
    <row r="87" spans="1:2" x14ac:dyDescent="0.25">
      <c r="A87" t="s">
        <v>151</v>
      </c>
      <c r="B87" t="s">
        <v>67</v>
      </c>
    </row>
    <row r="88" spans="1:2" x14ac:dyDescent="0.25">
      <c r="A88" t="s">
        <v>152</v>
      </c>
      <c r="B88" t="s">
        <v>55</v>
      </c>
    </row>
    <row r="89" spans="1:2" x14ac:dyDescent="0.25">
      <c r="A89" t="s">
        <v>153</v>
      </c>
      <c r="B89" t="s">
        <v>103</v>
      </c>
    </row>
    <row r="90" spans="1:2" x14ac:dyDescent="0.25">
      <c r="A90" t="s">
        <v>154</v>
      </c>
      <c r="B90" t="s">
        <v>158</v>
      </c>
    </row>
    <row r="91" spans="1:2" x14ac:dyDescent="0.25">
      <c r="A91" t="s">
        <v>155</v>
      </c>
      <c r="B91" t="s">
        <v>31</v>
      </c>
    </row>
    <row r="92" spans="1:2" x14ac:dyDescent="0.25">
      <c r="A92" t="s">
        <v>156</v>
      </c>
      <c r="B92" t="s">
        <v>124</v>
      </c>
    </row>
    <row r="93" spans="1:2" x14ac:dyDescent="0.25">
      <c r="A93" t="s">
        <v>157</v>
      </c>
      <c r="B93" t="s">
        <v>120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Site Survey</vt:lpstr>
      <vt:lpstr>general</vt:lpstr>
      <vt:lpstr>Questions</vt:lpstr>
      <vt:lpstr>INSTRUMENTS</vt:lpstr>
      <vt:lpstr>presence</vt:lpstr>
      <vt:lpstr>'Site Survey'!Print_Area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Mathijssen</dc:creator>
  <cp:lastModifiedBy>De Groot, Erik</cp:lastModifiedBy>
  <cp:lastPrinted>2014-02-20T08:27:22Z</cp:lastPrinted>
  <dcterms:created xsi:type="dcterms:W3CDTF">2013-06-13T06:59:49Z</dcterms:created>
  <dcterms:modified xsi:type="dcterms:W3CDTF">2020-07-22T09:12:28Z</dcterms:modified>
</cp:coreProperties>
</file>