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jeron\Documents\MAC\Métodos Númericos I\Métodos\"/>
    </mc:Choice>
  </mc:AlternateContent>
  <xr:revisionPtr revIDLastSave="0" documentId="13_ncr:1_{84405479-3A2B-4807-8523-5CE98A02E0A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Hoja1" sheetId="1" r:id="rId1"/>
    <sheet name="Hoja2" sheetId="2" r:id="rId2"/>
    <sheet name="Newton-Raphson" sheetId="3" r:id="rId3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3" l="1"/>
  <c r="B24" i="3"/>
  <c r="E19" i="3"/>
  <c r="G19" i="3" s="1"/>
  <c r="H19" i="3" s="1"/>
  <c r="B20" i="3"/>
  <c r="B21" i="3" s="1"/>
  <c r="B22" i="3" s="1"/>
  <c r="B23" i="3" s="1"/>
  <c r="B15" i="3"/>
  <c r="C15" i="3"/>
  <c r="D15" i="3"/>
  <c r="F15" i="3" s="1"/>
  <c r="E15" i="3"/>
  <c r="E5" i="3"/>
  <c r="D5" i="3"/>
  <c r="F4" i="2"/>
  <c r="G4" i="2" s="1"/>
  <c r="E4" i="2"/>
  <c r="B6" i="3"/>
  <c r="B7" i="3" s="1"/>
  <c r="B8" i="3" s="1"/>
  <c r="B9" i="3" s="1"/>
  <c r="B10" i="3" s="1"/>
  <c r="B11" i="3" s="1"/>
  <c r="B12" i="3" s="1"/>
  <c r="B13" i="3" s="1"/>
  <c r="B14" i="3" s="1"/>
  <c r="F4" i="1"/>
  <c r="G4" i="1" s="1"/>
  <c r="E4" i="1"/>
  <c r="D4" i="1"/>
  <c r="F19" i="3" l="1"/>
  <c r="F5" i="3"/>
  <c r="C6" i="3" s="1"/>
  <c r="E6" i="3" s="1"/>
  <c r="H4" i="2"/>
  <c r="I4" i="2"/>
  <c r="J4" i="2" s="1"/>
  <c r="C5" i="1"/>
  <c r="E5" i="1" s="1"/>
  <c r="B5" i="1"/>
  <c r="H4" i="1"/>
  <c r="D20" i="3" l="1"/>
  <c r="F20" i="3" s="1"/>
  <c r="C21" i="3" s="1"/>
  <c r="C20" i="3"/>
  <c r="E20" i="3" s="1"/>
  <c r="G20" i="3" s="1"/>
  <c r="H20" i="3" s="1"/>
  <c r="D6" i="3"/>
  <c r="F6" i="3" s="1"/>
  <c r="C7" i="3" s="1"/>
  <c r="C5" i="2"/>
  <c r="E5" i="2" s="1"/>
  <c r="D5" i="2"/>
  <c r="D5" i="1"/>
  <c r="F5" i="1"/>
  <c r="G5" i="1" s="1"/>
  <c r="E21" i="3" l="1"/>
  <c r="G21" i="3" s="1"/>
  <c r="H21" i="3" s="1"/>
  <c r="D21" i="3"/>
  <c r="D7" i="3"/>
  <c r="E7" i="3"/>
  <c r="F5" i="2"/>
  <c r="G5" i="2" s="1"/>
  <c r="C6" i="1"/>
  <c r="E6" i="1" s="1"/>
  <c r="H5" i="1"/>
  <c r="B6" i="1"/>
  <c r="F21" i="3" l="1"/>
  <c r="C22" i="3" s="1"/>
  <c r="F7" i="3"/>
  <c r="C8" i="3" s="1"/>
  <c r="H5" i="2"/>
  <c r="I5" i="2"/>
  <c r="J5" i="2" s="1"/>
  <c r="F6" i="1"/>
  <c r="G6" i="1" s="1"/>
  <c r="D6" i="1"/>
  <c r="D22" i="3" l="1"/>
  <c r="E22" i="3"/>
  <c r="G22" i="3" s="1"/>
  <c r="H22" i="3" s="1"/>
  <c r="D8" i="3"/>
  <c r="F8" i="3" s="1"/>
  <c r="C9" i="3" s="1"/>
  <c r="E8" i="3"/>
  <c r="D6" i="2"/>
  <c r="C6" i="2"/>
  <c r="E6" i="2" s="1"/>
  <c r="H6" i="1"/>
  <c r="B7" i="1"/>
  <c r="C7" i="1"/>
  <c r="E7" i="1" s="1"/>
  <c r="F22" i="3" l="1"/>
  <c r="C23" i="3" s="1"/>
  <c r="E23" i="3"/>
  <c r="G23" i="3" s="1"/>
  <c r="H23" i="3" s="1"/>
  <c r="E9" i="3"/>
  <c r="D9" i="3"/>
  <c r="F9" i="3" s="1"/>
  <c r="C10" i="3" s="1"/>
  <c r="F6" i="2"/>
  <c r="G6" i="2" s="1"/>
  <c r="F7" i="1"/>
  <c r="G7" i="1" s="1"/>
  <c r="D7" i="1"/>
  <c r="D23" i="3" l="1"/>
  <c r="F23" i="3" s="1"/>
  <c r="C24" i="3" s="1"/>
  <c r="E10" i="3"/>
  <c r="D10" i="3"/>
  <c r="I6" i="2"/>
  <c r="J6" i="2" s="1"/>
  <c r="H6" i="2"/>
  <c r="C8" i="1"/>
  <c r="E8" i="1" s="1"/>
  <c r="B8" i="1"/>
  <c r="H7" i="1"/>
  <c r="E24" i="3" l="1"/>
  <c r="G24" i="3" s="1"/>
  <c r="H24" i="3" s="1"/>
  <c r="D24" i="3"/>
  <c r="F24" i="3" s="1"/>
  <c r="F10" i="3"/>
  <c r="C11" i="3" s="1"/>
  <c r="D7" i="2"/>
  <c r="C7" i="2"/>
  <c r="E7" i="2" s="1"/>
  <c r="D8" i="1"/>
  <c r="F8" i="1"/>
  <c r="G8" i="1" s="1"/>
  <c r="E11" i="3" l="1"/>
  <c r="D11" i="3"/>
  <c r="F7" i="2"/>
  <c r="G7" i="2" s="1"/>
  <c r="H8" i="1"/>
  <c r="B9" i="1"/>
  <c r="C9" i="1"/>
  <c r="E9" i="1" s="1"/>
  <c r="F11" i="3" l="1"/>
  <c r="C12" i="3" s="1"/>
  <c r="I7" i="2"/>
  <c r="J7" i="2" s="1"/>
  <c r="H7" i="2"/>
  <c r="F9" i="1"/>
  <c r="G9" i="1" s="1"/>
  <c r="D9" i="1"/>
  <c r="E12" i="3" l="1"/>
  <c r="D12" i="3"/>
  <c r="F12" i="3"/>
  <c r="C13" i="3" s="1"/>
  <c r="D8" i="2"/>
  <c r="C8" i="2"/>
  <c r="E8" i="2" s="1"/>
  <c r="C10" i="1"/>
  <c r="E10" i="1" s="1"/>
  <c r="H9" i="1"/>
  <c r="B10" i="1"/>
  <c r="D13" i="3" l="1"/>
  <c r="E13" i="3"/>
  <c r="F13" i="3" s="1"/>
  <c r="C14" i="3" s="1"/>
  <c r="F8" i="2"/>
  <c r="G8" i="2" s="1"/>
  <c r="D10" i="1"/>
  <c r="F10" i="1"/>
  <c r="G10" i="1" s="1"/>
  <c r="E14" i="3" l="1"/>
  <c r="D14" i="3"/>
  <c r="F14" i="3" s="1"/>
  <c r="H8" i="2"/>
  <c r="I8" i="2"/>
  <c r="J8" i="2" s="1"/>
  <c r="B11" i="1"/>
  <c r="C11" i="1"/>
  <c r="E11" i="1" s="1"/>
  <c r="H10" i="1"/>
  <c r="D9" i="2" l="1"/>
  <c r="C9" i="2"/>
  <c r="E9" i="2" s="1"/>
  <c r="F11" i="1"/>
  <c r="G11" i="1" s="1"/>
  <c r="D11" i="1"/>
  <c r="F9" i="2" l="1"/>
  <c r="G9" i="2"/>
  <c r="H11" i="1"/>
  <c r="B12" i="1"/>
  <c r="C12" i="1"/>
  <c r="E12" i="1" s="1"/>
  <c r="H9" i="2" l="1"/>
  <c r="I9" i="2"/>
  <c r="J9" i="2" s="1"/>
  <c r="F12" i="1"/>
  <c r="G12" i="1" s="1"/>
  <c r="D12" i="1"/>
  <c r="D10" i="2" l="1"/>
  <c r="C10" i="2"/>
  <c r="E10" i="2" s="1"/>
  <c r="B13" i="1"/>
  <c r="H12" i="1"/>
  <c r="C13" i="1"/>
  <c r="E13" i="1" s="1"/>
  <c r="F10" i="2" l="1"/>
  <c r="G10" i="2" s="1"/>
  <c r="F13" i="1"/>
  <c r="G13" i="1" s="1"/>
  <c r="D13" i="1"/>
  <c r="I10" i="2" l="1"/>
  <c r="J10" i="2" s="1"/>
  <c r="H10" i="2"/>
  <c r="H13" i="1"/>
  <c r="B14" i="1"/>
  <c r="C14" i="1"/>
  <c r="E14" i="1" s="1"/>
  <c r="D11" i="2" l="1"/>
  <c r="C11" i="2"/>
  <c r="E11" i="2" s="1"/>
  <c r="F14" i="1"/>
  <c r="G14" i="1" s="1"/>
  <c r="H14" i="1" s="1"/>
  <c r="D14" i="1"/>
  <c r="F11" i="2" l="1"/>
  <c r="G11" i="2" s="1"/>
  <c r="H11" i="2" l="1"/>
  <c r="I11" i="2"/>
  <c r="J11" i="2" s="1"/>
  <c r="D12" i="2" l="1"/>
  <c r="C12" i="2"/>
  <c r="E12" i="2" s="1"/>
  <c r="F12" i="2" l="1"/>
  <c r="G12" i="2"/>
  <c r="I12" i="2" l="1"/>
  <c r="J12" i="2" s="1"/>
  <c r="H12" i="2"/>
  <c r="D13" i="2" l="1"/>
  <c r="C13" i="2"/>
  <c r="E13" i="2" s="1"/>
  <c r="F13" i="2" l="1"/>
  <c r="G13" i="2" s="1"/>
  <c r="I13" i="2" l="1"/>
  <c r="J13" i="2" s="1"/>
  <c r="H13" i="2"/>
  <c r="C14" i="2" l="1"/>
  <c r="E14" i="2" s="1"/>
  <c r="D14" i="2"/>
  <c r="F14" i="2" l="1"/>
  <c r="G14" i="2" s="1"/>
  <c r="H14" i="2" l="1"/>
  <c r="I14" i="2"/>
  <c r="J14" i="2" s="1"/>
  <c r="D15" i="2" l="1"/>
  <c r="C15" i="2"/>
  <c r="E15" i="2" s="1"/>
  <c r="F15" i="2" l="1"/>
  <c r="G15" i="2"/>
  <c r="I15" i="2" l="1"/>
  <c r="J15" i="2" s="1"/>
  <c r="H15" i="2"/>
  <c r="D16" i="2" l="1"/>
  <c r="C16" i="2"/>
  <c r="E16" i="2" s="1"/>
  <c r="F16" i="2" l="1"/>
  <c r="G16" i="2" s="1"/>
  <c r="H16" i="2" l="1"/>
  <c r="I16" i="2"/>
  <c r="J16" i="2" s="1"/>
  <c r="D17" i="2" l="1"/>
  <c r="C17" i="2"/>
  <c r="E17" i="2" s="1"/>
  <c r="F17" i="2" l="1"/>
  <c r="G17" i="2" s="1"/>
  <c r="H17" i="2" l="1"/>
  <c r="I17" i="2"/>
  <c r="J17" i="2" s="1"/>
  <c r="D18" i="2" l="1"/>
  <c r="C18" i="2"/>
  <c r="E18" i="2" s="1"/>
  <c r="F18" i="2" l="1"/>
  <c r="G18" i="2" s="1"/>
  <c r="H18" i="2" l="1"/>
  <c r="I18" i="2"/>
  <c r="J18" i="2" s="1"/>
  <c r="D19" i="2" l="1"/>
  <c r="C19" i="2"/>
  <c r="E19" i="2" s="1"/>
  <c r="F19" i="2" l="1"/>
  <c r="G19" i="2" s="1"/>
  <c r="H19" i="2" l="1"/>
  <c r="I19" i="2"/>
  <c r="J19" i="2" s="1"/>
  <c r="C20" i="2" l="1"/>
  <c r="E20" i="2" s="1"/>
  <c r="D20" i="2"/>
  <c r="F20" i="2" l="1"/>
  <c r="G20" i="2" s="1"/>
  <c r="H20" i="2" l="1"/>
  <c r="I20" i="2"/>
  <c r="J20" i="2" s="1"/>
</calcChain>
</file>

<file path=xl/sharedStrings.xml><?xml version="1.0" encoding="utf-8"?>
<sst xmlns="http://schemas.openxmlformats.org/spreadsheetml/2006/main" count="32" uniqueCount="26">
  <si>
    <t>tabla por metodo de biseccion</t>
  </si>
  <si>
    <t>a</t>
  </si>
  <si>
    <t>b</t>
  </si>
  <si>
    <t>f(a)</t>
  </si>
  <si>
    <t>f(b)</t>
  </si>
  <si>
    <t>p</t>
  </si>
  <si>
    <t>f(p)</t>
  </si>
  <si>
    <t>Ea</t>
  </si>
  <si>
    <t xml:space="preserve">tabla por metodo de la falsa posición </t>
  </si>
  <si>
    <t>x0</t>
  </si>
  <si>
    <t>x1</t>
  </si>
  <si>
    <t>f(x0)</t>
  </si>
  <si>
    <t>f(x1)</t>
  </si>
  <si>
    <t>x2</t>
  </si>
  <si>
    <t>f(x2)</t>
  </si>
  <si>
    <t>Er</t>
  </si>
  <si>
    <t>Er %</t>
  </si>
  <si>
    <t>x_0</t>
  </si>
  <si>
    <t>x_1</t>
  </si>
  <si>
    <t>f(x_0)</t>
  </si>
  <si>
    <t>f('x_0)</t>
  </si>
  <si>
    <t>i</t>
  </si>
  <si>
    <t>f(x)=e^x/3+2x^4cos(x)-0.8</t>
  </si>
  <si>
    <t>f(x)=3x+sen(x)-xe+1.2</t>
  </si>
  <si>
    <t>error relativo</t>
  </si>
  <si>
    <t>error relativo procentual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</si>
</sst>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"/>
    <numFmt numFmtId="165" formatCode="0.000000000000"/>
    <numFmt numFmtId="166" formatCode="0.0000000000000"/>
    <numFmt numFmtId="167" formatCode="0.00000000000000"/>
    <numFmt numFmtId="170" formatCode="0.000000000000000"/>
    <numFmt numFmtId="171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7F25-B9F1-8C46-BFA2-1EAF0422446A}">
  <dimension ref="B2:I49"/>
  <sheetViews>
    <sheetView zoomScale="90" zoomScaleNormal="90" zoomScaleSheetLayoutView="100" workbookViewId="0">
      <selection activeCell="G29" sqref="G29"/>
    </sheetView>
  </sheetViews>
  <sheetFormatPr baseColWidth="10" defaultColWidth="8.88671875" defaultRowHeight="14.4" x14ac:dyDescent="0.3"/>
  <cols>
    <col min="2" max="2" width="12.5546875" bestFit="1" customWidth="1"/>
    <col min="3" max="4" width="20.77734375" customWidth="1"/>
    <col min="6" max="6" width="19.77734375" customWidth="1"/>
    <col min="7" max="7" width="13" bestFit="1" customWidth="1"/>
    <col min="8" max="8" width="17.44140625" customWidth="1"/>
    <col min="9" max="9" width="18.109375" customWidth="1"/>
  </cols>
  <sheetData>
    <row r="2" spans="2:8" x14ac:dyDescent="0.3">
      <c r="C2" t="s">
        <v>0</v>
      </c>
    </row>
    <row r="3" spans="2:8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8" x14ac:dyDescent="0.3">
      <c r="B4">
        <v>0</v>
      </c>
      <c r="C4">
        <v>1</v>
      </c>
      <c r="D4">
        <f t="shared" ref="D4:D14" si="0">B4*((15*B4)/(15+2*B4))^(2/3) - ((0.015*20)/(15*SQRT(0.001)))</f>
        <v>-0.63245553203367588</v>
      </c>
      <c r="E4">
        <f t="shared" ref="E4:E14" si="1">C4*((15*C4)/(15+2*C4))^(2/3) - ((0.015*20)/(15*SQRT(0.001)))</f>
        <v>0.28748882219471616</v>
      </c>
      <c r="F4">
        <f t="shared" ref="F4:F14" si="2">(B4+C4)/2</f>
        <v>0.5</v>
      </c>
      <c r="G4">
        <f t="shared" ref="G4:G14" si="3">F4*((15*F4)/(15+2*F4))^(2/3) - ((0.015*20)/(15*SQRT(0.001)))</f>
        <v>-0.33074009934441656</v>
      </c>
      <c r="H4">
        <f t="shared" ref="H4:H14" si="4">ABS(0-G4)</f>
        <v>0.33074009934441656</v>
      </c>
    </row>
    <row r="5" spans="2:8" x14ac:dyDescent="0.3">
      <c r="B5">
        <f t="shared" ref="B5:B14" si="5">IF(G4&lt;0,F4,B4)</f>
        <v>0.5</v>
      </c>
      <c r="C5">
        <f t="shared" ref="C5:C14" si="6">IF(G4&gt;0,F4,C4)</f>
        <v>1</v>
      </c>
      <c r="D5">
        <f t="shared" si="0"/>
        <v>-0.33074009934441656</v>
      </c>
      <c r="E5">
        <f t="shared" si="1"/>
        <v>0.28748882219471616</v>
      </c>
      <c r="F5">
        <f t="shared" si="2"/>
        <v>0.75</v>
      </c>
      <c r="G5">
        <f t="shared" si="3"/>
        <v>-5.145885446819809E-2</v>
      </c>
      <c r="H5">
        <f t="shared" si="4"/>
        <v>5.145885446819809E-2</v>
      </c>
    </row>
    <row r="6" spans="2:8" x14ac:dyDescent="0.3">
      <c r="B6">
        <f t="shared" si="5"/>
        <v>0.75</v>
      </c>
      <c r="C6">
        <f t="shared" si="6"/>
        <v>1</v>
      </c>
      <c r="D6">
        <f t="shared" si="0"/>
        <v>-5.145885446819809E-2</v>
      </c>
      <c r="E6">
        <f t="shared" si="1"/>
        <v>0.28748882219471616</v>
      </c>
      <c r="F6">
        <f t="shared" si="2"/>
        <v>0.875</v>
      </c>
      <c r="G6">
        <f t="shared" si="3"/>
        <v>0.11124436294555506</v>
      </c>
      <c r="H6">
        <f t="shared" si="4"/>
        <v>0.11124436294555506</v>
      </c>
    </row>
    <row r="7" spans="2:8" x14ac:dyDescent="0.3">
      <c r="B7">
        <f t="shared" si="5"/>
        <v>0.75</v>
      </c>
      <c r="C7">
        <f t="shared" si="6"/>
        <v>0.875</v>
      </c>
      <c r="D7">
        <f t="shared" si="0"/>
        <v>-5.145885446819809E-2</v>
      </c>
      <c r="E7">
        <f t="shared" si="1"/>
        <v>0.11124436294555506</v>
      </c>
      <c r="F7">
        <f t="shared" si="2"/>
        <v>0.8125</v>
      </c>
      <c r="G7">
        <f t="shared" si="3"/>
        <v>2.8124364740135022E-2</v>
      </c>
      <c r="H7">
        <f t="shared" si="4"/>
        <v>2.8124364740135022E-2</v>
      </c>
    </row>
    <row r="8" spans="2:8" x14ac:dyDescent="0.3">
      <c r="B8">
        <f t="shared" si="5"/>
        <v>0.75</v>
      </c>
      <c r="C8">
        <f t="shared" si="6"/>
        <v>0.8125</v>
      </c>
      <c r="D8">
        <f t="shared" si="0"/>
        <v>-5.145885446819809E-2</v>
      </c>
      <c r="E8">
        <f t="shared" si="1"/>
        <v>2.8124364740135022E-2</v>
      </c>
      <c r="F8">
        <f t="shared" si="2"/>
        <v>0.78125</v>
      </c>
      <c r="G8">
        <f t="shared" si="3"/>
        <v>-1.2119564743309996E-2</v>
      </c>
      <c r="H8">
        <f t="shared" si="4"/>
        <v>1.2119564743309996E-2</v>
      </c>
    </row>
    <row r="9" spans="2:8" x14ac:dyDescent="0.3">
      <c r="B9">
        <f t="shared" si="5"/>
        <v>0.78125</v>
      </c>
      <c r="C9">
        <f t="shared" si="6"/>
        <v>0.8125</v>
      </c>
      <c r="D9">
        <f t="shared" si="0"/>
        <v>-1.2119564743309996E-2</v>
      </c>
      <c r="E9">
        <f t="shared" si="1"/>
        <v>2.8124364740135022E-2</v>
      </c>
      <c r="F9">
        <f t="shared" si="2"/>
        <v>0.796875</v>
      </c>
      <c r="G9">
        <f t="shared" si="3"/>
        <v>7.8906351571993438E-3</v>
      </c>
      <c r="H9">
        <f t="shared" si="4"/>
        <v>7.8906351571993438E-3</v>
      </c>
    </row>
    <row r="10" spans="2:8" x14ac:dyDescent="0.3">
      <c r="B10">
        <f t="shared" si="5"/>
        <v>0.78125</v>
      </c>
      <c r="C10">
        <f t="shared" si="6"/>
        <v>0.796875</v>
      </c>
      <c r="D10">
        <f t="shared" si="0"/>
        <v>-1.2119564743309996E-2</v>
      </c>
      <c r="E10">
        <f t="shared" si="1"/>
        <v>7.8906351571993438E-3</v>
      </c>
      <c r="F10">
        <f t="shared" si="2"/>
        <v>0.7890625</v>
      </c>
      <c r="G10">
        <f t="shared" si="3"/>
        <v>-2.1425679544073706E-3</v>
      </c>
      <c r="H10">
        <f t="shared" si="4"/>
        <v>2.1425679544073706E-3</v>
      </c>
    </row>
    <row r="11" spans="2:8" x14ac:dyDescent="0.3">
      <c r="B11">
        <f t="shared" si="5"/>
        <v>0.7890625</v>
      </c>
      <c r="C11">
        <f t="shared" si="6"/>
        <v>0.796875</v>
      </c>
      <c r="D11">
        <f t="shared" si="0"/>
        <v>-2.1425679544073706E-3</v>
      </c>
      <c r="E11">
        <f t="shared" si="1"/>
        <v>7.8906351571993438E-3</v>
      </c>
      <c r="F11">
        <f t="shared" si="2"/>
        <v>0.79296875</v>
      </c>
      <c r="G11">
        <f t="shared" si="3"/>
        <v>2.8670282038862904E-3</v>
      </c>
      <c r="H11">
        <f t="shared" si="4"/>
        <v>2.8670282038862904E-3</v>
      </c>
    </row>
    <row r="12" spans="2:8" x14ac:dyDescent="0.3">
      <c r="B12">
        <f t="shared" si="5"/>
        <v>0.7890625</v>
      </c>
      <c r="C12">
        <f t="shared" si="6"/>
        <v>0.79296875</v>
      </c>
      <c r="D12">
        <f t="shared" si="0"/>
        <v>-2.1425679544073706E-3</v>
      </c>
      <c r="E12">
        <f t="shared" si="1"/>
        <v>2.8670282038862904E-3</v>
      </c>
      <c r="F12">
        <f t="shared" si="2"/>
        <v>0.791015625</v>
      </c>
      <c r="G12">
        <f t="shared" si="3"/>
        <v>3.6047623567569964E-4</v>
      </c>
      <c r="H12">
        <f t="shared" si="4"/>
        <v>3.6047623567569964E-4</v>
      </c>
    </row>
    <row r="13" spans="2:8" x14ac:dyDescent="0.3">
      <c r="B13">
        <f t="shared" si="5"/>
        <v>0.7890625</v>
      </c>
      <c r="C13">
        <f t="shared" si="6"/>
        <v>0.791015625</v>
      </c>
      <c r="D13">
        <f t="shared" si="0"/>
        <v>-2.1425679544073706E-3</v>
      </c>
      <c r="E13">
        <f t="shared" si="1"/>
        <v>3.6047623567569964E-4</v>
      </c>
      <c r="F13">
        <f t="shared" si="2"/>
        <v>0.7900390625</v>
      </c>
      <c r="G13">
        <f t="shared" si="3"/>
        <v>-8.9148464991273269E-4</v>
      </c>
      <c r="H13">
        <f t="shared" si="4"/>
        <v>8.9148464991273269E-4</v>
      </c>
    </row>
    <row r="14" spans="2:8" x14ac:dyDescent="0.3">
      <c r="B14">
        <f t="shared" si="5"/>
        <v>0.7900390625</v>
      </c>
      <c r="C14">
        <f t="shared" si="6"/>
        <v>0.791015625</v>
      </c>
      <c r="D14">
        <f t="shared" si="0"/>
        <v>-8.9148464991273269E-4</v>
      </c>
      <c r="E14">
        <f t="shared" si="1"/>
        <v>3.6047623567569964E-4</v>
      </c>
      <c r="F14">
        <f t="shared" si="2"/>
        <v>0.79052734375</v>
      </c>
      <c r="G14">
        <f t="shared" si="3"/>
        <v>-2.6561386493340056E-4</v>
      </c>
      <c r="H14">
        <f t="shared" si="4"/>
        <v>2.6561386493340056E-4</v>
      </c>
    </row>
    <row r="37" spans="3:9" x14ac:dyDescent="0.3">
      <c r="H37" s="2"/>
      <c r="I37" s="3"/>
    </row>
    <row r="38" spans="3:9" x14ac:dyDescent="0.3">
      <c r="H38" s="2"/>
      <c r="I38" s="3"/>
    </row>
    <row r="39" spans="3:9" x14ac:dyDescent="0.3">
      <c r="H39" s="2"/>
      <c r="I39" s="3"/>
    </row>
    <row r="40" spans="3:9" x14ac:dyDescent="0.3">
      <c r="C40" s="1"/>
      <c r="F40" s="4"/>
    </row>
    <row r="41" spans="3:9" x14ac:dyDescent="0.3">
      <c r="C41" s="3"/>
      <c r="D41" s="3"/>
      <c r="F41" s="4"/>
    </row>
    <row r="42" spans="3:9" x14ac:dyDescent="0.3">
      <c r="C42" s="3"/>
      <c r="D42" s="3"/>
      <c r="F42" s="4"/>
    </row>
    <row r="43" spans="3:9" x14ac:dyDescent="0.3">
      <c r="C43" s="3"/>
      <c r="D43" s="3"/>
      <c r="F43" s="4"/>
    </row>
    <row r="44" spans="3:9" x14ac:dyDescent="0.3">
      <c r="C44" s="3"/>
      <c r="D44" s="3"/>
      <c r="F44" s="4"/>
    </row>
    <row r="45" spans="3:9" x14ac:dyDescent="0.3">
      <c r="C45" s="3"/>
      <c r="D45" s="3"/>
      <c r="F45" s="4"/>
    </row>
    <row r="46" spans="3:9" x14ac:dyDescent="0.3">
      <c r="C46" s="3"/>
      <c r="D46" s="3"/>
      <c r="F46" s="4"/>
    </row>
    <row r="47" spans="3:9" x14ac:dyDescent="0.3">
      <c r="C47" s="3"/>
      <c r="D47" s="3"/>
      <c r="F47" s="4"/>
    </row>
    <row r="48" spans="3:9" x14ac:dyDescent="0.3">
      <c r="C48" s="3"/>
      <c r="D48" s="3"/>
      <c r="F48" s="4"/>
    </row>
    <row r="49" spans="3:6" x14ac:dyDescent="0.3">
      <c r="C49" s="3"/>
      <c r="D49" s="3"/>
      <c r="F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B73F-80C0-465A-A2BF-972574A8635B}">
  <dimension ref="B2:J20"/>
  <sheetViews>
    <sheetView workbookViewId="0">
      <selection activeCell="K5" sqref="I4:K5"/>
    </sheetView>
  </sheetViews>
  <sheetFormatPr baseColWidth="10" defaultRowHeight="14.4" x14ac:dyDescent="0.3"/>
  <sheetData>
    <row r="2" spans="2:10" x14ac:dyDescent="0.3">
      <c r="D2" t="s">
        <v>8</v>
      </c>
    </row>
    <row r="3" spans="2:10" x14ac:dyDescent="0.3">
      <c r="B3" t="s">
        <v>21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</row>
    <row r="4" spans="2:10" x14ac:dyDescent="0.3">
      <c r="C4">
        <v>0</v>
      </c>
      <c r="D4">
        <v>5</v>
      </c>
      <c r="E4">
        <f t="shared" ref="E4:E20" si="0">C4*((15*C4)/(15+2*C4))^(2/3) - ((0.015*20)/(15*SQRT(0.001)))</f>
        <v>-0.63245553203367588</v>
      </c>
      <c r="F4">
        <f t="shared" ref="F4:F20" si="1">D4*((15*D4)/(15+2*D4))^(2/3) - ((0.015*20)/(15*SQRT(0.001)))</f>
        <v>9.7679635832258445</v>
      </c>
      <c r="G4" s="4">
        <f t="shared" ref="G4:G20" si="2">D4-(F4)*((C4-D4)/(E4-F4))</f>
        <v>0.30405290643803795</v>
      </c>
      <c r="H4">
        <f t="shared" ref="H4:H20" si="3">G4*((15*G4)/(15+2*G4))^(2/3) - ((0.015*20)/(15*SQRT(0.001)))</f>
        <v>-0.49856722885932686</v>
      </c>
      <c r="I4" t="e">
        <f t="shared" ref="I4:I20" si="4">ABS((G4-G3)/(G4))</f>
        <v>#VALUE!</v>
      </c>
      <c r="J4" t="e">
        <f t="shared" ref="J4:J20" si="5">I4*100</f>
        <v>#VALUE!</v>
      </c>
    </row>
    <row r="5" spans="2:10" x14ac:dyDescent="0.3">
      <c r="C5">
        <f t="shared" ref="C5:C20" si="6">IF(H4&lt;0,G4,C4)</f>
        <v>0.30405290643803795</v>
      </c>
      <c r="D5">
        <f t="shared" ref="D5:D20" si="7">IF(H4&gt;0,G4,D4)</f>
        <v>5</v>
      </c>
      <c r="E5">
        <f t="shared" si="0"/>
        <v>-0.49856722885932686</v>
      </c>
      <c r="F5">
        <f t="shared" si="1"/>
        <v>9.7679635832258445</v>
      </c>
      <c r="G5" s="4">
        <f t="shared" si="2"/>
        <v>0.53209930031348662</v>
      </c>
      <c r="H5">
        <f t="shared" si="3"/>
        <v>-0.2986635174623104</v>
      </c>
      <c r="I5">
        <f t="shared" si="4"/>
        <v>0.42857863887641839</v>
      </c>
      <c r="J5">
        <f t="shared" si="5"/>
        <v>42.857863887641841</v>
      </c>
    </row>
    <row r="6" spans="2:10" x14ac:dyDescent="0.3">
      <c r="C6">
        <f t="shared" si="6"/>
        <v>0.53209930031348662</v>
      </c>
      <c r="D6">
        <f t="shared" si="7"/>
        <v>5</v>
      </c>
      <c r="E6">
        <f t="shared" si="0"/>
        <v>-0.2986635174623104</v>
      </c>
      <c r="F6">
        <f t="shared" si="1"/>
        <v>9.7679635832258445</v>
      </c>
      <c r="G6" s="4">
        <f t="shared" si="2"/>
        <v>0.66465600727141805</v>
      </c>
      <c r="H6">
        <f t="shared" si="3"/>
        <v>-0.1541077055564235</v>
      </c>
      <c r="I6" s="2">
        <f t="shared" si="4"/>
        <v>0.19943655892333001</v>
      </c>
      <c r="J6" s="3">
        <f t="shared" si="5"/>
        <v>19.943655892333002</v>
      </c>
    </row>
    <row r="7" spans="2:10" x14ac:dyDescent="0.3">
      <c r="C7">
        <f t="shared" si="6"/>
        <v>0.66465600727141805</v>
      </c>
      <c r="D7">
        <f t="shared" si="7"/>
        <v>5</v>
      </c>
      <c r="E7">
        <f t="shared" si="0"/>
        <v>-0.1541077055564235</v>
      </c>
      <c r="F7">
        <f t="shared" si="1"/>
        <v>9.7679635832258445</v>
      </c>
      <c r="G7" s="4">
        <f t="shared" si="2"/>
        <v>0.73199173749062929</v>
      </c>
      <c r="H7">
        <f t="shared" si="3"/>
        <v>-7.3709408391321007E-2</v>
      </c>
      <c r="I7" s="2">
        <f t="shared" si="4"/>
        <v>9.1989740826921906E-2</v>
      </c>
      <c r="J7" s="3">
        <f t="shared" si="5"/>
        <v>9.1989740826921906</v>
      </c>
    </row>
    <row r="8" spans="2:10" x14ac:dyDescent="0.3">
      <c r="C8">
        <f t="shared" si="6"/>
        <v>0.73199173749062929</v>
      </c>
      <c r="D8">
        <f t="shared" si="7"/>
        <v>5</v>
      </c>
      <c r="E8">
        <f t="shared" si="0"/>
        <v>-7.3709408391321007E-2</v>
      </c>
      <c r="F8">
        <f t="shared" si="1"/>
        <v>9.7679635832258445</v>
      </c>
      <c r="G8" s="4">
        <f t="shared" si="2"/>
        <v>0.76395707146451741</v>
      </c>
      <c r="H8">
        <f t="shared" si="3"/>
        <v>-3.4002048472375868E-2</v>
      </c>
      <c r="I8" s="2">
        <f t="shared" si="4"/>
        <v>4.184179343036918E-2</v>
      </c>
      <c r="J8" s="3">
        <f t="shared" si="5"/>
        <v>4.1841793430369183</v>
      </c>
    </row>
    <row r="9" spans="2:10" x14ac:dyDescent="0.3">
      <c r="C9">
        <f t="shared" si="6"/>
        <v>0.76395707146451741</v>
      </c>
      <c r="D9">
        <f t="shared" si="7"/>
        <v>5</v>
      </c>
      <c r="E9">
        <f t="shared" si="0"/>
        <v>-3.4002048472375868E-2</v>
      </c>
      <c r="F9">
        <f t="shared" si="1"/>
        <v>9.7679635832258445</v>
      </c>
      <c r="G9" s="4">
        <f t="shared" si="2"/>
        <v>0.77865148505451653</v>
      </c>
      <c r="H9">
        <f t="shared" si="3"/>
        <v>-1.5425499821639876E-2</v>
      </c>
      <c r="I9" s="2">
        <f t="shared" si="4"/>
        <v>1.8871618268306915E-2</v>
      </c>
      <c r="J9" s="3">
        <f t="shared" si="5"/>
        <v>1.8871618268306916</v>
      </c>
    </row>
    <row r="10" spans="2:10" x14ac:dyDescent="0.3">
      <c r="C10">
        <f t="shared" si="6"/>
        <v>0.77865148505451653</v>
      </c>
      <c r="D10">
        <f t="shared" si="7"/>
        <v>5</v>
      </c>
      <c r="E10">
        <f t="shared" si="0"/>
        <v>-1.5425499821639876E-2</v>
      </c>
      <c r="F10">
        <f t="shared" si="1"/>
        <v>9.7679635832258445</v>
      </c>
      <c r="G10" s="4">
        <f t="shared" si="2"/>
        <v>0.78530729831223578</v>
      </c>
      <c r="H10">
        <f t="shared" si="3"/>
        <v>-6.9452047009017637E-3</v>
      </c>
      <c r="I10" s="2">
        <f t="shared" si="4"/>
        <v>8.4754251896343828E-3</v>
      </c>
      <c r="J10" s="3">
        <f t="shared" si="5"/>
        <v>0.84754251896343824</v>
      </c>
    </row>
    <row r="11" spans="2:10" x14ac:dyDescent="0.3">
      <c r="C11">
        <f t="shared" si="6"/>
        <v>0.78530729831223578</v>
      </c>
      <c r="D11">
        <f t="shared" si="7"/>
        <v>5</v>
      </c>
      <c r="E11">
        <f t="shared" si="0"/>
        <v>-6.9452047009017637E-3</v>
      </c>
      <c r="F11">
        <f t="shared" si="1"/>
        <v>9.7679635832258445</v>
      </c>
      <c r="G11" s="4">
        <f t="shared" si="2"/>
        <v>0.78830189439488851</v>
      </c>
      <c r="H11">
        <f t="shared" si="3"/>
        <v>-3.1163785254951781E-3</v>
      </c>
      <c r="I11" s="2">
        <f t="shared" si="4"/>
        <v>3.7987934621816779E-3</v>
      </c>
      <c r="J11" s="3">
        <f t="shared" si="5"/>
        <v>0.37987934621816777</v>
      </c>
    </row>
    <row r="12" spans="2:10" x14ac:dyDescent="0.3">
      <c r="C12">
        <f t="shared" si="6"/>
        <v>0.78830189439488851</v>
      </c>
      <c r="D12">
        <f t="shared" si="7"/>
        <v>5</v>
      </c>
      <c r="E12">
        <f t="shared" si="0"/>
        <v>-3.1163785254951781E-3</v>
      </c>
      <c r="F12">
        <f t="shared" si="1"/>
        <v>9.7679635832258445</v>
      </c>
      <c r="G12" s="4">
        <f t="shared" si="2"/>
        <v>0.78964516920008521</v>
      </c>
      <c r="H12">
        <f t="shared" si="3"/>
        <v>-1.3962106555347464E-3</v>
      </c>
      <c r="I12" s="2">
        <f t="shared" si="4"/>
        <v>1.7011119140479731E-3</v>
      </c>
      <c r="J12" s="3">
        <f t="shared" si="5"/>
        <v>0.1701111914047973</v>
      </c>
    </row>
    <row r="13" spans="2:10" x14ac:dyDescent="0.3">
      <c r="C13">
        <f t="shared" si="6"/>
        <v>0.78964516920008521</v>
      </c>
      <c r="D13">
        <f t="shared" si="7"/>
        <v>5</v>
      </c>
      <c r="E13">
        <f t="shared" si="0"/>
        <v>-1.3962106555347464E-3</v>
      </c>
      <c r="F13">
        <f t="shared" si="1"/>
        <v>9.7679635832258445</v>
      </c>
      <c r="G13" s="4">
        <f t="shared" si="2"/>
        <v>0.79024690180103097</v>
      </c>
      <c r="H13">
        <f t="shared" si="3"/>
        <v>-6.251065041698034E-4</v>
      </c>
      <c r="I13" s="2">
        <f t="shared" si="4"/>
        <v>7.6144885803964071E-4</v>
      </c>
      <c r="J13" s="3">
        <f t="shared" si="5"/>
        <v>7.6144885803964071E-2</v>
      </c>
    </row>
    <row r="14" spans="2:10" x14ac:dyDescent="0.3">
      <c r="C14">
        <f t="shared" si="6"/>
        <v>0.79024690180103097</v>
      </c>
      <c r="D14">
        <f t="shared" si="7"/>
        <v>5</v>
      </c>
      <c r="E14">
        <f t="shared" si="0"/>
        <v>-6.251065041698034E-4</v>
      </c>
      <c r="F14">
        <f t="shared" si="1"/>
        <v>9.7679635832258445</v>
      </c>
      <c r="G14" s="4">
        <f t="shared" si="2"/>
        <v>0.79051629015652569</v>
      </c>
      <c r="H14">
        <f t="shared" si="3"/>
        <v>-2.7978460371269609E-4</v>
      </c>
      <c r="I14" s="2">
        <f t="shared" si="4"/>
        <v>3.4077521089588959E-4</v>
      </c>
      <c r="J14" s="3">
        <f t="shared" si="5"/>
        <v>3.4077521089588961E-2</v>
      </c>
    </row>
    <row r="15" spans="2:10" x14ac:dyDescent="0.3">
      <c r="C15">
        <f t="shared" si="6"/>
        <v>0.79051629015652569</v>
      </c>
      <c r="D15">
        <f t="shared" si="7"/>
        <v>5</v>
      </c>
      <c r="E15">
        <f t="shared" si="0"/>
        <v>-2.7978460371269609E-4</v>
      </c>
      <c r="F15">
        <f t="shared" si="1"/>
        <v>9.7679635832258445</v>
      </c>
      <c r="G15" s="4">
        <f t="shared" si="2"/>
        <v>0.79063685929953742</v>
      </c>
      <c r="H15">
        <f t="shared" si="3"/>
        <v>-1.2520854095743328E-4</v>
      </c>
      <c r="I15" s="2">
        <f t="shared" si="4"/>
        <v>1.5249623337640277E-4</v>
      </c>
      <c r="J15" s="3">
        <f t="shared" si="5"/>
        <v>1.5249623337640277E-2</v>
      </c>
    </row>
    <row r="16" spans="2:10" x14ac:dyDescent="0.3">
      <c r="C16">
        <f t="shared" si="6"/>
        <v>0.79063685929953742</v>
      </c>
      <c r="D16">
        <f t="shared" si="7"/>
        <v>5</v>
      </c>
      <c r="E16">
        <f t="shared" si="0"/>
        <v>-1.2520854095743328E-4</v>
      </c>
      <c r="F16">
        <f t="shared" si="1"/>
        <v>9.7679635832258445</v>
      </c>
      <c r="G16" s="4">
        <f t="shared" si="2"/>
        <v>0.79069081542426645</v>
      </c>
      <c r="H16">
        <f t="shared" si="3"/>
        <v>-5.6029584573180635E-5</v>
      </c>
      <c r="I16" s="2">
        <f t="shared" si="4"/>
        <v>6.8239220282424729E-5</v>
      </c>
      <c r="J16" s="3">
        <f t="shared" si="5"/>
        <v>6.8239220282424731E-3</v>
      </c>
    </row>
    <row r="17" spans="3:10" x14ac:dyDescent="0.3">
      <c r="C17">
        <f t="shared" si="6"/>
        <v>0.79069081542426645</v>
      </c>
      <c r="D17">
        <f t="shared" si="7"/>
        <v>5</v>
      </c>
      <c r="E17">
        <f t="shared" si="0"/>
        <v>-5.6029584573180635E-5</v>
      </c>
      <c r="F17">
        <f t="shared" si="1"/>
        <v>9.7679635832258445</v>
      </c>
      <c r="G17" s="4">
        <f t="shared" si="2"/>
        <v>0.79071496011830877</v>
      </c>
      <c r="H17">
        <f t="shared" si="3"/>
        <v>-2.5071995679248893E-5</v>
      </c>
      <c r="I17" s="2">
        <f t="shared" si="4"/>
        <v>3.0535269041469433E-5</v>
      </c>
      <c r="J17" s="3">
        <f t="shared" si="5"/>
        <v>3.0535269041469431E-3</v>
      </c>
    </row>
    <row r="18" spans="3:10" x14ac:dyDescent="0.3">
      <c r="C18">
        <f t="shared" si="6"/>
        <v>0.79071496011830877</v>
      </c>
      <c r="D18">
        <f t="shared" si="7"/>
        <v>5</v>
      </c>
      <c r="E18">
        <f t="shared" si="0"/>
        <v>-2.5071995679248893E-5</v>
      </c>
      <c r="F18">
        <f t="shared" si="1"/>
        <v>9.7679635832258445</v>
      </c>
      <c r="G18" s="4">
        <f t="shared" si="2"/>
        <v>0.79072576430533825</v>
      </c>
      <c r="H18">
        <f t="shared" si="3"/>
        <v>-1.1219023575370635E-5</v>
      </c>
      <c r="I18" s="2">
        <f t="shared" si="4"/>
        <v>1.3663633483563025E-5</v>
      </c>
      <c r="J18" s="3">
        <f t="shared" si="5"/>
        <v>1.3663633483563026E-3</v>
      </c>
    </row>
    <row r="19" spans="3:10" x14ac:dyDescent="0.3">
      <c r="C19">
        <f t="shared" si="6"/>
        <v>0.79072576430533825</v>
      </c>
      <c r="D19">
        <f t="shared" si="7"/>
        <v>5</v>
      </c>
      <c r="E19">
        <f t="shared" si="0"/>
        <v>-1.1219023575370635E-5</v>
      </c>
      <c r="F19">
        <f t="shared" si="1"/>
        <v>9.7679635832258445</v>
      </c>
      <c r="G19" s="4">
        <f t="shared" si="2"/>
        <v>0.79073059887420616</v>
      </c>
      <c r="H19">
        <f t="shared" si="3"/>
        <v>-5.0201746351064003E-6</v>
      </c>
      <c r="I19" s="2">
        <f t="shared" si="4"/>
        <v>6.1140530982227133E-6</v>
      </c>
      <c r="J19" s="3">
        <f t="shared" si="5"/>
        <v>6.1140530982227133E-4</v>
      </c>
    </row>
    <row r="20" spans="3:10" x14ac:dyDescent="0.3">
      <c r="C20">
        <f t="shared" si="6"/>
        <v>0.79073059887420616</v>
      </c>
      <c r="D20">
        <f t="shared" si="7"/>
        <v>5</v>
      </c>
      <c r="E20">
        <f t="shared" si="0"/>
        <v>-5.0201746351064003E-6</v>
      </c>
      <c r="F20">
        <f t="shared" si="1"/>
        <v>9.7679635832258445</v>
      </c>
      <c r="G20" s="4">
        <f t="shared" si="2"/>
        <v>0.7907327621968312</v>
      </c>
      <c r="H20">
        <f t="shared" si="3"/>
        <v>-2.2463711824016741E-6</v>
      </c>
      <c r="I20" s="2">
        <f t="shared" si="4"/>
        <v>2.7358454442017512E-6</v>
      </c>
      <c r="J20" s="3">
        <f t="shared" si="5"/>
        <v>2.7358454442017512E-4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B852-2034-4FF9-A1AE-99CE07290829}">
  <dimension ref="B3:H29"/>
  <sheetViews>
    <sheetView tabSelected="1" topLeftCell="A7" zoomScale="120" zoomScaleNormal="120" workbookViewId="0">
      <selection activeCell="G17" sqref="G17"/>
    </sheetView>
  </sheetViews>
  <sheetFormatPr baseColWidth="10" defaultRowHeight="14.4" x14ac:dyDescent="0.3"/>
  <cols>
    <col min="3" max="3" width="15.77734375" customWidth="1"/>
    <col min="4" max="6" width="20.77734375" customWidth="1"/>
    <col min="7" max="7" width="20.88671875" customWidth="1"/>
    <col min="8" max="8" width="20.77734375" customWidth="1"/>
  </cols>
  <sheetData>
    <row r="3" spans="2:6" x14ac:dyDescent="0.3">
      <c r="D3" t="s">
        <v>22</v>
      </c>
    </row>
    <row r="4" spans="2:6" x14ac:dyDescent="0.3">
      <c r="B4" t="s">
        <v>21</v>
      </c>
      <c r="C4" t="s">
        <v>17</v>
      </c>
      <c r="D4" t="s">
        <v>19</v>
      </c>
      <c r="E4" t="s">
        <v>20</v>
      </c>
      <c r="F4" t="s">
        <v>18</v>
      </c>
    </row>
    <row r="5" spans="2:6" x14ac:dyDescent="0.3">
      <c r="B5">
        <v>1</v>
      </c>
      <c r="C5">
        <v>10</v>
      </c>
      <c r="D5" s="1">
        <f>EXP(C5)/3+2*C5^4*COS(C5)-0.8</f>
        <v>-9440.0753165934766</v>
      </c>
      <c r="E5">
        <f>EXP(C5)/3+8*C5^3+2*C5^4*(-SIN(C5))</f>
        <v>26222.577482722969</v>
      </c>
      <c r="F5" s="4">
        <f t="shared" ref="F5:F15" si="0">C5-D5/E5</f>
        <v>10.359997994964957</v>
      </c>
    </row>
    <row r="6" spans="2:6" x14ac:dyDescent="0.3">
      <c r="B6">
        <f>B5+1</f>
        <v>2</v>
      </c>
      <c r="C6">
        <f t="shared" ref="C6:C15" si="1">F5</f>
        <v>10.359997994964957</v>
      </c>
      <c r="D6" s="3">
        <f t="shared" ref="D6:D15" si="2">(C6)^3+C6^2-4*C6-1</f>
        <v>1176.8235768771156</v>
      </c>
      <c r="E6" s="3">
        <f>3*C6^2+2*C6-4</f>
        <v>338.70867135696369</v>
      </c>
      <c r="F6" s="4">
        <f t="shared" si="0"/>
        <v>6.8855561622169965</v>
      </c>
    </row>
    <row r="7" spans="2:6" x14ac:dyDescent="0.3">
      <c r="B7">
        <f t="shared" ref="B7:B14" si="3">B6+1</f>
        <v>3</v>
      </c>
      <c r="C7">
        <f t="shared" si="1"/>
        <v>6.8855561622169965</v>
      </c>
      <c r="D7" s="3">
        <f t="shared" si="2"/>
        <v>345.31896117640531</v>
      </c>
      <c r="E7" s="3">
        <f t="shared" ref="E7:E14" si="4">3*C7^2+2*C7-4</f>
        <v>152.00376331356736</v>
      </c>
      <c r="F7" s="4">
        <f t="shared" si="0"/>
        <v>4.6137771374829208</v>
      </c>
    </row>
    <row r="8" spans="2:6" x14ac:dyDescent="0.3">
      <c r="B8">
        <f t="shared" si="3"/>
        <v>4</v>
      </c>
      <c r="C8">
        <f t="shared" si="1"/>
        <v>4.6137771374829208</v>
      </c>
      <c r="D8" s="3">
        <f t="shared" si="2"/>
        <v>100.04502559821374</v>
      </c>
      <c r="E8" s="3">
        <f t="shared" si="4"/>
        <v>69.088372698046129</v>
      </c>
      <c r="F8" s="4">
        <f t="shared" si="0"/>
        <v>3.1657038699960012</v>
      </c>
    </row>
    <row r="9" spans="2:6" x14ac:dyDescent="0.3">
      <c r="B9">
        <f t="shared" si="3"/>
        <v>5</v>
      </c>
      <c r="C9">
        <f t="shared" si="1"/>
        <v>3.1657038699960012</v>
      </c>
      <c r="D9" s="3">
        <f t="shared" si="2"/>
        <v>28.084539814370515</v>
      </c>
      <c r="E9" s="3">
        <f t="shared" si="4"/>
        <v>32.396450717514981</v>
      </c>
      <c r="F9" s="4">
        <f t="shared" si="0"/>
        <v>2.2988021201945408</v>
      </c>
    </row>
    <row r="10" spans="2:6" x14ac:dyDescent="0.3">
      <c r="B10">
        <f t="shared" si="3"/>
        <v>6</v>
      </c>
      <c r="C10">
        <f t="shared" si="1"/>
        <v>2.2988021201945408</v>
      </c>
      <c r="D10" s="3">
        <f t="shared" si="2"/>
        <v>7.2372822537218546</v>
      </c>
      <c r="E10" s="3">
        <f t="shared" si="4"/>
        <v>16.451077803821832</v>
      </c>
      <c r="F10" s="4">
        <f t="shared" si="0"/>
        <v>1.8588745762350487</v>
      </c>
    </row>
    <row r="11" spans="2:6" x14ac:dyDescent="0.3">
      <c r="B11">
        <f t="shared" si="3"/>
        <v>7</v>
      </c>
      <c r="C11">
        <f t="shared" si="1"/>
        <v>1.8588745762350487</v>
      </c>
      <c r="D11" s="3">
        <f t="shared" si="2"/>
        <v>1.4430989031445929</v>
      </c>
      <c r="E11" s="3">
        <f t="shared" si="4"/>
        <v>10.083993222989193</v>
      </c>
      <c r="F11" s="4">
        <f t="shared" si="0"/>
        <v>1.7157666951374435</v>
      </c>
    </row>
    <row r="12" spans="2:6" x14ac:dyDescent="0.3">
      <c r="B12">
        <f t="shared" si="3"/>
        <v>8</v>
      </c>
      <c r="C12">
        <f t="shared" si="1"/>
        <v>1.7157666951374435</v>
      </c>
      <c r="D12" s="3">
        <f t="shared" si="2"/>
        <v>0.13175754010192975</v>
      </c>
      <c r="E12" s="3">
        <f t="shared" si="4"/>
        <v>8.2630994467034817</v>
      </c>
      <c r="F12" s="4">
        <f t="shared" si="0"/>
        <v>1.6998214023388081</v>
      </c>
    </row>
    <row r="13" spans="2:6" x14ac:dyDescent="0.3">
      <c r="B13">
        <f t="shared" si="3"/>
        <v>9</v>
      </c>
      <c r="C13">
        <f t="shared" si="1"/>
        <v>1.6998214023388081</v>
      </c>
      <c r="D13" s="3">
        <f t="shared" si="2"/>
        <v>1.5589114409433336E-3</v>
      </c>
      <c r="E13" s="3">
        <f t="shared" si="4"/>
        <v>8.0678212042248312</v>
      </c>
      <c r="F13" s="4">
        <f t="shared" si="0"/>
        <v>1.6996281765097421</v>
      </c>
    </row>
    <row r="14" spans="2:6" x14ac:dyDescent="0.3">
      <c r="B14">
        <f t="shared" si="3"/>
        <v>10</v>
      </c>
      <c r="C14">
        <f t="shared" si="1"/>
        <v>1.6996281765097421</v>
      </c>
      <c r="D14" s="3">
        <f t="shared" si="2"/>
        <v>2.2772373053925321E-7</v>
      </c>
      <c r="E14" s="3">
        <f t="shared" si="4"/>
        <v>8.0654641681769768</v>
      </c>
      <c r="F14" s="4">
        <f t="shared" si="0"/>
        <v>1.6996281482753186</v>
      </c>
    </row>
    <row r="15" spans="2:6" x14ac:dyDescent="0.3">
      <c r="B15">
        <f>B14+1</f>
        <v>11</v>
      </c>
      <c r="C15">
        <f t="shared" si="1"/>
        <v>1.6996281482753186</v>
      </c>
      <c r="D15" s="3">
        <f t="shared" si="2"/>
        <v>4.4408920985006262E-15</v>
      </c>
      <c r="E15" s="3">
        <f>3*C15^2+2*C15-4</f>
        <v>8.0654638237800018</v>
      </c>
      <c r="F15" s="4">
        <f t="shared" si="0"/>
        <v>1.6996281482753182</v>
      </c>
    </row>
    <row r="16" spans="2:6" x14ac:dyDescent="0.3">
      <c r="D16" s="3"/>
      <c r="E16" s="3"/>
      <c r="F16" s="4"/>
    </row>
    <row r="17" spans="2:8" x14ac:dyDescent="0.3">
      <c r="D17" s="3" t="s">
        <v>23</v>
      </c>
      <c r="E17" s="3"/>
      <c r="F17" s="4"/>
    </row>
    <row r="18" spans="2:8" x14ac:dyDescent="0.3">
      <c r="B18" t="s">
        <v>21</v>
      </c>
      <c r="C18" t="s">
        <v>17</v>
      </c>
      <c r="D18" t="s">
        <v>19</v>
      </c>
      <c r="E18" t="s">
        <v>20</v>
      </c>
      <c r="F18" t="s">
        <v>18</v>
      </c>
      <c r="G18" t="s">
        <v>24</v>
      </c>
      <c r="H18" t="s">
        <v>25</v>
      </c>
    </row>
    <row r="19" spans="2:8" x14ac:dyDescent="0.3">
      <c r="B19">
        <v>1</v>
      </c>
      <c r="C19" s="6">
        <v>0</v>
      </c>
      <c r="D19" s="1">
        <f>3*C19+SIN(C19)-C19*EXP(E1)+1.2</f>
        <v>1.2</v>
      </c>
      <c r="E19">
        <f>COS(C19)-EXP(1)+3</f>
        <v>1.2817181715409549</v>
      </c>
      <c r="F19" s="4">
        <f t="shared" ref="F19:F29" si="5">C19-D19/E19</f>
        <v>-0.93624326052683748</v>
      </c>
      <c r="G19" t="e">
        <f t="shared" ref="G19:G26" si="6">ABS((E19-E18)/(E19))</f>
        <v>#VALUE!</v>
      </c>
      <c r="H19" t="e">
        <f t="shared" ref="H19:H29" si="7">G19*100</f>
        <v>#VALUE!</v>
      </c>
    </row>
    <row r="20" spans="2:8" x14ac:dyDescent="0.3">
      <c r="B20">
        <f>B19+1</f>
        <v>2</v>
      </c>
      <c r="C20" s="1">
        <f t="shared" ref="C20:C26" si="8">F19</f>
        <v>-0.93624326052683748</v>
      </c>
      <c r="D20" s="3">
        <f t="shared" ref="D20:D29" si="9">(C20)^3+C20^2-4*C20-1</f>
        <v>2.8008591040859976</v>
      </c>
      <c r="E20" s="3">
        <f>3*C20^2+2*C20-4</f>
        <v>-3.2428321924079038</v>
      </c>
      <c r="F20" s="4">
        <f t="shared" si="5"/>
        <v>-7.2535569871937322E-2</v>
      </c>
      <c r="G20" s="5">
        <f t="shared" si="6"/>
        <v>1.3952465300368315</v>
      </c>
      <c r="H20" s="2">
        <f t="shared" si="7"/>
        <v>139.52465300368314</v>
      </c>
    </row>
    <row r="21" spans="2:8" x14ac:dyDescent="0.3">
      <c r="B21">
        <f t="shared" ref="B21:B28" si="10">B20+1</f>
        <v>3</v>
      </c>
      <c r="C21" s="1">
        <f t="shared" si="8"/>
        <v>-7.2535569871937322E-2</v>
      </c>
      <c r="D21" s="3">
        <f t="shared" si="9"/>
        <v>-0.70497795090825155</v>
      </c>
      <c r="E21" s="3">
        <f t="shared" ref="E21:E28" si="11">3*C21^2+2*C21-4</f>
        <v>-4.1292869130539342</v>
      </c>
      <c r="F21" s="4">
        <f t="shared" si="5"/>
        <v>-0.24326188793901118</v>
      </c>
      <c r="G21" s="5">
        <f>ABS((E21-E20)/(E21))</f>
        <v>0.21467501273492937</v>
      </c>
      <c r="H21" s="2">
        <f t="shared" si="7"/>
        <v>21.467501273492935</v>
      </c>
    </row>
    <row r="22" spans="2:8" x14ac:dyDescent="0.3">
      <c r="B22">
        <f t="shared" si="10"/>
        <v>4</v>
      </c>
      <c r="C22" s="1">
        <f t="shared" si="8"/>
        <v>-0.24326188793901118</v>
      </c>
      <c r="D22" s="3">
        <f t="shared" si="9"/>
        <v>1.7828548200324867E-2</v>
      </c>
      <c r="E22" s="3">
        <f t="shared" si="11"/>
        <v>-4.3089947375070663</v>
      </c>
      <c r="F22" s="4">
        <f t="shared" si="5"/>
        <v>-0.23912436879907381</v>
      </c>
      <c r="G22" s="5">
        <f t="shared" si="6"/>
        <v>4.1705278237842675E-2</v>
      </c>
      <c r="H22" s="2">
        <f t="shared" si="7"/>
        <v>4.1705278237842673</v>
      </c>
    </row>
    <row r="23" spans="2:8" x14ac:dyDescent="0.3">
      <c r="B23">
        <f t="shared" si="10"/>
        <v>5</v>
      </c>
      <c r="C23" s="1">
        <f t="shared" si="8"/>
        <v>-0.23912436879907381</v>
      </c>
      <c r="D23" s="3">
        <f t="shared" si="9"/>
        <v>4.6966471434206625E-6</v>
      </c>
      <c r="E23" s="3">
        <f t="shared" si="11"/>
        <v>-4.3067073463374808</v>
      </c>
      <c r="F23" s="4">
        <f t="shared" si="5"/>
        <v>-0.23912327825663252</v>
      </c>
      <c r="G23" s="5">
        <f t="shared" si="6"/>
        <v>5.3112296370237178E-4</v>
      </c>
      <c r="H23" s="2">
        <f t="shared" si="7"/>
        <v>5.3112296370237178E-2</v>
      </c>
    </row>
    <row r="24" spans="2:8" x14ac:dyDescent="0.3">
      <c r="B24">
        <f t="shared" si="10"/>
        <v>6</v>
      </c>
      <c r="C24" s="1">
        <f t="shared" ref="C24" si="12">F23</f>
        <v>-0.23912327825663252</v>
      </c>
      <c r="D24" s="3">
        <f t="shared" si="9"/>
        <v>3.361755318564974E-13</v>
      </c>
      <c r="E24" s="3">
        <f t="shared" ref="E24" si="13">3*C24^2+2*C24-4</f>
        <v>-4.3067067299006681</v>
      </c>
      <c r="F24" s="4">
        <f t="shared" ref="F24" si="14">C24-D24/E24</f>
        <v>-0.23912327825655447</v>
      </c>
      <c r="G24" s="5">
        <f t="shared" ref="G24" si="15">ABS((E24-E23)/(E24))</f>
        <v>1.4313415130548578E-7</v>
      </c>
      <c r="H24" s="2">
        <f t="shared" si="7"/>
        <v>1.4313415130548577E-5</v>
      </c>
    </row>
    <row r="25" spans="2:8" x14ac:dyDescent="0.3">
      <c r="C25" s="1"/>
      <c r="D25" s="3"/>
      <c r="E25" s="3"/>
      <c r="F25" s="4"/>
      <c r="G25" s="5"/>
      <c r="H25" s="2"/>
    </row>
    <row r="26" spans="2:8" x14ac:dyDescent="0.3">
      <c r="C26" s="1"/>
      <c r="D26" s="3"/>
      <c r="E26" s="3"/>
      <c r="F26" s="4"/>
      <c r="G26" s="5"/>
      <c r="H26" s="2"/>
    </row>
    <row r="27" spans="2:8" x14ac:dyDescent="0.3">
      <c r="D27" s="3"/>
      <c r="E27" s="3"/>
      <c r="F27" s="4"/>
    </row>
    <row r="28" spans="2:8" x14ac:dyDescent="0.3">
      <c r="D28" s="3"/>
      <c r="E28" s="3"/>
      <c r="F28" s="4"/>
    </row>
    <row r="29" spans="2:8" x14ac:dyDescent="0.3">
      <c r="D29" s="3"/>
      <c r="E29" s="3"/>
      <c r="F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Newton-Raphson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Jero Avenda</cp:lastModifiedBy>
  <dcterms:created xsi:type="dcterms:W3CDTF">2022-09-06T21:34:27Z</dcterms:created>
  <dcterms:modified xsi:type="dcterms:W3CDTF">2022-09-13T15:34:20Z</dcterms:modified>
</cp:coreProperties>
</file>