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649957\Documents\hedging\SSE\ESE Risk Meeting\28 Jan 2019\"/>
    </mc:Choice>
  </mc:AlternateContent>
  <xr:revisionPtr revIDLastSave="0" documentId="13_ncr:1_{5F56A06B-E256-4A8E-A3C2-83A865A79448}" xr6:coauthVersionLast="36" xr6:coauthVersionMax="36" xr10:uidLastSave="{00000000-0000-0000-0000-000000000000}"/>
  <bookViews>
    <workbookView xWindow="0" yWindow="0" windowWidth="23040" windowHeight="7620" xr2:uid="{9A62175E-48C3-48C8-AD29-E746F2C01874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J15" i="1" l="1"/>
  <c r="J14" i="1"/>
  <c r="D15" i="1"/>
  <c r="S5" i="2" l="1"/>
  <c r="T5" i="2"/>
  <c r="U5" i="2"/>
  <c r="R5" i="2"/>
  <c r="S4" i="2"/>
  <c r="T4" i="2" s="1"/>
  <c r="U4" i="2" s="1"/>
  <c r="I12" i="1"/>
  <c r="I11" i="1"/>
  <c r="H12" i="1"/>
  <c r="C12" i="1"/>
  <c r="J9" i="1"/>
  <c r="I9" i="1"/>
  <c r="F9" i="1"/>
  <c r="G9" i="1"/>
  <c r="E9" i="1"/>
  <c r="J8" i="1"/>
  <c r="J11" i="1" s="1"/>
  <c r="J6" i="1"/>
  <c r="J5" i="1"/>
  <c r="J3" i="1"/>
  <c r="J2" i="1"/>
  <c r="I6" i="1"/>
  <c r="F6" i="1"/>
  <c r="E6" i="1"/>
  <c r="G5" i="1"/>
  <c r="G6" i="1" s="1"/>
  <c r="F3" i="1"/>
  <c r="G3" i="1"/>
  <c r="E3" i="1"/>
  <c r="I3" i="1"/>
  <c r="C3" i="1"/>
  <c r="J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Sweerts</author>
  </authors>
  <commentList>
    <comment ref="D2" authorId="0" shapeId="0" xr:uid="{53C6E8C0-3784-4F2F-A70D-F859C4FC1E6E}">
      <text>
        <r>
          <rPr>
            <b/>
            <sz val="9"/>
            <color indexed="81"/>
            <rFont val="Tahoma"/>
            <family val="2"/>
          </rPr>
          <t>Jeroen Sweerts:</t>
        </r>
        <r>
          <rPr>
            <sz val="9"/>
            <color indexed="81"/>
            <rFont val="Tahoma"/>
            <family val="2"/>
          </rPr>
          <t xml:space="preserve">
Is the average storage level over the past 8 years</t>
        </r>
      </text>
    </comment>
    <comment ref="D3" authorId="0" shapeId="0" xr:uid="{55A8F014-15B0-422D-A72F-1A83DCF8562A}">
      <text>
        <r>
          <rPr>
            <b/>
            <sz val="9"/>
            <color indexed="81"/>
            <rFont val="Tahoma"/>
            <family val="2"/>
          </rPr>
          <t>Jeroen Sweerts:</t>
        </r>
        <r>
          <rPr>
            <sz val="9"/>
            <color indexed="81"/>
            <rFont val="Tahoma"/>
            <family val="2"/>
          </rPr>
          <t xml:space="preserve">
average April 2018 level: was the lowest since 2011 </t>
        </r>
      </text>
    </comment>
  </commentList>
</comments>
</file>

<file path=xl/sharedStrings.xml><?xml version="1.0" encoding="utf-8"?>
<sst xmlns="http://schemas.openxmlformats.org/spreadsheetml/2006/main" count="43" uniqueCount="34">
  <si>
    <t xml:space="preserve">contract </t>
  </si>
  <si>
    <t>storage level (% full)</t>
  </si>
  <si>
    <t>WTI (usd/bbl)</t>
  </si>
  <si>
    <t>Coal (Eur/ton)</t>
  </si>
  <si>
    <t>CO2 (Eur/ton)</t>
  </si>
  <si>
    <t>TTF April 2019</t>
  </si>
  <si>
    <t>calculated fair value (EUR/MWh)</t>
  </si>
  <si>
    <t>TTF May 2019</t>
  </si>
  <si>
    <t>current price (EUR/MWh)</t>
  </si>
  <si>
    <t>market premium (EUR/MWh)</t>
  </si>
  <si>
    <t>TTF June 2019</t>
  </si>
  <si>
    <t>TTF Q2 2019</t>
  </si>
  <si>
    <t>base case</t>
  </si>
  <si>
    <t>worst case</t>
  </si>
  <si>
    <t>M+1</t>
  </si>
  <si>
    <t>M+2</t>
  </si>
  <si>
    <t>M+3</t>
  </si>
  <si>
    <t>Q+1</t>
  </si>
  <si>
    <t>Q+2</t>
  </si>
  <si>
    <t>Q+3</t>
  </si>
  <si>
    <t>Q+4</t>
  </si>
  <si>
    <t>Y+1</t>
  </si>
  <si>
    <t>Y+2</t>
  </si>
  <si>
    <t>FORWARD MARKET</t>
  </si>
  <si>
    <t>DAY AHEAD MARKET</t>
  </si>
  <si>
    <t>…</t>
  </si>
  <si>
    <t>hour</t>
  </si>
  <si>
    <t>mins</t>
  </si>
  <si>
    <t>INTRADAY MARKET</t>
  </si>
  <si>
    <t>optimised through hedge programs</t>
  </si>
  <si>
    <t>sunrise project</t>
  </si>
  <si>
    <t>?</t>
  </si>
  <si>
    <t>TTF 2020</t>
  </si>
  <si>
    <t>TTF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</si>
</sst>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/>
    <xf numFmtId="0" fontId="2" fillId="2" borderId="4" xfId="0" applyFont="1" applyFill="1" applyBorder="1"/>
    <xf numFmtId="9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7" xfId="0" applyFont="1" applyFill="1" applyBorder="1"/>
    <xf numFmtId="9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8" xfId="0" applyFill="1" applyBorder="1"/>
    <xf numFmtId="2" fontId="1" fillId="2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0" fillId="3" borderId="10" xfId="0" applyFill="1" applyBorder="1"/>
    <xf numFmtId="0" fontId="0" fillId="4" borderId="1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8" xfId="0" applyFill="1" applyBorder="1"/>
    <xf numFmtId="0" fontId="0" fillId="0" borderId="12" xfId="0" applyBorder="1"/>
    <xf numFmtId="10" fontId="0" fillId="2" borderId="5" xfId="0" applyNumberFormat="1" applyFill="1" applyBorder="1"/>
    <xf numFmtId="10" fontId="0" fillId="2" borderId="8" xfId="0" applyNumberFormat="1" applyFill="1" applyBorder="1"/>
    <xf numFmtId="2" fontId="1" fillId="2" borderId="5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4" xfId="0" applyFill="1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B950-56E3-4EB2-A0E3-EDA3349A84EB}">
  <sheetPr>
    <pageSetUpPr fitToPage="1"/>
  </sheetPr>
  <dimension ref="B1:J15"/>
  <sheetViews>
    <sheetView tabSelected="1" zoomScale="150" zoomScaleNormal="150" workbookViewId="0">
      <selection activeCell="K7" sqref="K7"/>
    </sheetView>
  </sheetViews>
  <sheetFormatPr defaultColWidth="8.85546875" defaultRowHeight="15" x14ac:dyDescent="0.25"/>
  <cols>
    <col min="1" max="1" width="5.28515625" style="1" customWidth="1"/>
    <col min="2" max="2" width="10.28515625" style="1" bestFit="1" customWidth="1"/>
    <col min="3" max="3" width="15.85546875" style="1" customWidth="1"/>
    <col min="4" max="4" width="12.28515625" style="1" customWidth="1"/>
    <col min="5" max="5" width="10.5703125" style="1" customWidth="1"/>
    <col min="6" max="6" width="10.85546875" style="1" customWidth="1"/>
    <col min="7" max="7" width="10.28515625" style="1" customWidth="1"/>
    <col min="8" max="8" width="15.42578125" style="1" customWidth="1"/>
    <col min="9" max="9" width="11.42578125" style="1" customWidth="1"/>
    <col min="10" max="10" width="11.5703125" style="1" customWidth="1"/>
    <col min="11" max="16384" width="8.85546875" style="1"/>
  </cols>
  <sheetData>
    <row r="1" spans="2:10" ht="46.9" customHeight="1" thickBot="1" x14ac:dyDescent="0.3"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6</v>
      </c>
      <c r="I1" s="4" t="s">
        <v>8</v>
      </c>
      <c r="J1" s="5" t="s">
        <v>9</v>
      </c>
    </row>
    <row r="2" spans="2:10" x14ac:dyDescent="0.25">
      <c r="B2" s="23" t="s">
        <v>12</v>
      </c>
      <c r="C2" s="7" t="s">
        <v>5</v>
      </c>
      <c r="D2" s="8">
        <v>0.36</v>
      </c>
      <c r="E2" s="9">
        <v>53.98</v>
      </c>
      <c r="F2" s="9">
        <v>82.18</v>
      </c>
      <c r="G2" s="9">
        <v>23.78</v>
      </c>
      <c r="H2" s="20">
        <v>20.23</v>
      </c>
      <c r="I2" s="10">
        <v>20.350000000000001</v>
      </c>
      <c r="J2" s="21">
        <f>+I2-H2</f>
        <v>0.12000000000000099</v>
      </c>
    </row>
    <row r="3" spans="2:10" ht="15.75" thickBot="1" x14ac:dyDescent="0.3">
      <c r="B3" s="24" t="s">
        <v>13</v>
      </c>
      <c r="C3" s="11" t="str">
        <f>+C2</f>
        <v>TTF April 2019</v>
      </c>
      <c r="D3" s="12">
        <v>0.21</v>
      </c>
      <c r="E3" s="13">
        <f>+E2*1.1</f>
        <v>59.378</v>
      </c>
      <c r="F3" s="13">
        <f t="shared" ref="F3:G3" si="0">+F2*1.1</f>
        <v>90.39800000000001</v>
      </c>
      <c r="G3" s="13">
        <f t="shared" si="0"/>
        <v>26.158000000000005</v>
      </c>
      <c r="H3" s="18">
        <v>26.38</v>
      </c>
      <c r="I3" s="14">
        <f>+I2</f>
        <v>20.350000000000001</v>
      </c>
      <c r="J3" s="22">
        <f>+I3-H3</f>
        <v>-6.0299999999999976</v>
      </c>
    </row>
    <row r="4" spans="2:10" ht="15.75" thickBot="1" x14ac:dyDescent="0.3">
      <c r="C4" s="6"/>
      <c r="J4" s="2"/>
    </row>
    <row r="5" spans="2:10" x14ac:dyDescent="0.25">
      <c r="B5" s="23" t="s">
        <v>12</v>
      </c>
      <c r="C5" s="7" t="s">
        <v>7</v>
      </c>
      <c r="D5" s="8">
        <v>0.44</v>
      </c>
      <c r="E5" s="10">
        <v>54.31</v>
      </c>
      <c r="F5" s="10">
        <v>81.3</v>
      </c>
      <c r="G5" s="9">
        <f>+G2</f>
        <v>23.78</v>
      </c>
      <c r="H5" s="20">
        <v>19.22</v>
      </c>
      <c r="I5" s="10">
        <v>20</v>
      </c>
      <c r="J5" s="21">
        <f>+I5-H5</f>
        <v>0.78000000000000114</v>
      </c>
    </row>
    <row r="6" spans="2:10" ht="15.75" thickBot="1" x14ac:dyDescent="0.3">
      <c r="B6" s="24" t="s">
        <v>13</v>
      </c>
      <c r="C6" s="11" t="s">
        <v>7</v>
      </c>
      <c r="D6" s="12">
        <v>0.317</v>
      </c>
      <c r="E6" s="14">
        <f>+E5*1.1</f>
        <v>59.741000000000007</v>
      </c>
      <c r="F6" s="14">
        <f t="shared" ref="F6:G6" si="1">+F5*1.1</f>
        <v>89.43</v>
      </c>
      <c r="G6" s="14">
        <f t="shared" si="1"/>
        <v>26.158000000000005</v>
      </c>
      <c r="H6" s="19">
        <v>24.84</v>
      </c>
      <c r="I6" s="14">
        <f>+I5</f>
        <v>20</v>
      </c>
      <c r="J6" s="22">
        <f>+I6-H6</f>
        <v>-4.84</v>
      </c>
    </row>
    <row r="7" spans="2:10" ht="15.75" thickBot="1" x14ac:dyDescent="0.3">
      <c r="C7" s="6"/>
      <c r="J7" s="2"/>
    </row>
    <row r="8" spans="2:10" x14ac:dyDescent="0.25">
      <c r="B8" s="23" t="s">
        <v>12</v>
      </c>
      <c r="C8" s="7" t="s">
        <v>10</v>
      </c>
      <c r="D8" s="15">
        <v>0.54420000000000002</v>
      </c>
      <c r="E8" s="10">
        <v>54.66</v>
      </c>
      <c r="F8" s="10">
        <v>78.3</v>
      </c>
      <c r="G8" s="10">
        <v>23.83</v>
      </c>
      <c r="H8" s="20">
        <v>18.079999999999998</v>
      </c>
      <c r="I8" s="10">
        <v>20.2</v>
      </c>
      <c r="J8" s="21">
        <f>+I8-H8</f>
        <v>2.120000000000001</v>
      </c>
    </row>
    <row r="9" spans="2:10" ht="15.75" thickBot="1" x14ac:dyDescent="0.3">
      <c r="B9" s="24" t="s">
        <v>13</v>
      </c>
      <c r="C9" s="11" t="s">
        <v>10</v>
      </c>
      <c r="D9" s="12">
        <v>0.44</v>
      </c>
      <c r="E9" s="13">
        <f>+E8*1.1</f>
        <v>60.125999999999998</v>
      </c>
      <c r="F9" s="13">
        <f t="shared" ref="F9:G9" si="2">+F8*1.1</f>
        <v>86.13000000000001</v>
      </c>
      <c r="G9" s="13">
        <f t="shared" si="2"/>
        <v>26.213000000000001</v>
      </c>
      <c r="H9" s="19">
        <v>23.35</v>
      </c>
      <c r="I9" s="14">
        <f>+I8</f>
        <v>20.2</v>
      </c>
      <c r="J9" s="22">
        <f>+I9-H9</f>
        <v>-3.1500000000000021</v>
      </c>
    </row>
    <row r="10" spans="2:10" ht="15.75" thickBot="1" x14ac:dyDescent="0.3">
      <c r="C10" s="6"/>
    </row>
    <row r="11" spans="2:10" x14ac:dyDescent="0.25">
      <c r="B11" s="48" t="s">
        <v>12</v>
      </c>
      <c r="C11" s="7" t="s">
        <v>11</v>
      </c>
      <c r="D11" s="16"/>
      <c r="E11" s="16"/>
      <c r="F11" s="16"/>
      <c r="G11" s="16"/>
      <c r="H11" s="20">
        <f t="shared" ref="H11:J12" si="3">+AVERAGE(H2,H5,H8)</f>
        <v>19.176666666666666</v>
      </c>
      <c r="I11" s="9">
        <f t="shared" si="3"/>
        <v>20.183333333333334</v>
      </c>
      <c r="J11" s="21">
        <f t="shared" si="3"/>
        <v>1.0066666666666677</v>
      </c>
    </row>
    <row r="12" spans="2:10" ht="15.75" thickBot="1" x14ac:dyDescent="0.3">
      <c r="B12" s="49" t="s">
        <v>13</v>
      </c>
      <c r="C12" s="11" t="str">
        <f>+C11</f>
        <v>TTF Q2 2019</v>
      </c>
      <c r="D12" s="17"/>
      <c r="E12" s="17"/>
      <c r="F12" s="17"/>
      <c r="G12" s="17"/>
      <c r="H12" s="18">
        <f t="shared" si="3"/>
        <v>24.856666666666666</v>
      </c>
      <c r="I12" s="13">
        <f t="shared" si="3"/>
        <v>20.183333333333334</v>
      </c>
      <c r="J12" s="22">
        <f t="shared" si="3"/>
        <v>-4.6733333333333329</v>
      </c>
    </row>
    <row r="13" spans="2:10" ht="15.75" thickBot="1" x14ac:dyDescent="0.3"/>
    <row r="14" spans="2:10" x14ac:dyDescent="0.25">
      <c r="B14" s="29"/>
      <c r="C14" s="7" t="s">
        <v>32</v>
      </c>
      <c r="D14" s="35">
        <v>0.63800000000000001</v>
      </c>
      <c r="E14" s="16">
        <v>54.914999999999999</v>
      </c>
      <c r="F14" s="16">
        <v>85.35</v>
      </c>
      <c r="G14" s="16">
        <v>24.23</v>
      </c>
      <c r="H14" s="37">
        <v>19.8</v>
      </c>
      <c r="I14" s="9">
        <v>20.7</v>
      </c>
      <c r="J14" s="40">
        <f>+I14-H14</f>
        <v>0.89999999999999858</v>
      </c>
    </row>
    <row r="15" spans="2:10" ht="15.75" thickBot="1" x14ac:dyDescent="0.3">
      <c r="B15" s="30"/>
      <c r="C15" s="11" t="s">
        <v>33</v>
      </c>
      <c r="D15" s="36">
        <f>D14</f>
        <v>0.63800000000000001</v>
      </c>
      <c r="E15" s="17">
        <v>54.28</v>
      </c>
      <c r="F15" s="17">
        <v>82.95</v>
      </c>
      <c r="G15" s="17">
        <v>24.805</v>
      </c>
      <c r="H15" s="38">
        <v>20.100000000000001</v>
      </c>
      <c r="I15" s="13">
        <v>19.75</v>
      </c>
      <c r="J15" s="39">
        <f>+I15-H15</f>
        <v>-0.35000000000000142</v>
      </c>
    </row>
  </sheetData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57BA-C864-4C62-8902-751E9D40C8E7}">
  <dimension ref="B2:U5"/>
  <sheetViews>
    <sheetView workbookViewId="0">
      <selection activeCell="B2" sqref="B2:U5"/>
    </sheetView>
  </sheetViews>
  <sheetFormatPr defaultRowHeight="15" x14ac:dyDescent="0.25"/>
  <cols>
    <col min="2" max="4" width="4.7109375" bestFit="1" customWidth="1"/>
    <col min="5" max="8" width="4.28515625" bestFit="1" customWidth="1"/>
    <col min="9" max="10" width="4" bestFit="1" customWidth="1"/>
    <col min="11" max="11" width="18" customWidth="1"/>
    <col min="12" max="12" width="4.7109375" bestFit="1" customWidth="1"/>
    <col min="13" max="16" width="3" bestFit="1" customWidth="1"/>
    <col min="17" max="17" width="3" customWidth="1"/>
    <col min="18" max="21" width="5" bestFit="1" customWidth="1"/>
  </cols>
  <sheetData>
    <row r="2" spans="2:21" x14ac:dyDescent="0.25">
      <c r="B2" s="45" t="s">
        <v>29</v>
      </c>
      <c r="C2" s="46"/>
      <c r="D2" s="46"/>
      <c r="E2" s="46"/>
      <c r="F2" s="46"/>
      <c r="G2" s="46"/>
      <c r="H2" s="46"/>
      <c r="I2" s="46"/>
      <c r="J2" s="47"/>
      <c r="K2" s="34" t="s">
        <v>30</v>
      </c>
      <c r="L2" s="45" t="s">
        <v>31</v>
      </c>
      <c r="M2" s="46"/>
      <c r="N2" s="46"/>
      <c r="O2" s="46"/>
      <c r="P2" s="46"/>
      <c r="Q2" s="46"/>
      <c r="R2" s="46"/>
      <c r="S2" s="46"/>
      <c r="T2" s="46"/>
      <c r="U2" s="47"/>
    </row>
    <row r="3" spans="2:21" ht="15.75" thickBot="1" x14ac:dyDescent="0.3">
      <c r="B3" s="41" t="s">
        <v>23</v>
      </c>
      <c r="C3" s="42"/>
      <c r="D3" s="42"/>
      <c r="E3" s="42"/>
      <c r="F3" s="42"/>
      <c r="G3" s="42"/>
      <c r="H3" s="42"/>
      <c r="I3" s="42"/>
      <c r="J3" s="43"/>
      <c r="K3" s="33" t="s">
        <v>24</v>
      </c>
      <c r="L3" s="44" t="s">
        <v>28</v>
      </c>
      <c r="M3" s="44"/>
      <c r="N3" s="44"/>
      <c r="O3" s="44"/>
      <c r="P3" s="44"/>
      <c r="Q3" s="44"/>
      <c r="R3" s="44"/>
      <c r="S3" s="44"/>
      <c r="T3" s="44"/>
      <c r="U3" s="44"/>
    </row>
    <row r="4" spans="2:21" x14ac:dyDescent="0.25">
      <c r="B4" s="25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6" t="s">
        <v>20</v>
      </c>
      <c r="I4" s="16" t="s">
        <v>21</v>
      </c>
      <c r="J4" s="26" t="s">
        <v>22</v>
      </c>
      <c r="K4" s="29"/>
      <c r="L4" s="10" t="s">
        <v>26</v>
      </c>
      <c r="M4" s="10">
        <v>0</v>
      </c>
      <c r="N4" s="10">
        <v>0</v>
      </c>
      <c r="O4" s="10">
        <v>0</v>
      </c>
      <c r="P4" s="10">
        <v>0</v>
      </c>
      <c r="Q4" s="10" t="s">
        <v>25</v>
      </c>
      <c r="R4" s="10">
        <v>24</v>
      </c>
      <c r="S4" s="10">
        <f>+R4</f>
        <v>24</v>
      </c>
      <c r="T4" s="10">
        <f t="shared" ref="T4:U4" si="0">+S4</f>
        <v>24</v>
      </c>
      <c r="U4" s="31">
        <f t="shared" si="0"/>
        <v>24</v>
      </c>
    </row>
    <row r="5" spans="2:21" ht="15.75" thickBot="1" x14ac:dyDescent="0.3">
      <c r="B5" s="27"/>
      <c r="C5" s="17"/>
      <c r="D5" s="17"/>
      <c r="E5" s="17"/>
      <c r="F5" s="17"/>
      <c r="G5" s="17"/>
      <c r="H5" s="17"/>
      <c r="I5" s="17"/>
      <c r="J5" s="28"/>
      <c r="K5" s="30"/>
      <c r="L5" s="14" t="s">
        <v>27</v>
      </c>
      <c r="M5" s="14">
        <v>15</v>
      </c>
      <c r="N5" s="14">
        <v>30</v>
      </c>
      <c r="O5" s="14">
        <v>45</v>
      </c>
      <c r="P5" s="14">
        <v>60</v>
      </c>
      <c r="Q5" s="14" t="s">
        <v>25</v>
      </c>
      <c r="R5" s="14">
        <f>+M5</f>
        <v>15</v>
      </c>
      <c r="S5" s="14">
        <f t="shared" ref="S5:U5" si="1">+N5</f>
        <v>30</v>
      </c>
      <c r="T5" s="14">
        <f t="shared" si="1"/>
        <v>45</v>
      </c>
      <c r="U5" s="32">
        <f t="shared" si="1"/>
        <v>60</v>
      </c>
    </row>
  </sheetData>
  <mergeCells count="4">
    <mergeCell ref="B3:J3"/>
    <mergeCell ref="L3:U3"/>
    <mergeCell ref="B2:J2"/>
    <mergeCell ref="L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Sweerts</dc:creator>
  <cp:lastModifiedBy>Jeroen Sweerts</cp:lastModifiedBy>
  <cp:lastPrinted>2019-01-30T15:36:32Z</cp:lastPrinted>
  <dcterms:created xsi:type="dcterms:W3CDTF">2019-01-27T18:31:22Z</dcterms:created>
  <dcterms:modified xsi:type="dcterms:W3CDTF">2019-01-30T17:54:08Z</dcterms:modified>
</cp:coreProperties>
</file>