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DATA\Python\Fair_Value_Model\"/>
    </mc:Choice>
  </mc:AlternateContent>
  <xr:revisionPtr revIDLastSave="0" documentId="13_ncr:1_{CD88144A-3B19-449D-8656-78A9D84CD816}" xr6:coauthVersionLast="36" xr6:coauthVersionMax="36" xr10:uidLastSave="{00000000-0000-0000-0000-000000000000}"/>
  <bookViews>
    <workbookView xWindow="0" yWindow="0" windowWidth="25200" windowHeight="10275" xr2:uid="{4F05960B-DE8B-49FF-A1BE-50ED76A82F43}"/>
  </bookViews>
  <sheets>
    <sheet name="trades" sheetId="4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8" i="4" l="1"/>
  <c r="A9" i="4" s="1"/>
  <c r="A10" i="4" s="1"/>
  <c r="A11" i="4" s="1"/>
  <c r="F11" i="4"/>
  <c r="F7" i="4"/>
  <c r="F9" i="4"/>
  <c r="F10" i="4"/>
  <c r="F8" i="4"/>
  <c r="G9" i="4" l="1"/>
  <c r="G7" i="4"/>
  <c r="G8" i="4"/>
  <c r="G11" i="4"/>
  <c r="G10" i="4"/>
  <c r="M2" i="4" a="1"/>
  <c r="M2" i="4" s="1"/>
  <c r="N2" i="4" a="1"/>
  <c r="N2" i="4" s="1"/>
  <c r="O2" i="4" a="1"/>
  <c r="O2" i="4" s="1"/>
  <c r="P2" i="4" a="1"/>
  <c r="P2" i="4" s="1"/>
  <c r="Q2" i="4" a="1"/>
  <c r="Q2" i="4" s="1"/>
  <c r="R2" i="4" a="1"/>
  <c r="R2" i="4" s="1"/>
  <c r="S2" i="4" a="1"/>
  <c r="S2" i="4" s="1"/>
  <c r="T2" i="4" a="1"/>
  <c r="T2" i="4" s="1"/>
  <c r="U2" i="4" a="1"/>
  <c r="U2" i="4" s="1"/>
  <c r="V2" i="4" a="1"/>
  <c r="V2" i="4" s="1"/>
  <c r="W2" i="4" a="1"/>
  <c r="W2" i="4" s="1"/>
  <c r="X2" i="4" a="1"/>
  <c r="X2" i="4" s="1"/>
  <c r="Y2" i="4" a="1"/>
  <c r="Y2" i="4" s="1"/>
  <c r="Z2" i="4" a="1"/>
  <c r="Z2" i="4" s="1"/>
  <c r="AA2" i="4" a="1"/>
  <c r="AA2" i="4" s="1"/>
  <c r="AB2" i="4" a="1"/>
  <c r="AB2" i="4" s="1"/>
  <c r="AC2" i="4" a="1"/>
  <c r="AC2" i="4" s="1"/>
  <c r="AD2" i="4" a="1"/>
  <c r="AD2" i="4" s="1"/>
  <c r="AE2" i="4" a="1"/>
  <c r="AE2" i="4" s="1"/>
  <c r="AF2" i="4" a="1"/>
  <c r="AF2" i="4" s="1"/>
  <c r="AG2" i="4" a="1"/>
  <c r="AG2" i="4" s="1"/>
  <c r="J2" i="4" a="1"/>
  <c r="J2" i="4" s="1"/>
  <c r="K2" i="4" a="1"/>
  <c r="K2" i="4" s="1"/>
  <c r="L2" i="4" a="1"/>
  <c r="L2" i="4" s="1"/>
  <c r="A6" i="4" l="1"/>
  <c r="A5" i="4"/>
  <c r="A4" i="4"/>
  <c r="A3" i="4"/>
  <c r="F3" i="4"/>
  <c r="F4" i="4"/>
  <c r="F5" i="4"/>
  <c r="F6" i="4"/>
  <c r="G6" i="4" l="1"/>
  <c r="G3" i="4"/>
  <c r="G5" i="4"/>
  <c r="G4" i="4"/>
  <c r="F2" i="4"/>
  <c r="G2" i="4" l="1"/>
  <c r="J3" i="4" s="1"/>
</calcChain>
</file>

<file path=xl/sharedStrings.xml><?xml version="1.0" encoding="utf-8"?>
<sst xmlns="http://schemas.openxmlformats.org/spreadsheetml/2006/main" count="10" uniqueCount="9">
  <si>
    <t>delivery start</t>
  </si>
  <si>
    <t>delivery end</t>
  </si>
  <si>
    <t>volume (MW)</t>
  </si>
  <si>
    <t>transaction price (Eur/Mwh)</t>
  </si>
  <si>
    <t>Current price (Eur/Mwh)</t>
  </si>
  <si>
    <t>P&amp;L</t>
  </si>
  <si>
    <t>trading date</t>
  </si>
  <si>
    <t>MW</t>
  </si>
  <si>
    <t>positions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</si>
</sst>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€_-;\-* #,##0.00\ _€_-;_-* &quot;-&quot;??\ _€_-;_-@_-"/>
    <numFmt numFmtId="164" formatCode="_-* #,##0\ _€_-;\-* #,##0\ _€_-;_-* &quot;-&quot;??\ _€_-;_-@_-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15" fontId="0" fillId="2" borderId="0" xfId="0" applyNumberFormat="1" applyFill="1"/>
    <xf numFmtId="14" fontId="0" fillId="2" borderId="0" xfId="0" applyNumberFormat="1" applyFill="1"/>
    <xf numFmtId="17" fontId="0" fillId="0" borderId="0" xfId="0" applyNumberFormat="1"/>
    <xf numFmtId="0" fontId="0" fillId="3" borderId="0" xfId="0" applyFill="1"/>
    <xf numFmtId="164" fontId="1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tgetrtdserver">
      <tp>
        <v>20.045999999999999</v>
        <stp/>
        <stp>_x0008_/TFMBYZ0_x0006_SETTLE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6" s="4"/>
        <tr r="F11" s="4"/>
      </tp>
      <tp>
        <v>21.141999999999999</v>
        <stp/>
        <stp>_x0008_/TFMBQZ9_x0006_SETTLE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5" s="4"/>
        <tr r="F10" s="4"/>
      </tp>
      <tp>
        <v>18.579000000000001</v>
        <stp/>
        <stp>_x0008_/TFMBQU9_x0006_SETTLE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4" s="4"/>
        <tr r="F9" s="4"/>
      </tp>
      <tp>
        <v>18.544</v>
        <stp/>
        <stp>_x0008_/TFMBQM9_x0006_SETTLE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3" s="4"/>
        <tr r="F8" s="4"/>
      </tp>
      <tp>
        <v>18.911999999999999</v>
        <stp/>
        <stp>_x0008_/TFMBMH9_x0006_SETTLE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2" s="4"/>
        <tr r="F7" s="4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80ED-6D52-458B-9D59-E92B35E6AF9A}">
  <dimension ref="A1:AH11"/>
  <sheetViews>
    <sheetView tabSelected="1" workbookViewId="0">
      <selection activeCell="D26" sqref="D26"/>
    </sheetView>
  </sheetViews>
  <sheetFormatPr defaultRowHeight="15" x14ac:dyDescent="0.25"/>
  <cols>
    <col min="1" max="1" width="16.85546875" customWidth="1"/>
    <col min="2" max="2" width="12.7109375" bestFit="1" customWidth="1"/>
    <col min="3" max="3" width="12.140625" bestFit="1" customWidth="1"/>
    <col min="4" max="4" width="13.28515625" bestFit="1" customWidth="1"/>
    <col min="5" max="5" width="30.85546875" bestFit="1" customWidth="1"/>
    <col min="6" max="6" width="23" bestFit="1" customWidth="1"/>
    <col min="7" max="7" width="10.5703125" bestFit="1" customWidth="1"/>
    <col min="10" max="10" width="10" customWidth="1"/>
  </cols>
  <sheetData>
    <row r="1" spans="1:34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I1" t="s">
        <v>8</v>
      </c>
      <c r="J1" s="5">
        <v>43466</v>
      </c>
      <c r="K1" s="5">
        <v>43497</v>
      </c>
      <c r="L1" s="5">
        <v>43525</v>
      </c>
      <c r="M1" s="5">
        <v>43556</v>
      </c>
      <c r="N1" s="5">
        <v>43586</v>
      </c>
      <c r="O1" s="5">
        <v>43617</v>
      </c>
      <c r="P1" s="5">
        <v>43647</v>
      </c>
      <c r="Q1" s="5">
        <v>43678</v>
      </c>
      <c r="R1" s="5">
        <v>43709</v>
      </c>
      <c r="S1" s="5">
        <v>43739</v>
      </c>
      <c r="T1" s="5">
        <v>43770</v>
      </c>
      <c r="U1" s="5">
        <v>43800</v>
      </c>
      <c r="V1" s="5">
        <v>43831</v>
      </c>
      <c r="W1" s="5">
        <v>43862</v>
      </c>
      <c r="X1" s="5">
        <v>43891</v>
      </c>
      <c r="Y1" s="5">
        <v>43922</v>
      </c>
      <c r="Z1" s="5">
        <v>43952</v>
      </c>
      <c r="AA1" s="5">
        <v>43983</v>
      </c>
      <c r="AB1" s="5">
        <v>44013</v>
      </c>
      <c r="AC1" s="5">
        <v>44044</v>
      </c>
      <c r="AD1" s="5">
        <v>44075</v>
      </c>
      <c r="AE1" s="5">
        <v>44105</v>
      </c>
      <c r="AF1" s="5">
        <v>44136</v>
      </c>
      <c r="AG1" s="5">
        <v>44166</v>
      </c>
      <c r="AH1" s="5">
        <v>44197</v>
      </c>
    </row>
    <row r="2" spans="1:34" x14ac:dyDescent="0.25">
      <c r="A2" s="3">
        <v>43502</v>
      </c>
      <c r="B2" s="4">
        <v>43525</v>
      </c>
      <c r="C2" s="4">
        <v>43555</v>
      </c>
      <c r="D2" s="2">
        <v>10</v>
      </c>
      <c r="E2" s="2">
        <v>19.145</v>
      </c>
      <c r="F2" s="6">
        <f>_xll.RtGet("IDN","/TFMBMH9","SETTLE")</f>
        <v>18.911999999999999</v>
      </c>
      <c r="G2" s="1">
        <f>+(F2-E2)*D2*(C2-B2)*24</f>
        <v>-1677.600000000004</v>
      </c>
      <c r="I2" t="s">
        <v>7</v>
      </c>
      <c r="J2">
        <f t="array" ref="J2">+SUM(IF($B$2:$B$1048576&lt;=J$1,IF($C$2:$C$1048576&gt;=K$1-1,$D$2:$D$1048576,0)))</f>
        <v>0</v>
      </c>
      <c r="K2">
        <f t="array" ref="K2">+SUM(IF($B$2:$B$1048576&lt;=K$1,IF($C$2:$C$1048576&gt;=L$1-1,$D$2:$D$1048576,0)))</f>
        <v>0</v>
      </c>
      <c r="L2">
        <f t="array" ref="L2">+SUM(IF($B$2:$B$1048576&lt;=L$1,IF($C$2:$C$1048576&gt;=M$1-1,$D$2:$D$1048576,0)))</f>
        <v>20</v>
      </c>
      <c r="M2">
        <f t="array" ref="M2">+SUM(IF($B$2:$B$1048576&lt;=M$1,IF($C$2:$C$1048576&gt;=N$1-1,$D$2:$D$1048576,0)))</f>
        <v>20</v>
      </c>
      <c r="N2">
        <f t="array" ref="N2">+SUM(IF($B$2:$B$1048576&lt;=N$1,IF($C$2:$C$1048576&gt;=O$1-1,$D$2:$D$1048576,0)))</f>
        <v>20</v>
      </c>
      <c r="O2">
        <f t="array" ref="O2">+SUM(IF($B$2:$B$1048576&lt;=O$1,IF($C$2:$C$1048576&gt;=P$1-1,$D$2:$D$1048576,0)))</f>
        <v>20</v>
      </c>
      <c r="P2">
        <f t="array" ref="P2">+SUM(IF($B$2:$B$1048576&lt;=P$1,IF($C$2:$C$1048576&gt;=Q$1-1,$D$2:$D$1048576,0)))</f>
        <v>20</v>
      </c>
      <c r="Q2">
        <f t="array" ref="Q2">+SUM(IF($B$2:$B$1048576&lt;=Q$1,IF($C$2:$C$1048576&gt;=R$1-1,$D$2:$D$1048576,0)))</f>
        <v>20</v>
      </c>
      <c r="R2">
        <f t="array" ref="R2">+SUM(IF($B$2:$B$1048576&lt;=R$1,IF($C$2:$C$1048576&gt;=S$1-1,$D$2:$D$1048576,0)))</f>
        <v>20</v>
      </c>
      <c r="S2">
        <f t="array" ref="S2">+SUM(IF($B$2:$B$1048576&lt;=S$1,IF($C$2:$C$1048576&gt;=T$1-1,$D$2:$D$1048576,0)))</f>
        <v>20</v>
      </c>
      <c r="T2">
        <f t="array" ref="T2">+SUM(IF($B$2:$B$1048576&lt;=T$1,IF($C$2:$C$1048576&gt;=U$1-1,$D$2:$D$1048576,0)))</f>
        <v>20</v>
      </c>
      <c r="U2">
        <f t="array" ref="U2">+SUM(IF($B$2:$B$1048576&lt;=U$1,IF($C$2:$C$1048576&gt;=V$1-1,$D$2:$D$1048576,0)))</f>
        <v>20</v>
      </c>
      <c r="V2">
        <f t="array" ref="V2">+SUM(IF($B$2:$B$1048576&lt;=V$1,IF($C$2:$C$1048576&gt;=W$1-1,$D$2:$D$1048576,0)))</f>
        <v>20</v>
      </c>
      <c r="W2">
        <f t="array" ref="W2">+SUM(IF($B$2:$B$1048576&lt;=W$1,IF($C$2:$C$1048576&gt;=X$1-1,$D$2:$D$1048576,0)))</f>
        <v>20</v>
      </c>
      <c r="X2">
        <f t="array" ref="X2">+SUM(IF($B$2:$B$1048576&lt;=X$1,IF($C$2:$C$1048576&gt;=Y$1-1,$D$2:$D$1048576,0)))</f>
        <v>20</v>
      </c>
      <c r="Y2">
        <f t="array" ref="Y2">+SUM(IF($B$2:$B$1048576&lt;=Y$1,IF($C$2:$C$1048576&gt;=Z$1-1,$D$2:$D$1048576,0)))</f>
        <v>20</v>
      </c>
      <c r="Z2">
        <f t="array" ref="Z2">+SUM(IF($B$2:$B$1048576&lt;=Z$1,IF($C$2:$C$1048576&gt;=AA$1-1,$D$2:$D$1048576,0)))</f>
        <v>20</v>
      </c>
      <c r="AA2">
        <f t="array" ref="AA2">+SUM(IF($B$2:$B$1048576&lt;=AA$1,IF($C$2:$C$1048576&gt;=AB$1-1,$D$2:$D$1048576,0)))</f>
        <v>20</v>
      </c>
      <c r="AB2">
        <f t="array" ref="AB2">+SUM(IF($B$2:$B$1048576&lt;=AB$1,IF($C$2:$C$1048576&gt;=AC$1-1,$D$2:$D$1048576,0)))</f>
        <v>20</v>
      </c>
      <c r="AC2">
        <f t="array" ref="AC2">+SUM(IF($B$2:$B$1048576&lt;=AC$1,IF($C$2:$C$1048576&gt;=AD$1-1,$D$2:$D$1048576,0)))</f>
        <v>20</v>
      </c>
      <c r="AD2">
        <f t="array" ref="AD2">+SUM(IF($B$2:$B$1048576&lt;=AD$1,IF($C$2:$C$1048576&gt;=AE$1-1,$D$2:$D$1048576,0)))</f>
        <v>20</v>
      </c>
      <c r="AE2">
        <f t="array" ref="AE2">+SUM(IF($B$2:$B$1048576&lt;=AE$1,IF($C$2:$C$1048576&gt;=AF$1-1,$D$2:$D$1048576,0)))</f>
        <v>20</v>
      </c>
      <c r="AF2">
        <f t="array" ref="AF2">+SUM(IF($B$2:$B$1048576&lt;=AF$1,IF($C$2:$C$1048576&gt;=AG$1-1,$D$2:$D$1048576,0)))</f>
        <v>20</v>
      </c>
      <c r="AG2">
        <f t="array" ref="AG2">+SUM(IF($B$2:$B$1048576&lt;=AG$1,IF($C$2:$C$1048576&gt;=AH$1-1,$D$2:$D$1048576,0)))</f>
        <v>20</v>
      </c>
    </row>
    <row r="3" spans="1:34" x14ac:dyDescent="0.25">
      <c r="A3" s="3">
        <f>+A2</f>
        <v>43502</v>
      </c>
      <c r="B3" s="4">
        <v>43556</v>
      </c>
      <c r="C3" s="4">
        <v>43646</v>
      </c>
      <c r="D3" s="2">
        <v>10</v>
      </c>
      <c r="E3" s="2">
        <v>18.899999999999999</v>
      </c>
      <c r="F3" s="6">
        <f>_xll.RtGet("IDN","/TFMBQM9","SETTLE")</f>
        <v>18.544</v>
      </c>
      <c r="G3" s="1">
        <f>+(F3-E3)*D3*(C3-B3)*24</f>
        <v>-7689.5999999999585</v>
      </c>
      <c r="I3" t="s">
        <v>5</v>
      </c>
      <c r="J3" s="7">
        <f>+SUM(G2:G1048576)</f>
        <v>-124423.9200000002</v>
      </c>
    </row>
    <row r="4" spans="1:34" x14ac:dyDescent="0.25">
      <c r="A4" s="3">
        <f>+A3</f>
        <v>43502</v>
      </c>
      <c r="B4" s="4">
        <v>43647</v>
      </c>
      <c r="C4" s="4">
        <v>43738</v>
      </c>
      <c r="D4" s="2">
        <v>10</v>
      </c>
      <c r="E4" s="2">
        <v>18.895</v>
      </c>
      <c r="F4" s="6">
        <f>_xll.RtGet("IDN","/TFMBQU9","SETTLE")</f>
        <v>18.579000000000001</v>
      </c>
      <c r="G4" s="1">
        <f>+(F4-E4)*D4*(C4-B4)*24</f>
        <v>-6901.4399999999769</v>
      </c>
    </row>
    <row r="5" spans="1:34" x14ac:dyDescent="0.25">
      <c r="A5" s="3">
        <f>+A4</f>
        <v>43502</v>
      </c>
      <c r="B5" s="4">
        <v>43739</v>
      </c>
      <c r="C5" s="4">
        <v>43830</v>
      </c>
      <c r="D5" s="2">
        <v>10</v>
      </c>
      <c r="E5" s="2">
        <v>21.89</v>
      </c>
      <c r="F5" s="6">
        <f>_xll.RtGet("IDN","/TFMBQZ9","SETTLE")</f>
        <v>21.141999999999999</v>
      </c>
      <c r="G5" s="1">
        <f>+(F5-E5)*D5*(C5-B5)*24</f>
        <v>-16336.320000000023</v>
      </c>
    </row>
    <row r="6" spans="1:34" x14ac:dyDescent="0.25">
      <c r="A6" s="3">
        <f>+A5</f>
        <v>43502</v>
      </c>
      <c r="B6" s="4">
        <v>43831</v>
      </c>
      <c r="C6" s="4">
        <v>44196</v>
      </c>
      <c r="D6" s="2">
        <v>10</v>
      </c>
      <c r="E6" s="2">
        <v>20.295000000000002</v>
      </c>
      <c r="F6" s="6">
        <f>_xll.RtGet("IDN","/TFMBYZ0","SETTLE")</f>
        <v>20.045999999999999</v>
      </c>
      <c r="G6" s="1">
        <f>+(F6-E6)*D6*(C6-B6)*24</f>
        <v>-21812.400000000205</v>
      </c>
    </row>
    <row r="7" spans="1:34" x14ac:dyDescent="0.25">
      <c r="A7" s="3">
        <v>43503</v>
      </c>
      <c r="B7" s="4">
        <v>43525</v>
      </c>
      <c r="C7" s="4">
        <v>43555</v>
      </c>
      <c r="D7" s="2">
        <v>10</v>
      </c>
      <c r="E7" s="2">
        <v>19.324999999999999</v>
      </c>
      <c r="F7" s="6">
        <f>_xll.RtGet("IDN","/TFMBMH9","SETTLE")</f>
        <v>18.911999999999999</v>
      </c>
      <c r="G7" s="1">
        <f t="shared" ref="G7:G11" si="0">+(F7-E7)*D7*(C7-B7)*24</f>
        <v>-2973.6000000000017</v>
      </c>
    </row>
    <row r="8" spans="1:34" x14ac:dyDescent="0.25">
      <c r="A8" s="3">
        <f>+A7</f>
        <v>43503</v>
      </c>
      <c r="B8" s="4">
        <v>43556</v>
      </c>
      <c r="C8" s="4">
        <v>43646</v>
      </c>
      <c r="D8" s="2">
        <v>10</v>
      </c>
      <c r="E8" s="2">
        <v>19.05</v>
      </c>
      <c r="F8" s="6">
        <f>_xll.RtGet("IDN","/TFMBQM9","SETTLE")</f>
        <v>18.544</v>
      </c>
      <c r="G8" s="1">
        <f t="shared" si="0"/>
        <v>-10929.600000000006</v>
      </c>
    </row>
    <row r="9" spans="1:34" x14ac:dyDescent="0.25">
      <c r="A9" s="3">
        <f>+A8</f>
        <v>43503</v>
      </c>
      <c r="B9" s="4">
        <v>43647</v>
      </c>
      <c r="C9" s="4">
        <v>43738</v>
      </c>
      <c r="D9" s="2">
        <v>10</v>
      </c>
      <c r="E9" s="2">
        <v>18.95</v>
      </c>
      <c r="F9" s="6">
        <f>_xll.RtGet("IDN","/TFMBQU9","SETTLE")</f>
        <v>18.579000000000001</v>
      </c>
      <c r="G9" s="1">
        <f t="shared" si="0"/>
        <v>-8102.6399999999703</v>
      </c>
    </row>
    <row r="10" spans="1:34" x14ac:dyDescent="0.25">
      <c r="A10" s="3">
        <f>+A9</f>
        <v>43503</v>
      </c>
      <c r="B10" s="4">
        <v>43739</v>
      </c>
      <c r="C10" s="4">
        <v>43830</v>
      </c>
      <c r="D10" s="2">
        <v>10</v>
      </c>
      <c r="E10" s="2">
        <v>21.94</v>
      </c>
      <c r="F10" s="6">
        <f>_xll.RtGet("IDN","/TFMBQZ9","SETTLE")</f>
        <v>21.141999999999999</v>
      </c>
      <c r="G10" s="1">
        <f t="shared" si="0"/>
        <v>-17428.32000000004</v>
      </c>
    </row>
    <row r="11" spans="1:34" x14ac:dyDescent="0.25">
      <c r="A11" s="3">
        <f>+A10</f>
        <v>43503</v>
      </c>
      <c r="B11" s="4">
        <v>43831</v>
      </c>
      <c r="C11" s="4">
        <v>44196</v>
      </c>
      <c r="D11" s="2">
        <v>10</v>
      </c>
      <c r="E11" s="2">
        <v>20.395</v>
      </c>
      <c r="F11" s="6">
        <f>_xll.RtGet("IDN","/TFMBYZ0","SETTLE")</f>
        <v>20.045999999999999</v>
      </c>
      <c r="G11" s="1">
        <f t="shared" si="0"/>
        <v>-30572.40000000002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 Sweerts</dc:creator>
  <cp:lastModifiedBy>Jeroen Sweerts</cp:lastModifiedBy>
  <dcterms:created xsi:type="dcterms:W3CDTF">2019-02-05T09:26:05Z</dcterms:created>
  <dcterms:modified xsi:type="dcterms:W3CDTF">2019-02-08T09:52:22Z</dcterms:modified>
</cp:coreProperties>
</file>