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Wechat文件\WeChat Files\wxid_l3wh8hxzoaoh22\FileStorage\File\2020-12\"/>
    </mc:Choice>
  </mc:AlternateContent>
  <xr:revisionPtr revIDLastSave="0" documentId="8_{A23CBDB1-3FBE-4A16-AF47-65F3DCA48961}" xr6:coauthVersionLast="45" xr6:coauthVersionMax="45" xr10:uidLastSave="{00000000-0000-0000-0000-000000000000}"/>
  <bookViews>
    <workbookView xWindow="-108" yWindow="-108" windowWidth="23256" windowHeight="12720" activeTab="3" xr2:uid="{2A7082F2-551C-477E-AB5B-EFE515CF4035}"/>
  </bookViews>
  <sheets>
    <sheet name="Sheet1" sheetId="1" r:id="rId1"/>
    <sheet name="initial decision of M" sheetId="2" r:id="rId2"/>
    <sheet name="revised decision of M" sheetId="4" r:id="rId3"/>
    <sheet name="decision of I" sheetId="7" r:id="rId4"/>
  </sheets>
  <definedNames>
    <definedName name="MinimizeCosts" localSheetId="3">FALSE</definedName>
    <definedName name="MinimizeCosts" localSheetId="1">FALSE</definedName>
    <definedName name="MinimizeCosts" localSheetId="2">FALSE</definedName>
    <definedName name="MinimizeCosts" localSheetId="0">FALSE</definedName>
    <definedName name="_xlnm.Print_Area" localSheetId="3">'decision of I'!$A$1:$AA$64</definedName>
    <definedName name="_xlnm.Print_Area" localSheetId="1">'initial decision of M'!TreeDiagram</definedName>
    <definedName name="_xlnm.Print_Area" localSheetId="2">'revised decision of M'!TreeDiagram</definedName>
    <definedName name="_xlnm.Print_Area" localSheetId="0">Sheet1!TreeDiagram</definedName>
    <definedName name="TreeData" localSheetId="3">'decision of I'!$GH$1001:$GV$1021</definedName>
    <definedName name="TreeData" localSheetId="1">'initial decision of M'!$GH$1001:$GV$1007</definedName>
    <definedName name="TreeData" localSheetId="2">'revised decision of M'!$GH$1001:$GV$1015</definedName>
    <definedName name="TreeData" localSheetId="0">Sheet1!$GH$1001:$GV$1012</definedName>
    <definedName name="TreeDiagBase" localSheetId="3">'decision of I'!$A$1</definedName>
    <definedName name="TreeDiagBase" localSheetId="1">'initial decision of M'!$A$1</definedName>
    <definedName name="TreeDiagBase" localSheetId="2">'revised decision of M'!$A$1</definedName>
    <definedName name="TreeDiagBase" localSheetId="0">Sheet1!$A$1</definedName>
    <definedName name="TreeDiagram" localSheetId="3">'decision of I'!$A$1:$AA$64</definedName>
    <definedName name="TreeDiagram" localSheetId="1">'initial decision of M'!$A$1:$K$19</definedName>
    <definedName name="TreeDiagram" localSheetId="2">'revised decision of M'!$A$1:$AA$39</definedName>
    <definedName name="TreeDiagram" localSheetId="0">Sheet1!$A$1:$S$34</definedName>
    <definedName name="UseExpUtility" localSheetId="3">FALSE</definedName>
    <definedName name="UseExpUtility" localSheetId="1">FALSE</definedName>
    <definedName name="UseExpUtility" localSheetId="2">FALSE</definedName>
    <definedName name="UseExpUtility" localSheetId="0">FALSE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7" l="1"/>
  <c r="T36" i="7"/>
  <c r="H17" i="7"/>
  <c r="AA43" i="7" l="1"/>
  <c r="AA38" i="7"/>
  <c r="AA18" i="7"/>
  <c r="AA13" i="7"/>
  <c r="AA33" i="7"/>
  <c r="AA28" i="7"/>
  <c r="AA48" i="7"/>
  <c r="U49" i="7" s="1"/>
  <c r="AA53" i="7"/>
  <c r="Q54" i="7" s="1"/>
  <c r="AA8" i="7"/>
  <c r="AA3" i="7"/>
  <c r="AA23" i="7"/>
  <c r="M24" i="7" s="1"/>
  <c r="AA58" i="7"/>
  <c r="M59" i="7" s="1"/>
  <c r="AA63" i="7"/>
  <c r="E64" i="7" s="1"/>
  <c r="M24" i="4"/>
  <c r="X19" i="4"/>
  <c r="X14" i="4"/>
  <c r="I9" i="4"/>
  <c r="AA18" i="4"/>
  <c r="Y19" i="4" s="1"/>
  <c r="AA13" i="4"/>
  <c r="Y14" i="4" s="1"/>
  <c r="AA23" i="4"/>
  <c r="U24" i="4" s="1"/>
  <c r="AA28" i="4"/>
  <c r="Q29" i="4" s="1"/>
  <c r="AA33" i="4"/>
  <c r="M34" i="4" s="1"/>
  <c r="AA38" i="4"/>
  <c r="I39" i="4" s="1"/>
  <c r="AA8" i="4"/>
  <c r="AA3" i="4"/>
  <c r="I4" i="4" s="1"/>
  <c r="E6" i="4" s="1"/>
  <c r="K3" i="2"/>
  <c r="I9" i="2"/>
  <c r="I4" i="2"/>
  <c r="E6" i="2"/>
  <c r="K18" i="2"/>
  <c r="I19" i="2" s="1"/>
  <c r="K13" i="2"/>
  <c r="I14" i="2" s="1"/>
  <c r="K8" i="2"/>
  <c r="U36" i="7" l="1"/>
  <c r="Q42" i="7" s="1"/>
  <c r="M48" i="7" s="1"/>
  <c r="M11" i="7"/>
  <c r="I17" i="7" s="1"/>
  <c r="U16" i="4"/>
  <c r="Q20" i="4" s="1"/>
  <c r="I29" i="4" s="1"/>
  <c r="E34" i="4" s="1"/>
  <c r="A20" i="4" s="1"/>
  <c r="B19" i="4" s="1"/>
  <c r="E16" i="2"/>
  <c r="A11" i="2" s="1"/>
  <c r="B10" i="2" s="1"/>
  <c r="E20" i="1"/>
  <c r="A27" i="1" s="1"/>
  <c r="B26" i="1" s="1"/>
  <c r="Q24" i="1"/>
  <c r="Q19" i="1"/>
  <c r="Q14" i="1"/>
  <c r="Q9" i="1"/>
  <c r="M21" i="1"/>
  <c r="M11" i="1"/>
  <c r="M4" i="1"/>
  <c r="I29" i="1"/>
  <c r="E34" i="1"/>
  <c r="S23" i="1"/>
  <c r="S18" i="1"/>
  <c r="S13" i="1"/>
  <c r="S8" i="1"/>
  <c r="S3" i="1"/>
  <c r="S28" i="1"/>
  <c r="S33" i="1"/>
  <c r="I53" i="7" l="1"/>
  <c r="E35" i="7" s="1"/>
  <c r="A49" i="7" s="1"/>
  <c r="B48" i="7" s="1"/>
  <c r="I12" i="1"/>
  <c r="J11" i="1" s="1"/>
  <c r="J52" i="7" l="1"/>
</calcChain>
</file>

<file path=xl/sharedStrings.xml><?xml version="1.0" encoding="utf-8"?>
<sst xmlns="http://schemas.openxmlformats.org/spreadsheetml/2006/main" count="180" uniqueCount="59">
  <si>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</si>
  <si>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</si>
  <si>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</si>
  <si>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</si>
  <si>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</si>
  <si>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</si>
  <si>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</si>
  <si>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</si>
  <si>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</si>
  <si>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</si>
  <si>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</si>
  <si>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</si>
  <si>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</si>
  <si>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</si>
  <si>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</si>
  <si>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</si>
  <si>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</si>
  <si>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</si>
  <si>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Academic Version</t>
  </si>
  <si>
    <t>Only For Academic Use</t>
  </si>
  <si>
    <t>Prepare proposal</t>
  </si>
  <si>
    <t>Don't prepare proposal</t>
  </si>
  <si>
    <t>–50000</t>
  </si>
  <si>
    <t>E</t>
  </si>
  <si>
    <t>使用机械方法</t>
  </si>
  <si>
    <t>Try electronic method</t>
  </si>
  <si>
    <t>已授予的合同</t>
  </si>
  <si>
    <t>未授予的合同</t>
  </si>
  <si>
    <t>Electronic success</t>
  </si>
  <si>
    <t>Electronic failure</t>
  </si>
  <si>
    <t>选择磁电池</t>
  </si>
  <si>
    <t>Magnetic success</t>
  </si>
  <si>
    <t>磁故障</t>
  </si>
  <si>
    <t>Non-steroid</t>
    <phoneticPr fontId="3" type="noConversion"/>
  </si>
  <si>
    <t>steroid</t>
    <phoneticPr fontId="3" type="noConversion"/>
  </si>
  <si>
    <t>Approval</t>
    <phoneticPr fontId="3" type="noConversion"/>
  </si>
  <si>
    <t>Non-approval</t>
    <phoneticPr fontId="3" type="noConversion"/>
  </si>
  <si>
    <t>IND pass</t>
    <phoneticPr fontId="3" type="noConversion"/>
  </si>
  <si>
    <t>IND failure</t>
    <phoneticPr fontId="3" type="noConversion"/>
  </si>
  <si>
    <t>Phase 1 pass</t>
    <phoneticPr fontId="3" type="noConversion"/>
  </si>
  <si>
    <t>Phase 1 failure</t>
    <phoneticPr fontId="3" type="noConversion"/>
  </si>
  <si>
    <t>Phase 2 pass</t>
    <phoneticPr fontId="3" type="noConversion"/>
  </si>
  <si>
    <t>Phase 2 failure</t>
    <phoneticPr fontId="3" type="noConversion"/>
  </si>
  <si>
    <t>Phase 3 pass</t>
    <phoneticPr fontId="3" type="noConversion"/>
  </si>
  <si>
    <t>Phase 3failure</t>
    <phoneticPr fontId="3" type="noConversion"/>
  </si>
  <si>
    <t>FDA pass</t>
    <phoneticPr fontId="3" type="noConversion"/>
  </si>
  <si>
    <t>FDA failure</t>
    <phoneticPr fontId="3" type="noConversion"/>
  </si>
  <si>
    <t xml:space="preserve"> </t>
    <phoneticPr fontId="3" type="noConversion"/>
  </si>
  <si>
    <t>accept</t>
    <phoneticPr fontId="3" type="noConversion"/>
  </si>
  <si>
    <t>refuse</t>
    <phoneticPr fontId="3" type="noConversion"/>
  </si>
  <si>
    <t>FDA&amp;EMA pass</t>
    <phoneticPr fontId="3" type="noConversion"/>
  </si>
  <si>
    <t>both fail</t>
    <phoneticPr fontId="3" type="noConversion"/>
  </si>
  <si>
    <t>Phase 3 fail</t>
    <phoneticPr fontId="3" type="noConversion"/>
  </si>
  <si>
    <t>Phase 2 fail again</t>
    <phoneticPr fontId="3" type="noConversion"/>
  </si>
  <si>
    <t>Phase 2 fail</t>
    <phoneticPr fontId="3" type="noConversion"/>
  </si>
  <si>
    <t>give up</t>
    <phoneticPr fontId="3" type="noConversion"/>
  </si>
  <si>
    <t>try again</t>
    <phoneticPr fontId="3" type="noConversion"/>
  </si>
  <si>
    <t>only EMA pass</t>
    <phoneticPr fontId="3" type="noConversion"/>
  </si>
  <si>
    <t>only FDA pass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</si>
</sst>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Protection="1">
      <alignment vertical="center"/>
      <protection locked="0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1233" name="Oval 199">
          <a:extLst>
            <a:ext uri="{FF2B5EF4-FFF2-40B4-BE49-F238E27FC236}">
              <a16:creationId xmlns:a16="http://schemas.microsoft.com/office/drawing/2014/main" id="{DDED3E4C-F4AB-4418-9181-CD9CB24E7C86}"/>
            </a:ext>
          </a:extLst>
        </xdr:cNvPr>
        <xdr:cNvSpPr>
          <a:spLocks noChangeArrowheads="1"/>
        </xdr:cNvSpPr>
      </xdr:nvSpPr>
      <xdr:spPr bwMode="auto">
        <a:xfrm>
          <a:off x="2505075" y="32575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18</xdr:row>
      <xdr:rowOff>76200</xdr:rowOff>
    </xdr:from>
    <xdr:to>
      <xdr:col>5</xdr:col>
      <xdr:colOff>0</xdr:colOff>
      <xdr:row>18</xdr:row>
      <xdr:rowOff>76200</xdr:rowOff>
    </xdr:to>
    <xdr:sp macro="" textlink="">
      <xdr:nvSpPr>
        <xdr:cNvPr id="1234" name="Line 200">
          <a:extLst>
            <a:ext uri="{FF2B5EF4-FFF2-40B4-BE49-F238E27FC236}">
              <a16:creationId xmlns:a16="http://schemas.microsoft.com/office/drawing/2014/main" id="{C8C3F3DF-DCED-4622-8525-58A1B0F16F0E}"/>
            </a:ext>
          </a:extLst>
        </xdr:cNvPr>
        <xdr:cNvSpPr>
          <a:spLocks noChangeShapeType="1"/>
        </xdr:cNvSpPr>
      </xdr:nvSpPr>
      <xdr:spPr bwMode="auto">
        <a:xfrm>
          <a:off x="1133475" y="3333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18</xdr:row>
      <xdr:rowOff>76200</xdr:rowOff>
    </xdr:from>
    <xdr:to>
      <xdr:col>3</xdr:col>
      <xdr:colOff>0</xdr:colOff>
      <xdr:row>25</xdr:row>
      <xdr:rowOff>76200</xdr:rowOff>
    </xdr:to>
    <xdr:sp macro="" textlink="">
      <xdr:nvSpPr>
        <xdr:cNvPr id="1235" name="Line 201">
          <a:extLst>
            <a:ext uri="{FF2B5EF4-FFF2-40B4-BE49-F238E27FC236}">
              <a16:creationId xmlns:a16="http://schemas.microsoft.com/office/drawing/2014/main" id="{6BB3FEE1-E4E8-490B-A263-DD875518D55A}"/>
            </a:ext>
          </a:extLst>
        </xdr:cNvPr>
        <xdr:cNvSpPr>
          <a:spLocks noChangeShapeType="1"/>
        </xdr:cNvSpPr>
      </xdr:nvSpPr>
      <xdr:spPr bwMode="auto">
        <a:xfrm flipV="1">
          <a:off x="838200" y="3333750"/>
          <a:ext cx="295275" cy="12668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152400</xdr:colOff>
      <xdr:row>32</xdr:row>
      <xdr:rowOff>152400</xdr:rowOff>
    </xdr:to>
    <xdr:sp macro="" textlink="">
      <xdr:nvSpPr>
        <xdr:cNvPr id="1236" name="Terminal 1235">
          <a:extLst>
            <a:ext uri="{FF2B5EF4-FFF2-40B4-BE49-F238E27FC236}">
              <a16:creationId xmlns:a16="http://schemas.microsoft.com/office/drawing/2014/main" id="{0576AE15-9CDE-4D31-9457-821335DA1161}"/>
            </a:ext>
          </a:extLst>
        </xdr:cNvPr>
        <xdr:cNvSpPr/>
      </xdr:nvSpPr>
      <xdr:spPr>
        <a:xfrm rot="16200000">
          <a:off x="2505075" y="57912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152400</xdr:colOff>
      <xdr:row>32</xdr:row>
      <xdr:rowOff>76200</xdr:rowOff>
    </xdr:from>
    <xdr:to>
      <xdr:col>17</xdr:col>
      <xdr:colOff>0</xdr:colOff>
      <xdr:row>32</xdr:row>
      <xdr:rowOff>76200</xdr:rowOff>
    </xdr:to>
    <xdr:sp macro="" textlink="">
      <xdr:nvSpPr>
        <xdr:cNvPr id="1237" name="Line 202">
          <a:extLst>
            <a:ext uri="{FF2B5EF4-FFF2-40B4-BE49-F238E27FC236}">
              <a16:creationId xmlns:a16="http://schemas.microsoft.com/office/drawing/2014/main" id="{F4FBF8E8-881D-42E3-8B06-FA2FE8D609C6}"/>
            </a:ext>
          </a:extLst>
        </xdr:cNvPr>
        <xdr:cNvSpPr>
          <a:spLocks noChangeShapeType="1"/>
        </xdr:cNvSpPr>
      </xdr:nvSpPr>
      <xdr:spPr bwMode="auto">
        <a:xfrm>
          <a:off x="2657475" y="5867400"/>
          <a:ext cx="530542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sp macro="" textlink="">
      <xdr:nvSpPr>
        <xdr:cNvPr id="1238" name="Line 203">
          <a:extLst>
            <a:ext uri="{FF2B5EF4-FFF2-40B4-BE49-F238E27FC236}">
              <a16:creationId xmlns:a16="http://schemas.microsoft.com/office/drawing/2014/main" id="{66D84729-A3C4-4463-9F61-3FD248464BCF}"/>
            </a:ext>
          </a:extLst>
        </xdr:cNvPr>
        <xdr:cNvSpPr>
          <a:spLocks noChangeShapeType="1"/>
        </xdr:cNvSpPr>
      </xdr:nvSpPr>
      <xdr:spPr bwMode="auto">
        <a:xfrm>
          <a:off x="1133475" y="5867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25</xdr:row>
      <xdr:rowOff>76200</xdr:rowOff>
    </xdr:from>
    <xdr:to>
      <xdr:col>3</xdr:col>
      <xdr:colOff>0</xdr:colOff>
      <xdr:row>32</xdr:row>
      <xdr:rowOff>76200</xdr:rowOff>
    </xdr:to>
    <xdr:sp macro="" textlink="">
      <xdr:nvSpPr>
        <xdr:cNvPr id="1239" name="Line 204">
          <a:extLst>
            <a:ext uri="{FF2B5EF4-FFF2-40B4-BE49-F238E27FC236}">
              <a16:creationId xmlns:a16="http://schemas.microsoft.com/office/drawing/2014/main" id="{7BAC220E-4B93-4295-9876-E1FB93F8923A}"/>
            </a:ext>
          </a:extLst>
        </xdr:cNvPr>
        <xdr:cNvSpPr>
          <a:spLocks noChangeShapeType="1"/>
        </xdr:cNvSpPr>
      </xdr:nvSpPr>
      <xdr:spPr bwMode="auto">
        <a:xfrm>
          <a:off x="838200" y="4600575"/>
          <a:ext cx="295275" cy="12668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152400</xdr:colOff>
      <xdr:row>10</xdr:row>
      <xdr:rowOff>152400</xdr:rowOff>
    </xdr:to>
    <xdr:sp macro="" textlink="">
      <xdr:nvSpPr>
        <xdr:cNvPr id="1240" name="Rectangle 205">
          <a:extLst>
            <a:ext uri="{FF2B5EF4-FFF2-40B4-BE49-F238E27FC236}">
              <a16:creationId xmlns:a16="http://schemas.microsoft.com/office/drawing/2014/main" id="{165E64BF-C2A4-441D-98AA-473C1A31D53B}"/>
            </a:ext>
          </a:extLst>
        </xdr:cNvPr>
        <xdr:cNvSpPr>
          <a:spLocks noChangeArrowheads="1"/>
        </xdr:cNvSpPr>
      </xdr:nvSpPr>
      <xdr:spPr bwMode="auto">
        <a:xfrm>
          <a:off x="4324350" y="1809750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0</xdr:colOff>
      <xdr:row>10</xdr:row>
      <xdr:rowOff>76200</xdr:rowOff>
    </xdr:from>
    <xdr:to>
      <xdr:col>9</xdr:col>
      <xdr:colOff>0</xdr:colOff>
      <xdr:row>10</xdr:row>
      <xdr:rowOff>76200</xdr:rowOff>
    </xdr:to>
    <xdr:sp macro="" textlink="">
      <xdr:nvSpPr>
        <xdr:cNvPr id="1241" name="Line 206">
          <a:extLst>
            <a:ext uri="{FF2B5EF4-FFF2-40B4-BE49-F238E27FC236}">
              <a16:creationId xmlns:a16="http://schemas.microsoft.com/office/drawing/2014/main" id="{3BF89B3C-24B2-4B5F-B3EF-D64A6562AD1C}"/>
            </a:ext>
          </a:extLst>
        </xdr:cNvPr>
        <xdr:cNvSpPr>
          <a:spLocks noChangeShapeType="1"/>
        </xdr:cNvSpPr>
      </xdr:nvSpPr>
      <xdr:spPr bwMode="auto">
        <a:xfrm>
          <a:off x="2952750" y="18859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10</xdr:row>
      <xdr:rowOff>76200</xdr:rowOff>
    </xdr:from>
    <xdr:to>
      <xdr:col>7</xdr:col>
      <xdr:colOff>0</xdr:colOff>
      <xdr:row>18</xdr:row>
      <xdr:rowOff>76200</xdr:rowOff>
    </xdr:to>
    <xdr:sp macro="" textlink="">
      <xdr:nvSpPr>
        <xdr:cNvPr id="1242" name="Line 207">
          <a:extLst>
            <a:ext uri="{FF2B5EF4-FFF2-40B4-BE49-F238E27FC236}">
              <a16:creationId xmlns:a16="http://schemas.microsoft.com/office/drawing/2014/main" id="{2F02D785-557C-4506-96B3-42571E55B726}"/>
            </a:ext>
          </a:extLst>
        </xdr:cNvPr>
        <xdr:cNvSpPr>
          <a:spLocks noChangeShapeType="1"/>
        </xdr:cNvSpPr>
      </xdr:nvSpPr>
      <xdr:spPr bwMode="auto">
        <a:xfrm flipV="1">
          <a:off x="2657475" y="1885950"/>
          <a:ext cx="295275" cy="1447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152400</xdr:colOff>
      <xdr:row>27</xdr:row>
      <xdr:rowOff>152400</xdr:rowOff>
    </xdr:to>
    <xdr:sp macro="" textlink="">
      <xdr:nvSpPr>
        <xdr:cNvPr id="1243" name="Terminal 1242">
          <a:extLst>
            <a:ext uri="{FF2B5EF4-FFF2-40B4-BE49-F238E27FC236}">
              <a16:creationId xmlns:a16="http://schemas.microsoft.com/office/drawing/2014/main" id="{F23EDC63-1875-41BF-B133-30DC7384B3A6}"/>
            </a:ext>
          </a:extLst>
        </xdr:cNvPr>
        <xdr:cNvSpPr/>
      </xdr:nvSpPr>
      <xdr:spPr>
        <a:xfrm rot="16200000">
          <a:off x="4324350" y="48863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1244" name="Line 208">
          <a:extLst>
            <a:ext uri="{FF2B5EF4-FFF2-40B4-BE49-F238E27FC236}">
              <a16:creationId xmlns:a16="http://schemas.microsoft.com/office/drawing/2014/main" id="{78956D10-4EB3-428E-9480-651DF30215DF}"/>
            </a:ext>
          </a:extLst>
        </xdr:cNvPr>
        <xdr:cNvSpPr>
          <a:spLocks noChangeShapeType="1"/>
        </xdr:cNvSpPr>
      </xdr:nvSpPr>
      <xdr:spPr bwMode="auto">
        <a:xfrm>
          <a:off x="4476750" y="4962525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1245" name="Line 209">
          <a:extLst>
            <a:ext uri="{FF2B5EF4-FFF2-40B4-BE49-F238E27FC236}">
              <a16:creationId xmlns:a16="http://schemas.microsoft.com/office/drawing/2014/main" id="{39D553A0-F300-4668-9017-7CA70A1BDDA0}"/>
            </a:ext>
          </a:extLst>
        </xdr:cNvPr>
        <xdr:cNvSpPr>
          <a:spLocks noChangeShapeType="1"/>
        </xdr:cNvSpPr>
      </xdr:nvSpPr>
      <xdr:spPr bwMode="auto">
        <a:xfrm>
          <a:off x="2952750" y="49625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18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1246" name="Line 210">
          <a:extLst>
            <a:ext uri="{FF2B5EF4-FFF2-40B4-BE49-F238E27FC236}">
              <a16:creationId xmlns:a16="http://schemas.microsoft.com/office/drawing/2014/main" id="{CAEDFC91-0581-4C29-951D-C0E9D1C2F3E8}"/>
            </a:ext>
          </a:extLst>
        </xdr:cNvPr>
        <xdr:cNvSpPr>
          <a:spLocks noChangeShapeType="1"/>
        </xdr:cNvSpPr>
      </xdr:nvSpPr>
      <xdr:spPr bwMode="auto">
        <a:xfrm>
          <a:off x="2657475" y="3333750"/>
          <a:ext cx="295275" cy="16287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152400</xdr:colOff>
      <xdr:row>2</xdr:row>
      <xdr:rowOff>152400</xdr:rowOff>
    </xdr:to>
    <xdr:sp macro="" textlink="">
      <xdr:nvSpPr>
        <xdr:cNvPr id="1247" name="Terminal 1246">
          <a:extLst>
            <a:ext uri="{FF2B5EF4-FFF2-40B4-BE49-F238E27FC236}">
              <a16:creationId xmlns:a16="http://schemas.microsoft.com/office/drawing/2014/main" id="{9E19B5E3-774F-45F1-AC69-74F2CF6E5374}"/>
            </a:ext>
          </a:extLst>
        </xdr:cNvPr>
        <xdr:cNvSpPr/>
      </xdr:nvSpPr>
      <xdr:spPr>
        <a:xfrm rot="16200000">
          <a:off x="6143625" y="3619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152400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1248" name="Line 211">
          <a:extLst>
            <a:ext uri="{FF2B5EF4-FFF2-40B4-BE49-F238E27FC236}">
              <a16:creationId xmlns:a16="http://schemas.microsoft.com/office/drawing/2014/main" id="{250769CE-F512-44C6-AE5F-EFF5A1C3BBCD}"/>
            </a:ext>
          </a:extLst>
        </xdr:cNvPr>
        <xdr:cNvSpPr>
          <a:spLocks noChangeShapeType="1"/>
        </xdr:cNvSpPr>
      </xdr:nvSpPr>
      <xdr:spPr bwMode="auto">
        <a:xfrm>
          <a:off x="6296025" y="43815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1249" name="Line 212">
          <a:extLst>
            <a:ext uri="{FF2B5EF4-FFF2-40B4-BE49-F238E27FC236}">
              <a16:creationId xmlns:a16="http://schemas.microsoft.com/office/drawing/2014/main" id="{AC3BAAA3-50C6-4B65-AE89-463722EEA93D}"/>
            </a:ext>
          </a:extLst>
        </xdr:cNvPr>
        <xdr:cNvSpPr>
          <a:spLocks noChangeShapeType="1"/>
        </xdr:cNvSpPr>
      </xdr:nvSpPr>
      <xdr:spPr bwMode="auto">
        <a:xfrm>
          <a:off x="4772025" y="438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</xdr:row>
      <xdr:rowOff>76200</xdr:rowOff>
    </xdr:from>
    <xdr:to>
      <xdr:col>11</xdr:col>
      <xdr:colOff>0</xdr:colOff>
      <xdr:row>10</xdr:row>
      <xdr:rowOff>76200</xdr:rowOff>
    </xdr:to>
    <xdr:sp macro="" textlink="">
      <xdr:nvSpPr>
        <xdr:cNvPr id="1250" name="Line 213">
          <a:extLst>
            <a:ext uri="{FF2B5EF4-FFF2-40B4-BE49-F238E27FC236}">
              <a16:creationId xmlns:a16="http://schemas.microsoft.com/office/drawing/2014/main" id="{E4A047AE-2B6B-4BEF-A662-EBC1B1065C84}"/>
            </a:ext>
          </a:extLst>
        </xdr:cNvPr>
        <xdr:cNvSpPr>
          <a:spLocks noChangeShapeType="1"/>
        </xdr:cNvSpPr>
      </xdr:nvSpPr>
      <xdr:spPr bwMode="auto">
        <a:xfrm flipV="1">
          <a:off x="4476750" y="438150"/>
          <a:ext cx="295275" cy="1447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152400</xdr:colOff>
      <xdr:row>9</xdr:row>
      <xdr:rowOff>152400</xdr:rowOff>
    </xdr:to>
    <xdr:sp macro="" textlink="">
      <xdr:nvSpPr>
        <xdr:cNvPr id="1251" name="Oval 214">
          <a:extLst>
            <a:ext uri="{FF2B5EF4-FFF2-40B4-BE49-F238E27FC236}">
              <a16:creationId xmlns:a16="http://schemas.microsoft.com/office/drawing/2014/main" id="{18FB644F-EFF3-4CAC-849B-061A5527BD7C}"/>
            </a:ext>
          </a:extLst>
        </xdr:cNvPr>
        <xdr:cNvSpPr>
          <a:spLocks noChangeArrowheads="1"/>
        </xdr:cNvSpPr>
      </xdr:nvSpPr>
      <xdr:spPr bwMode="auto">
        <a:xfrm>
          <a:off x="6143625" y="162877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sp macro="" textlink="">
      <xdr:nvSpPr>
        <xdr:cNvPr id="1252" name="Line 215">
          <a:extLst>
            <a:ext uri="{FF2B5EF4-FFF2-40B4-BE49-F238E27FC236}">
              <a16:creationId xmlns:a16="http://schemas.microsoft.com/office/drawing/2014/main" id="{5A1BE751-C724-4C30-9B85-A42F5772DA74}"/>
            </a:ext>
          </a:extLst>
        </xdr:cNvPr>
        <xdr:cNvSpPr>
          <a:spLocks noChangeShapeType="1"/>
        </xdr:cNvSpPr>
      </xdr:nvSpPr>
      <xdr:spPr bwMode="auto">
        <a:xfrm>
          <a:off x="4772025" y="17049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9</xdr:row>
      <xdr:rowOff>76200</xdr:rowOff>
    </xdr:from>
    <xdr:to>
      <xdr:col>11</xdr:col>
      <xdr:colOff>0</xdr:colOff>
      <xdr:row>10</xdr:row>
      <xdr:rowOff>76200</xdr:rowOff>
    </xdr:to>
    <xdr:sp macro="" textlink="">
      <xdr:nvSpPr>
        <xdr:cNvPr id="1253" name="Line 216">
          <a:extLst>
            <a:ext uri="{FF2B5EF4-FFF2-40B4-BE49-F238E27FC236}">
              <a16:creationId xmlns:a16="http://schemas.microsoft.com/office/drawing/2014/main" id="{399727BA-85C7-40DE-B5A8-0DEBD12CABD3}"/>
            </a:ext>
          </a:extLst>
        </xdr:cNvPr>
        <xdr:cNvSpPr>
          <a:spLocks noChangeShapeType="1"/>
        </xdr:cNvSpPr>
      </xdr:nvSpPr>
      <xdr:spPr bwMode="auto">
        <a:xfrm flipV="1">
          <a:off x="4476750" y="1704975"/>
          <a:ext cx="295275" cy="1809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152400</xdr:colOff>
      <xdr:row>19</xdr:row>
      <xdr:rowOff>152400</xdr:rowOff>
    </xdr:to>
    <xdr:sp macro="" textlink="">
      <xdr:nvSpPr>
        <xdr:cNvPr id="1254" name="Oval 217">
          <a:extLst>
            <a:ext uri="{FF2B5EF4-FFF2-40B4-BE49-F238E27FC236}">
              <a16:creationId xmlns:a16="http://schemas.microsoft.com/office/drawing/2014/main" id="{29BA1662-233E-4D7E-A023-D33B6A8BF77E}"/>
            </a:ext>
          </a:extLst>
        </xdr:cNvPr>
        <xdr:cNvSpPr>
          <a:spLocks noChangeArrowheads="1"/>
        </xdr:cNvSpPr>
      </xdr:nvSpPr>
      <xdr:spPr bwMode="auto">
        <a:xfrm>
          <a:off x="6143625" y="343852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0</xdr:colOff>
      <xdr:row>19</xdr:row>
      <xdr:rowOff>76200</xdr:rowOff>
    </xdr:from>
    <xdr:to>
      <xdr:col>13</xdr:col>
      <xdr:colOff>0</xdr:colOff>
      <xdr:row>19</xdr:row>
      <xdr:rowOff>76200</xdr:rowOff>
    </xdr:to>
    <xdr:sp macro="" textlink="">
      <xdr:nvSpPr>
        <xdr:cNvPr id="1255" name="Line 218">
          <a:extLst>
            <a:ext uri="{FF2B5EF4-FFF2-40B4-BE49-F238E27FC236}">
              <a16:creationId xmlns:a16="http://schemas.microsoft.com/office/drawing/2014/main" id="{5193001E-F4F5-48AF-853D-B79886D4F87F}"/>
            </a:ext>
          </a:extLst>
        </xdr:cNvPr>
        <xdr:cNvSpPr>
          <a:spLocks noChangeShapeType="1"/>
        </xdr:cNvSpPr>
      </xdr:nvSpPr>
      <xdr:spPr bwMode="auto">
        <a:xfrm>
          <a:off x="4772025" y="35147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10</xdr:row>
      <xdr:rowOff>76200</xdr:rowOff>
    </xdr:from>
    <xdr:to>
      <xdr:col>11</xdr:col>
      <xdr:colOff>0</xdr:colOff>
      <xdr:row>19</xdr:row>
      <xdr:rowOff>76200</xdr:rowOff>
    </xdr:to>
    <xdr:sp macro="" textlink="">
      <xdr:nvSpPr>
        <xdr:cNvPr id="1256" name="Line 219">
          <a:extLst>
            <a:ext uri="{FF2B5EF4-FFF2-40B4-BE49-F238E27FC236}">
              <a16:creationId xmlns:a16="http://schemas.microsoft.com/office/drawing/2014/main" id="{2064A7A6-AFF7-4451-802E-F3FCF90868E8}"/>
            </a:ext>
          </a:extLst>
        </xdr:cNvPr>
        <xdr:cNvSpPr>
          <a:spLocks noChangeShapeType="1"/>
        </xdr:cNvSpPr>
      </xdr:nvSpPr>
      <xdr:spPr bwMode="auto">
        <a:xfrm>
          <a:off x="4476750" y="1885950"/>
          <a:ext cx="295275" cy="16287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sp macro="" textlink="">
      <xdr:nvSpPr>
        <xdr:cNvPr id="1257" name="Terminal 1256">
          <a:extLst>
            <a:ext uri="{FF2B5EF4-FFF2-40B4-BE49-F238E27FC236}">
              <a16:creationId xmlns:a16="http://schemas.microsoft.com/office/drawing/2014/main" id="{B9D3A335-3B65-4DAF-9398-CED4C492D5BD}"/>
            </a:ext>
          </a:extLst>
        </xdr:cNvPr>
        <xdr:cNvSpPr/>
      </xdr:nvSpPr>
      <xdr:spPr>
        <a:xfrm rot="16200000">
          <a:off x="7962900" y="12668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1258" name="Line 220">
          <a:extLst>
            <a:ext uri="{FF2B5EF4-FFF2-40B4-BE49-F238E27FC236}">
              <a16:creationId xmlns:a16="http://schemas.microsoft.com/office/drawing/2014/main" id="{2F26850A-7A62-40BD-9F6D-EBBE73C65BE5}"/>
            </a:ext>
          </a:extLst>
        </xdr:cNvPr>
        <xdr:cNvSpPr>
          <a:spLocks noChangeShapeType="1"/>
        </xdr:cNvSpPr>
      </xdr:nvSpPr>
      <xdr:spPr bwMode="auto">
        <a:xfrm>
          <a:off x="6591300" y="13430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7</xdr:row>
      <xdr:rowOff>76200</xdr:rowOff>
    </xdr:from>
    <xdr:to>
      <xdr:col>15</xdr:col>
      <xdr:colOff>0</xdr:colOff>
      <xdr:row>9</xdr:row>
      <xdr:rowOff>76200</xdr:rowOff>
    </xdr:to>
    <xdr:sp macro="" textlink="">
      <xdr:nvSpPr>
        <xdr:cNvPr id="1259" name="Line 221">
          <a:extLst>
            <a:ext uri="{FF2B5EF4-FFF2-40B4-BE49-F238E27FC236}">
              <a16:creationId xmlns:a16="http://schemas.microsoft.com/office/drawing/2014/main" id="{3AFDA0AB-B9D2-4742-B4AA-DD175B1A65AD}"/>
            </a:ext>
          </a:extLst>
        </xdr:cNvPr>
        <xdr:cNvSpPr>
          <a:spLocks noChangeShapeType="1"/>
        </xdr:cNvSpPr>
      </xdr:nvSpPr>
      <xdr:spPr bwMode="auto">
        <a:xfrm flipV="1">
          <a:off x="6296025" y="1343025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152400</xdr:colOff>
      <xdr:row>12</xdr:row>
      <xdr:rowOff>152400</xdr:rowOff>
    </xdr:to>
    <xdr:sp macro="" textlink="">
      <xdr:nvSpPr>
        <xdr:cNvPr id="1260" name="Terminal 1259">
          <a:extLst>
            <a:ext uri="{FF2B5EF4-FFF2-40B4-BE49-F238E27FC236}">
              <a16:creationId xmlns:a16="http://schemas.microsoft.com/office/drawing/2014/main" id="{45A3B33C-0002-4CD9-8AD9-DC7C110F34C4}"/>
            </a:ext>
          </a:extLst>
        </xdr:cNvPr>
        <xdr:cNvSpPr/>
      </xdr:nvSpPr>
      <xdr:spPr>
        <a:xfrm rot="16200000">
          <a:off x="7962900" y="21717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1261" name="Line 222">
          <a:extLst>
            <a:ext uri="{FF2B5EF4-FFF2-40B4-BE49-F238E27FC236}">
              <a16:creationId xmlns:a16="http://schemas.microsoft.com/office/drawing/2014/main" id="{052958BD-D44F-4EF4-B54D-ED7D0B6FE9CD}"/>
            </a:ext>
          </a:extLst>
        </xdr:cNvPr>
        <xdr:cNvSpPr>
          <a:spLocks noChangeShapeType="1"/>
        </xdr:cNvSpPr>
      </xdr:nvSpPr>
      <xdr:spPr bwMode="auto">
        <a:xfrm>
          <a:off x="6591300" y="2247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9</xdr:row>
      <xdr:rowOff>76200</xdr:rowOff>
    </xdr:from>
    <xdr:to>
      <xdr:col>15</xdr:col>
      <xdr:colOff>0</xdr:colOff>
      <xdr:row>12</xdr:row>
      <xdr:rowOff>76200</xdr:rowOff>
    </xdr:to>
    <xdr:sp macro="" textlink="">
      <xdr:nvSpPr>
        <xdr:cNvPr id="1262" name="Line 223">
          <a:extLst>
            <a:ext uri="{FF2B5EF4-FFF2-40B4-BE49-F238E27FC236}">
              <a16:creationId xmlns:a16="http://schemas.microsoft.com/office/drawing/2014/main" id="{02FBE246-7427-4BA0-BE15-C8A448973AA1}"/>
            </a:ext>
          </a:extLst>
        </xdr:cNvPr>
        <xdr:cNvSpPr>
          <a:spLocks noChangeShapeType="1"/>
        </xdr:cNvSpPr>
      </xdr:nvSpPr>
      <xdr:spPr bwMode="auto">
        <a:xfrm>
          <a:off x="6296025" y="1704975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152400</xdr:colOff>
      <xdr:row>17</xdr:row>
      <xdr:rowOff>152400</xdr:rowOff>
    </xdr:to>
    <xdr:sp macro="" textlink="">
      <xdr:nvSpPr>
        <xdr:cNvPr id="1263" name="Terminal 1262">
          <a:extLst>
            <a:ext uri="{FF2B5EF4-FFF2-40B4-BE49-F238E27FC236}">
              <a16:creationId xmlns:a16="http://schemas.microsoft.com/office/drawing/2014/main" id="{D1E97625-B325-4FDE-946A-E3194B760BA2}"/>
            </a:ext>
          </a:extLst>
        </xdr:cNvPr>
        <xdr:cNvSpPr/>
      </xdr:nvSpPr>
      <xdr:spPr>
        <a:xfrm rot="16200000">
          <a:off x="7962900" y="30765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1264" name="Line 224">
          <a:extLst>
            <a:ext uri="{FF2B5EF4-FFF2-40B4-BE49-F238E27FC236}">
              <a16:creationId xmlns:a16="http://schemas.microsoft.com/office/drawing/2014/main" id="{21EF5AAF-60FA-46F9-9D2A-DF1A0B6CB126}"/>
            </a:ext>
          </a:extLst>
        </xdr:cNvPr>
        <xdr:cNvSpPr>
          <a:spLocks noChangeShapeType="1"/>
        </xdr:cNvSpPr>
      </xdr:nvSpPr>
      <xdr:spPr bwMode="auto">
        <a:xfrm>
          <a:off x="6591300" y="31527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17</xdr:row>
      <xdr:rowOff>76200</xdr:rowOff>
    </xdr:from>
    <xdr:to>
      <xdr:col>15</xdr:col>
      <xdr:colOff>0</xdr:colOff>
      <xdr:row>19</xdr:row>
      <xdr:rowOff>76200</xdr:rowOff>
    </xdr:to>
    <xdr:sp macro="" textlink="">
      <xdr:nvSpPr>
        <xdr:cNvPr id="1265" name="Line 225">
          <a:extLst>
            <a:ext uri="{FF2B5EF4-FFF2-40B4-BE49-F238E27FC236}">
              <a16:creationId xmlns:a16="http://schemas.microsoft.com/office/drawing/2014/main" id="{6F3FEF2C-869C-498A-B892-5C141D8CB391}"/>
            </a:ext>
          </a:extLst>
        </xdr:cNvPr>
        <xdr:cNvSpPr>
          <a:spLocks noChangeShapeType="1"/>
        </xdr:cNvSpPr>
      </xdr:nvSpPr>
      <xdr:spPr bwMode="auto">
        <a:xfrm flipV="1">
          <a:off x="6296025" y="3152775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152400</xdr:colOff>
      <xdr:row>22</xdr:row>
      <xdr:rowOff>152400</xdr:rowOff>
    </xdr:to>
    <xdr:sp macro="" textlink="">
      <xdr:nvSpPr>
        <xdr:cNvPr id="1266" name="Terminal 1265">
          <a:extLst>
            <a:ext uri="{FF2B5EF4-FFF2-40B4-BE49-F238E27FC236}">
              <a16:creationId xmlns:a16="http://schemas.microsoft.com/office/drawing/2014/main" id="{22C620CE-3EEA-441C-8417-75DB553CE5EF}"/>
            </a:ext>
          </a:extLst>
        </xdr:cNvPr>
        <xdr:cNvSpPr/>
      </xdr:nvSpPr>
      <xdr:spPr>
        <a:xfrm rot="16200000">
          <a:off x="7962900" y="39814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1267" name="Line 226">
          <a:extLst>
            <a:ext uri="{FF2B5EF4-FFF2-40B4-BE49-F238E27FC236}">
              <a16:creationId xmlns:a16="http://schemas.microsoft.com/office/drawing/2014/main" id="{780584A3-1F02-4820-9F5E-9731FA265DE5}"/>
            </a:ext>
          </a:extLst>
        </xdr:cNvPr>
        <xdr:cNvSpPr>
          <a:spLocks noChangeShapeType="1"/>
        </xdr:cNvSpPr>
      </xdr:nvSpPr>
      <xdr:spPr bwMode="auto">
        <a:xfrm>
          <a:off x="6591300" y="4057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19</xdr:row>
      <xdr:rowOff>76200</xdr:rowOff>
    </xdr:from>
    <xdr:to>
      <xdr:col>15</xdr:col>
      <xdr:colOff>0</xdr:colOff>
      <xdr:row>22</xdr:row>
      <xdr:rowOff>76200</xdr:rowOff>
    </xdr:to>
    <xdr:sp macro="" textlink="">
      <xdr:nvSpPr>
        <xdr:cNvPr id="1268" name="Line 227">
          <a:extLst>
            <a:ext uri="{FF2B5EF4-FFF2-40B4-BE49-F238E27FC236}">
              <a16:creationId xmlns:a16="http://schemas.microsoft.com/office/drawing/2014/main" id="{9216B554-6C70-47EC-8CB4-18D0345691CC}"/>
            </a:ext>
          </a:extLst>
        </xdr:cNvPr>
        <xdr:cNvSpPr>
          <a:spLocks noChangeShapeType="1"/>
        </xdr:cNvSpPr>
      </xdr:nvSpPr>
      <xdr:spPr bwMode="auto">
        <a:xfrm>
          <a:off x="6296025" y="3514725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sp macro="" textlink="">
      <xdr:nvSpPr>
        <xdr:cNvPr id="1269" name="Rectangle 228">
          <a:extLst>
            <a:ext uri="{FF2B5EF4-FFF2-40B4-BE49-F238E27FC236}">
              <a16:creationId xmlns:a16="http://schemas.microsoft.com/office/drawing/2014/main" id="{2FA5D197-5EBB-449E-B971-12A2415FED4D}"/>
            </a:ext>
          </a:extLst>
        </xdr:cNvPr>
        <xdr:cNvSpPr>
          <a:spLocks noChangeArrowheads="1"/>
        </xdr:cNvSpPr>
      </xdr:nvSpPr>
      <xdr:spPr bwMode="auto">
        <a:xfrm>
          <a:off x="685800" y="4524375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25</xdr:row>
      <xdr:rowOff>76200</xdr:rowOff>
    </xdr:from>
    <xdr:to>
      <xdr:col>1</xdr:col>
      <xdr:colOff>0</xdr:colOff>
      <xdr:row>25</xdr:row>
      <xdr:rowOff>76200</xdr:rowOff>
    </xdr:to>
    <xdr:sp macro="" textlink="">
      <xdr:nvSpPr>
        <xdr:cNvPr id="1270" name="Line 229">
          <a:extLst>
            <a:ext uri="{FF2B5EF4-FFF2-40B4-BE49-F238E27FC236}">
              <a16:creationId xmlns:a16="http://schemas.microsoft.com/office/drawing/2014/main" id="{D0913BF9-C511-458A-B18C-76C9EC82FBAB}"/>
            </a:ext>
          </a:extLst>
        </xdr:cNvPr>
        <xdr:cNvSpPr>
          <a:spLocks noChangeShapeType="1"/>
        </xdr:cNvSpPr>
      </xdr:nvSpPr>
      <xdr:spPr bwMode="auto">
        <a:xfrm>
          <a:off x="0" y="4600575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2069" name="Oval 21">
          <a:extLst>
            <a:ext uri="{FF2B5EF4-FFF2-40B4-BE49-F238E27FC236}">
              <a16:creationId xmlns:a16="http://schemas.microsoft.com/office/drawing/2014/main" id="{0EC40927-775F-43CD-A033-55821869D708}"/>
            </a:ext>
          </a:extLst>
        </xdr:cNvPr>
        <xdr:cNvSpPr>
          <a:spLocks noChangeArrowheads="1"/>
        </xdr:cNvSpPr>
      </xdr:nvSpPr>
      <xdr:spPr bwMode="auto">
        <a:xfrm>
          <a:off x="2505075" y="7239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AC5E6A86-7DD6-4005-9E4C-7A3F4E09FA63}"/>
            </a:ext>
          </a:extLst>
        </xdr:cNvPr>
        <xdr:cNvSpPr>
          <a:spLocks noChangeShapeType="1"/>
        </xdr:cNvSpPr>
      </xdr:nvSpPr>
      <xdr:spPr bwMode="auto">
        <a:xfrm>
          <a:off x="1133475" y="8001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9</xdr:row>
      <xdr:rowOff>76200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F5E05BC7-197C-4159-9F1F-9F1EE8918C68}"/>
            </a:ext>
          </a:extLst>
        </xdr:cNvPr>
        <xdr:cNvSpPr>
          <a:spLocks noChangeShapeType="1"/>
        </xdr:cNvSpPr>
      </xdr:nvSpPr>
      <xdr:spPr bwMode="auto">
        <a:xfrm flipV="1">
          <a:off x="838200" y="800100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2072" name="Oval 24">
          <a:extLst>
            <a:ext uri="{FF2B5EF4-FFF2-40B4-BE49-F238E27FC236}">
              <a16:creationId xmlns:a16="http://schemas.microsoft.com/office/drawing/2014/main" id="{32A975CC-6EDD-4A91-B031-E7D9A2EFE70A}"/>
            </a:ext>
          </a:extLst>
        </xdr:cNvPr>
        <xdr:cNvSpPr>
          <a:spLocks noChangeArrowheads="1"/>
        </xdr:cNvSpPr>
      </xdr:nvSpPr>
      <xdr:spPr bwMode="auto">
        <a:xfrm>
          <a:off x="2505075" y="25336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2073" name="Line 25">
          <a:extLst>
            <a:ext uri="{FF2B5EF4-FFF2-40B4-BE49-F238E27FC236}">
              <a16:creationId xmlns:a16="http://schemas.microsoft.com/office/drawing/2014/main" id="{21783617-25AF-4779-BB42-C214BD41863A}"/>
            </a:ext>
          </a:extLst>
        </xdr:cNvPr>
        <xdr:cNvSpPr>
          <a:spLocks noChangeShapeType="1"/>
        </xdr:cNvSpPr>
      </xdr:nvSpPr>
      <xdr:spPr bwMode="auto">
        <a:xfrm>
          <a:off x="1133475" y="26098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9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2074" name="Line 26">
          <a:extLst>
            <a:ext uri="{FF2B5EF4-FFF2-40B4-BE49-F238E27FC236}">
              <a16:creationId xmlns:a16="http://schemas.microsoft.com/office/drawing/2014/main" id="{3D7CAE81-DBAE-4F17-A74F-8373A7A7B261}"/>
            </a:ext>
          </a:extLst>
        </xdr:cNvPr>
        <xdr:cNvSpPr>
          <a:spLocks noChangeShapeType="1"/>
        </xdr:cNvSpPr>
      </xdr:nvSpPr>
      <xdr:spPr bwMode="auto">
        <a:xfrm>
          <a:off x="838200" y="1704975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7" name="Terminal 6">
          <a:extLst>
            <a:ext uri="{FF2B5EF4-FFF2-40B4-BE49-F238E27FC236}">
              <a16:creationId xmlns:a16="http://schemas.microsoft.com/office/drawing/2014/main" id="{FD26AE03-4327-4C24-A6D1-4E005CCEE8BD}"/>
            </a:ext>
          </a:extLst>
        </xdr:cNvPr>
        <xdr:cNvSpPr/>
      </xdr:nvSpPr>
      <xdr:spPr>
        <a:xfrm rot="16200000">
          <a:off x="4324350" y="3619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2075" name="Line 27">
          <a:extLst>
            <a:ext uri="{FF2B5EF4-FFF2-40B4-BE49-F238E27FC236}">
              <a16:creationId xmlns:a16="http://schemas.microsoft.com/office/drawing/2014/main" id="{AC1AE1E9-3DB0-4EFC-8AF3-45433461DD36}"/>
            </a:ext>
          </a:extLst>
        </xdr:cNvPr>
        <xdr:cNvSpPr>
          <a:spLocks noChangeShapeType="1"/>
        </xdr:cNvSpPr>
      </xdr:nvSpPr>
      <xdr:spPr bwMode="auto">
        <a:xfrm>
          <a:off x="2952750" y="438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2076" name="Line 28">
          <a:extLst>
            <a:ext uri="{FF2B5EF4-FFF2-40B4-BE49-F238E27FC236}">
              <a16:creationId xmlns:a16="http://schemas.microsoft.com/office/drawing/2014/main" id="{AE3DA679-332E-42A8-BD33-7555AB995A49}"/>
            </a:ext>
          </a:extLst>
        </xdr:cNvPr>
        <xdr:cNvSpPr>
          <a:spLocks noChangeShapeType="1"/>
        </xdr:cNvSpPr>
      </xdr:nvSpPr>
      <xdr:spPr bwMode="auto">
        <a:xfrm flipV="1">
          <a:off x="2657475" y="438150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8" name="Terminal 7">
          <a:extLst>
            <a:ext uri="{FF2B5EF4-FFF2-40B4-BE49-F238E27FC236}">
              <a16:creationId xmlns:a16="http://schemas.microsoft.com/office/drawing/2014/main" id="{CCF8CB1B-46B2-42B5-9B8F-CE9AA3F71C61}"/>
            </a:ext>
          </a:extLst>
        </xdr:cNvPr>
        <xdr:cNvSpPr/>
      </xdr:nvSpPr>
      <xdr:spPr>
        <a:xfrm rot="16200000">
          <a:off x="4324350" y="12668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2077" name="Line 29">
          <a:extLst>
            <a:ext uri="{FF2B5EF4-FFF2-40B4-BE49-F238E27FC236}">
              <a16:creationId xmlns:a16="http://schemas.microsoft.com/office/drawing/2014/main" id="{786D3F98-E691-41EC-A35D-93E65ED5EE9C}"/>
            </a:ext>
          </a:extLst>
        </xdr:cNvPr>
        <xdr:cNvSpPr>
          <a:spLocks noChangeShapeType="1"/>
        </xdr:cNvSpPr>
      </xdr:nvSpPr>
      <xdr:spPr bwMode="auto">
        <a:xfrm>
          <a:off x="2952750" y="13430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2078" name="Line 30">
          <a:extLst>
            <a:ext uri="{FF2B5EF4-FFF2-40B4-BE49-F238E27FC236}">
              <a16:creationId xmlns:a16="http://schemas.microsoft.com/office/drawing/2014/main" id="{7C7D3297-977C-4B78-82D4-FDED8A11419C}"/>
            </a:ext>
          </a:extLst>
        </xdr:cNvPr>
        <xdr:cNvSpPr>
          <a:spLocks noChangeShapeType="1"/>
        </xdr:cNvSpPr>
      </xdr:nvSpPr>
      <xdr:spPr bwMode="auto">
        <a:xfrm>
          <a:off x="2657475" y="800100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9" name="Terminal 8">
          <a:extLst>
            <a:ext uri="{FF2B5EF4-FFF2-40B4-BE49-F238E27FC236}">
              <a16:creationId xmlns:a16="http://schemas.microsoft.com/office/drawing/2014/main" id="{CB1835C7-24A1-48ED-B5DD-EFA7623AE3B6}"/>
            </a:ext>
          </a:extLst>
        </xdr:cNvPr>
        <xdr:cNvSpPr/>
      </xdr:nvSpPr>
      <xdr:spPr>
        <a:xfrm rot="16200000">
          <a:off x="4324350" y="21717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2079" name="Line 31">
          <a:extLst>
            <a:ext uri="{FF2B5EF4-FFF2-40B4-BE49-F238E27FC236}">
              <a16:creationId xmlns:a16="http://schemas.microsoft.com/office/drawing/2014/main" id="{ABC15148-001E-46F9-A741-65DEF987604E}"/>
            </a:ext>
          </a:extLst>
        </xdr:cNvPr>
        <xdr:cNvSpPr>
          <a:spLocks noChangeShapeType="1"/>
        </xdr:cNvSpPr>
      </xdr:nvSpPr>
      <xdr:spPr bwMode="auto">
        <a:xfrm>
          <a:off x="2952750" y="2247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2080" name="Line 32">
          <a:extLst>
            <a:ext uri="{FF2B5EF4-FFF2-40B4-BE49-F238E27FC236}">
              <a16:creationId xmlns:a16="http://schemas.microsoft.com/office/drawing/2014/main" id="{CFDCA50E-E8B3-401E-944C-A023A609B21E}"/>
            </a:ext>
          </a:extLst>
        </xdr:cNvPr>
        <xdr:cNvSpPr>
          <a:spLocks noChangeShapeType="1"/>
        </xdr:cNvSpPr>
      </xdr:nvSpPr>
      <xdr:spPr bwMode="auto">
        <a:xfrm flipV="1">
          <a:off x="2657475" y="2247900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sp macro="" textlink="">
      <xdr:nvSpPr>
        <xdr:cNvPr id="10" name="Terminal 9">
          <a:extLst>
            <a:ext uri="{FF2B5EF4-FFF2-40B4-BE49-F238E27FC236}">
              <a16:creationId xmlns:a16="http://schemas.microsoft.com/office/drawing/2014/main" id="{C0B80CE2-8BC9-4CD9-8AD5-D400725FD8DA}"/>
            </a:ext>
          </a:extLst>
        </xdr:cNvPr>
        <xdr:cNvSpPr/>
      </xdr:nvSpPr>
      <xdr:spPr>
        <a:xfrm rot="16200000">
          <a:off x="4324350" y="30765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2081" name="Line 33">
          <a:extLst>
            <a:ext uri="{FF2B5EF4-FFF2-40B4-BE49-F238E27FC236}">
              <a16:creationId xmlns:a16="http://schemas.microsoft.com/office/drawing/2014/main" id="{16FE8BAC-19E1-4D09-8116-ED6AB3EF6053}"/>
            </a:ext>
          </a:extLst>
        </xdr:cNvPr>
        <xdr:cNvSpPr>
          <a:spLocks noChangeShapeType="1"/>
        </xdr:cNvSpPr>
      </xdr:nvSpPr>
      <xdr:spPr bwMode="auto">
        <a:xfrm>
          <a:off x="2952750" y="31527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2082" name="Line 34">
          <a:extLst>
            <a:ext uri="{FF2B5EF4-FFF2-40B4-BE49-F238E27FC236}">
              <a16:creationId xmlns:a16="http://schemas.microsoft.com/office/drawing/2014/main" id="{AA26E65A-6C1B-4EDF-B8E7-FC98FEB66143}"/>
            </a:ext>
          </a:extLst>
        </xdr:cNvPr>
        <xdr:cNvSpPr>
          <a:spLocks noChangeShapeType="1"/>
        </xdr:cNvSpPr>
      </xdr:nvSpPr>
      <xdr:spPr bwMode="auto">
        <a:xfrm>
          <a:off x="2657475" y="2609850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sp macro="" textlink="">
      <xdr:nvSpPr>
        <xdr:cNvPr id="2083" name="Rectangle 35">
          <a:extLst>
            <a:ext uri="{FF2B5EF4-FFF2-40B4-BE49-F238E27FC236}">
              <a16:creationId xmlns:a16="http://schemas.microsoft.com/office/drawing/2014/main" id="{5B490918-4789-4EC7-97F1-8D214720703B}"/>
            </a:ext>
          </a:extLst>
        </xdr:cNvPr>
        <xdr:cNvSpPr>
          <a:spLocks noChangeArrowheads="1"/>
        </xdr:cNvSpPr>
      </xdr:nvSpPr>
      <xdr:spPr bwMode="auto">
        <a:xfrm>
          <a:off x="685800" y="1628775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9</xdr:row>
      <xdr:rowOff>76200</xdr:rowOff>
    </xdr:from>
    <xdr:to>
      <xdr:col>1</xdr:col>
      <xdr:colOff>0</xdr:colOff>
      <xdr:row>9</xdr:row>
      <xdr:rowOff>76200</xdr:rowOff>
    </xdr:to>
    <xdr:sp macro="" textlink="">
      <xdr:nvSpPr>
        <xdr:cNvPr id="2084" name="Line 36">
          <a:extLst>
            <a:ext uri="{FF2B5EF4-FFF2-40B4-BE49-F238E27FC236}">
              <a16:creationId xmlns:a16="http://schemas.microsoft.com/office/drawing/2014/main" id="{6A8FE693-7238-44CD-AD10-33575D6F5792}"/>
            </a:ext>
          </a:extLst>
        </xdr:cNvPr>
        <xdr:cNvSpPr>
          <a:spLocks noChangeShapeType="1"/>
        </xdr:cNvSpPr>
      </xdr:nvSpPr>
      <xdr:spPr bwMode="auto">
        <a:xfrm>
          <a:off x="0" y="1704975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4227" name="Oval 131">
          <a:extLst>
            <a:ext uri="{FF2B5EF4-FFF2-40B4-BE49-F238E27FC236}">
              <a16:creationId xmlns:a16="http://schemas.microsoft.com/office/drawing/2014/main" id="{89DE72EB-9379-404E-BA72-53F87113A994}"/>
            </a:ext>
          </a:extLst>
        </xdr:cNvPr>
        <xdr:cNvSpPr>
          <a:spLocks noChangeArrowheads="1"/>
        </xdr:cNvSpPr>
      </xdr:nvSpPr>
      <xdr:spPr bwMode="auto">
        <a:xfrm>
          <a:off x="2505075" y="7239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4228" name="Line 132">
          <a:extLst>
            <a:ext uri="{FF2B5EF4-FFF2-40B4-BE49-F238E27FC236}">
              <a16:creationId xmlns:a16="http://schemas.microsoft.com/office/drawing/2014/main" id="{8908CD18-1FF9-4ACA-9979-F940A8275869}"/>
            </a:ext>
          </a:extLst>
        </xdr:cNvPr>
        <xdr:cNvSpPr>
          <a:spLocks noChangeShapeType="1"/>
        </xdr:cNvSpPr>
      </xdr:nvSpPr>
      <xdr:spPr bwMode="auto">
        <a:xfrm>
          <a:off x="1133475" y="8001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18</xdr:row>
      <xdr:rowOff>76200</xdr:rowOff>
    </xdr:to>
    <xdr:sp macro="" textlink="">
      <xdr:nvSpPr>
        <xdr:cNvPr id="4229" name="Line 133">
          <a:extLst>
            <a:ext uri="{FF2B5EF4-FFF2-40B4-BE49-F238E27FC236}">
              <a16:creationId xmlns:a16="http://schemas.microsoft.com/office/drawing/2014/main" id="{34B82966-0260-47F4-98FB-87B602580ADC}"/>
            </a:ext>
          </a:extLst>
        </xdr:cNvPr>
        <xdr:cNvSpPr>
          <a:spLocks noChangeShapeType="1"/>
        </xdr:cNvSpPr>
      </xdr:nvSpPr>
      <xdr:spPr bwMode="auto">
        <a:xfrm flipV="1">
          <a:off x="838200" y="800100"/>
          <a:ext cx="295275" cy="25336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152400</xdr:colOff>
      <xdr:row>32</xdr:row>
      <xdr:rowOff>152400</xdr:rowOff>
    </xdr:to>
    <xdr:sp macro="" textlink="">
      <xdr:nvSpPr>
        <xdr:cNvPr id="4230" name="Oval 134">
          <a:extLst>
            <a:ext uri="{FF2B5EF4-FFF2-40B4-BE49-F238E27FC236}">
              <a16:creationId xmlns:a16="http://schemas.microsoft.com/office/drawing/2014/main" id="{C4F3E7A1-308D-4447-83DB-9981A3D673D9}"/>
            </a:ext>
          </a:extLst>
        </xdr:cNvPr>
        <xdr:cNvSpPr>
          <a:spLocks noChangeArrowheads="1"/>
        </xdr:cNvSpPr>
      </xdr:nvSpPr>
      <xdr:spPr bwMode="auto">
        <a:xfrm>
          <a:off x="2505075" y="57912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sp macro="" textlink="">
      <xdr:nvSpPr>
        <xdr:cNvPr id="4231" name="Line 135">
          <a:extLst>
            <a:ext uri="{FF2B5EF4-FFF2-40B4-BE49-F238E27FC236}">
              <a16:creationId xmlns:a16="http://schemas.microsoft.com/office/drawing/2014/main" id="{93895131-6FD4-4D03-B29F-5CE0864443BC}"/>
            </a:ext>
          </a:extLst>
        </xdr:cNvPr>
        <xdr:cNvSpPr>
          <a:spLocks noChangeShapeType="1"/>
        </xdr:cNvSpPr>
      </xdr:nvSpPr>
      <xdr:spPr bwMode="auto">
        <a:xfrm>
          <a:off x="1133475" y="5867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18</xdr:row>
      <xdr:rowOff>76200</xdr:rowOff>
    </xdr:from>
    <xdr:to>
      <xdr:col>3</xdr:col>
      <xdr:colOff>0</xdr:colOff>
      <xdr:row>32</xdr:row>
      <xdr:rowOff>76200</xdr:rowOff>
    </xdr:to>
    <xdr:sp macro="" textlink="">
      <xdr:nvSpPr>
        <xdr:cNvPr id="4232" name="Line 136">
          <a:extLst>
            <a:ext uri="{FF2B5EF4-FFF2-40B4-BE49-F238E27FC236}">
              <a16:creationId xmlns:a16="http://schemas.microsoft.com/office/drawing/2014/main" id="{B8995DA8-3B93-4059-8334-C9AFB154D72F}"/>
            </a:ext>
          </a:extLst>
        </xdr:cNvPr>
        <xdr:cNvSpPr>
          <a:spLocks noChangeShapeType="1"/>
        </xdr:cNvSpPr>
      </xdr:nvSpPr>
      <xdr:spPr bwMode="auto">
        <a:xfrm>
          <a:off x="838200" y="3333750"/>
          <a:ext cx="295275" cy="25336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29" name="Terminal 28">
          <a:extLst>
            <a:ext uri="{FF2B5EF4-FFF2-40B4-BE49-F238E27FC236}">
              <a16:creationId xmlns:a16="http://schemas.microsoft.com/office/drawing/2014/main" id="{FC80848F-905B-460E-8731-412B658AE85C}"/>
            </a:ext>
          </a:extLst>
        </xdr:cNvPr>
        <xdr:cNvSpPr/>
      </xdr:nvSpPr>
      <xdr:spPr>
        <a:xfrm rot="16200000">
          <a:off x="4324350" y="3619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2</xdr:row>
      <xdr:rowOff>76200</xdr:rowOff>
    </xdr:from>
    <xdr:to>
      <xdr:col>25</xdr:col>
      <xdr:colOff>0</xdr:colOff>
      <xdr:row>2</xdr:row>
      <xdr:rowOff>76200</xdr:rowOff>
    </xdr:to>
    <xdr:sp macro="" textlink="">
      <xdr:nvSpPr>
        <xdr:cNvPr id="4233" name="Line 137">
          <a:extLst>
            <a:ext uri="{FF2B5EF4-FFF2-40B4-BE49-F238E27FC236}">
              <a16:creationId xmlns:a16="http://schemas.microsoft.com/office/drawing/2014/main" id="{4F85B51F-EA0B-47D2-9CAC-5CAEC85CAB0E}"/>
            </a:ext>
          </a:extLst>
        </xdr:cNvPr>
        <xdr:cNvSpPr>
          <a:spLocks noChangeShapeType="1"/>
        </xdr:cNvSpPr>
      </xdr:nvSpPr>
      <xdr:spPr bwMode="auto">
        <a:xfrm>
          <a:off x="4476750" y="438150"/>
          <a:ext cx="712470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4234" name="Line 138">
          <a:extLst>
            <a:ext uri="{FF2B5EF4-FFF2-40B4-BE49-F238E27FC236}">
              <a16:creationId xmlns:a16="http://schemas.microsoft.com/office/drawing/2014/main" id="{33D4E43D-377E-4544-A4F5-3CF3703759FA}"/>
            </a:ext>
          </a:extLst>
        </xdr:cNvPr>
        <xdr:cNvSpPr>
          <a:spLocks noChangeShapeType="1"/>
        </xdr:cNvSpPr>
      </xdr:nvSpPr>
      <xdr:spPr bwMode="auto">
        <a:xfrm>
          <a:off x="2952750" y="438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4235" name="Line 139">
          <a:extLst>
            <a:ext uri="{FF2B5EF4-FFF2-40B4-BE49-F238E27FC236}">
              <a16:creationId xmlns:a16="http://schemas.microsoft.com/office/drawing/2014/main" id="{FC9718A8-DBDC-4DB0-B8FF-908AA8C01A75}"/>
            </a:ext>
          </a:extLst>
        </xdr:cNvPr>
        <xdr:cNvSpPr>
          <a:spLocks noChangeShapeType="1"/>
        </xdr:cNvSpPr>
      </xdr:nvSpPr>
      <xdr:spPr bwMode="auto">
        <a:xfrm flipV="1">
          <a:off x="2657475" y="438150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30" name="Terminal 29">
          <a:extLst>
            <a:ext uri="{FF2B5EF4-FFF2-40B4-BE49-F238E27FC236}">
              <a16:creationId xmlns:a16="http://schemas.microsoft.com/office/drawing/2014/main" id="{137CD657-36B2-41FE-9BD1-FA38F6F18D98}"/>
            </a:ext>
          </a:extLst>
        </xdr:cNvPr>
        <xdr:cNvSpPr/>
      </xdr:nvSpPr>
      <xdr:spPr>
        <a:xfrm rot="16200000">
          <a:off x="4324350" y="12668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25</xdr:col>
      <xdr:colOff>0</xdr:colOff>
      <xdr:row>7</xdr:row>
      <xdr:rowOff>76200</xdr:rowOff>
    </xdr:to>
    <xdr:sp macro="" textlink="">
      <xdr:nvSpPr>
        <xdr:cNvPr id="4236" name="Line 140">
          <a:extLst>
            <a:ext uri="{FF2B5EF4-FFF2-40B4-BE49-F238E27FC236}">
              <a16:creationId xmlns:a16="http://schemas.microsoft.com/office/drawing/2014/main" id="{15570017-4BE6-4F54-85E6-B07F62E6D284}"/>
            </a:ext>
          </a:extLst>
        </xdr:cNvPr>
        <xdr:cNvSpPr>
          <a:spLocks noChangeShapeType="1"/>
        </xdr:cNvSpPr>
      </xdr:nvSpPr>
      <xdr:spPr bwMode="auto">
        <a:xfrm>
          <a:off x="4476750" y="1343025"/>
          <a:ext cx="712470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4237" name="Line 141">
          <a:extLst>
            <a:ext uri="{FF2B5EF4-FFF2-40B4-BE49-F238E27FC236}">
              <a16:creationId xmlns:a16="http://schemas.microsoft.com/office/drawing/2014/main" id="{A6DF4C69-F60E-4019-A34D-7B4FACE5FD11}"/>
            </a:ext>
          </a:extLst>
        </xdr:cNvPr>
        <xdr:cNvSpPr>
          <a:spLocks noChangeShapeType="1"/>
        </xdr:cNvSpPr>
      </xdr:nvSpPr>
      <xdr:spPr bwMode="auto">
        <a:xfrm>
          <a:off x="2952750" y="13430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4238" name="Line 142">
          <a:extLst>
            <a:ext uri="{FF2B5EF4-FFF2-40B4-BE49-F238E27FC236}">
              <a16:creationId xmlns:a16="http://schemas.microsoft.com/office/drawing/2014/main" id="{CE8DD262-9289-4283-80D4-0BA4A8925547}"/>
            </a:ext>
          </a:extLst>
        </xdr:cNvPr>
        <xdr:cNvSpPr>
          <a:spLocks noChangeShapeType="1"/>
        </xdr:cNvSpPr>
      </xdr:nvSpPr>
      <xdr:spPr bwMode="auto">
        <a:xfrm>
          <a:off x="2657475" y="800100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152400</xdr:colOff>
      <xdr:row>27</xdr:row>
      <xdr:rowOff>152400</xdr:rowOff>
    </xdr:to>
    <xdr:sp macro="" textlink="">
      <xdr:nvSpPr>
        <xdr:cNvPr id="4239" name="Oval 143">
          <a:extLst>
            <a:ext uri="{FF2B5EF4-FFF2-40B4-BE49-F238E27FC236}">
              <a16:creationId xmlns:a16="http://schemas.microsoft.com/office/drawing/2014/main" id="{6EB9DAF1-BFFD-4B01-8B25-6D45B3DBC82F}"/>
            </a:ext>
          </a:extLst>
        </xdr:cNvPr>
        <xdr:cNvSpPr>
          <a:spLocks noChangeArrowheads="1"/>
        </xdr:cNvSpPr>
      </xdr:nvSpPr>
      <xdr:spPr bwMode="auto">
        <a:xfrm>
          <a:off x="4324350" y="488632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4240" name="Line 144">
          <a:extLst>
            <a:ext uri="{FF2B5EF4-FFF2-40B4-BE49-F238E27FC236}">
              <a16:creationId xmlns:a16="http://schemas.microsoft.com/office/drawing/2014/main" id="{A4ABA6DA-6007-4968-A5AD-6E50E78374EF}"/>
            </a:ext>
          </a:extLst>
        </xdr:cNvPr>
        <xdr:cNvSpPr>
          <a:spLocks noChangeShapeType="1"/>
        </xdr:cNvSpPr>
      </xdr:nvSpPr>
      <xdr:spPr bwMode="auto">
        <a:xfrm>
          <a:off x="2952750" y="49625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27</xdr:row>
      <xdr:rowOff>76200</xdr:rowOff>
    </xdr:from>
    <xdr:to>
      <xdr:col>7</xdr:col>
      <xdr:colOff>0</xdr:colOff>
      <xdr:row>32</xdr:row>
      <xdr:rowOff>76200</xdr:rowOff>
    </xdr:to>
    <xdr:sp macro="" textlink="">
      <xdr:nvSpPr>
        <xdr:cNvPr id="4241" name="Line 145">
          <a:extLst>
            <a:ext uri="{FF2B5EF4-FFF2-40B4-BE49-F238E27FC236}">
              <a16:creationId xmlns:a16="http://schemas.microsoft.com/office/drawing/2014/main" id="{08357672-1DF7-42D6-8872-53F48485B482}"/>
            </a:ext>
          </a:extLst>
        </xdr:cNvPr>
        <xdr:cNvSpPr>
          <a:spLocks noChangeShapeType="1"/>
        </xdr:cNvSpPr>
      </xdr:nvSpPr>
      <xdr:spPr bwMode="auto">
        <a:xfrm flipV="1">
          <a:off x="2657475" y="4962525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152400</xdr:colOff>
      <xdr:row>37</xdr:row>
      <xdr:rowOff>152400</xdr:rowOff>
    </xdr:to>
    <xdr:sp macro="" textlink="">
      <xdr:nvSpPr>
        <xdr:cNvPr id="31" name="Terminal 30">
          <a:extLst>
            <a:ext uri="{FF2B5EF4-FFF2-40B4-BE49-F238E27FC236}">
              <a16:creationId xmlns:a16="http://schemas.microsoft.com/office/drawing/2014/main" id="{7BF48792-E9A6-4DA4-B0A0-D4E9CCE3B376}"/>
            </a:ext>
          </a:extLst>
        </xdr:cNvPr>
        <xdr:cNvSpPr/>
      </xdr:nvSpPr>
      <xdr:spPr>
        <a:xfrm rot="16200000">
          <a:off x="4324350" y="66960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37</xdr:row>
      <xdr:rowOff>76200</xdr:rowOff>
    </xdr:from>
    <xdr:to>
      <xdr:col>25</xdr:col>
      <xdr:colOff>0</xdr:colOff>
      <xdr:row>37</xdr:row>
      <xdr:rowOff>76200</xdr:rowOff>
    </xdr:to>
    <xdr:sp macro="" textlink="">
      <xdr:nvSpPr>
        <xdr:cNvPr id="4242" name="Line 146">
          <a:extLst>
            <a:ext uri="{FF2B5EF4-FFF2-40B4-BE49-F238E27FC236}">
              <a16:creationId xmlns:a16="http://schemas.microsoft.com/office/drawing/2014/main" id="{E60CB23E-4353-43C4-B5E0-9DC6075BFCB0}"/>
            </a:ext>
          </a:extLst>
        </xdr:cNvPr>
        <xdr:cNvSpPr>
          <a:spLocks noChangeShapeType="1"/>
        </xdr:cNvSpPr>
      </xdr:nvSpPr>
      <xdr:spPr bwMode="auto">
        <a:xfrm>
          <a:off x="4476750" y="6772275"/>
          <a:ext cx="712470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sp macro="" textlink="">
      <xdr:nvSpPr>
        <xdr:cNvPr id="4243" name="Line 147">
          <a:extLst>
            <a:ext uri="{FF2B5EF4-FFF2-40B4-BE49-F238E27FC236}">
              <a16:creationId xmlns:a16="http://schemas.microsoft.com/office/drawing/2014/main" id="{E3ED82B6-9CAD-407C-BA38-BE256B8241D8}"/>
            </a:ext>
          </a:extLst>
        </xdr:cNvPr>
        <xdr:cNvSpPr>
          <a:spLocks noChangeShapeType="1"/>
        </xdr:cNvSpPr>
      </xdr:nvSpPr>
      <xdr:spPr bwMode="auto">
        <a:xfrm>
          <a:off x="2952750" y="67722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32</xdr:row>
      <xdr:rowOff>76200</xdr:rowOff>
    </xdr:from>
    <xdr:to>
      <xdr:col>7</xdr:col>
      <xdr:colOff>0</xdr:colOff>
      <xdr:row>37</xdr:row>
      <xdr:rowOff>76200</xdr:rowOff>
    </xdr:to>
    <xdr:sp macro="" textlink="">
      <xdr:nvSpPr>
        <xdr:cNvPr id="4244" name="Line 148">
          <a:extLst>
            <a:ext uri="{FF2B5EF4-FFF2-40B4-BE49-F238E27FC236}">
              <a16:creationId xmlns:a16="http://schemas.microsoft.com/office/drawing/2014/main" id="{AA6FF6B1-AED0-44EA-8267-B673931ECE06}"/>
            </a:ext>
          </a:extLst>
        </xdr:cNvPr>
        <xdr:cNvSpPr>
          <a:spLocks noChangeShapeType="1"/>
        </xdr:cNvSpPr>
      </xdr:nvSpPr>
      <xdr:spPr bwMode="auto">
        <a:xfrm>
          <a:off x="2657475" y="5867400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4245" name="Oval 149">
          <a:extLst>
            <a:ext uri="{FF2B5EF4-FFF2-40B4-BE49-F238E27FC236}">
              <a16:creationId xmlns:a16="http://schemas.microsoft.com/office/drawing/2014/main" id="{41AA248F-7FAA-4F8F-97AA-5DD79A9A596A}"/>
            </a:ext>
          </a:extLst>
        </xdr:cNvPr>
        <xdr:cNvSpPr>
          <a:spLocks noChangeArrowheads="1"/>
        </xdr:cNvSpPr>
      </xdr:nvSpPr>
      <xdr:spPr bwMode="auto">
        <a:xfrm>
          <a:off x="6143625" y="39814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4246" name="Line 150">
          <a:extLst>
            <a:ext uri="{FF2B5EF4-FFF2-40B4-BE49-F238E27FC236}">
              <a16:creationId xmlns:a16="http://schemas.microsoft.com/office/drawing/2014/main" id="{642B9EDE-F699-45E4-83A5-B232B05895E3}"/>
            </a:ext>
          </a:extLst>
        </xdr:cNvPr>
        <xdr:cNvSpPr>
          <a:spLocks noChangeShapeType="1"/>
        </xdr:cNvSpPr>
      </xdr:nvSpPr>
      <xdr:spPr bwMode="auto">
        <a:xfrm>
          <a:off x="4772025" y="4057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4247" name="Line 151">
          <a:extLst>
            <a:ext uri="{FF2B5EF4-FFF2-40B4-BE49-F238E27FC236}">
              <a16:creationId xmlns:a16="http://schemas.microsoft.com/office/drawing/2014/main" id="{64ACF5B5-43C3-420B-8312-5B61551D30F7}"/>
            </a:ext>
          </a:extLst>
        </xdr:cNvPr>
        <xdr:cNvSpPr>
          <a:spLocks noChangeShapeType="1"/>
        </xdr:cNvSpPr>
      </xdr:nvSpPr>
      <xdr:spPr bwMode="auto">
        <a:xfrm flipV="1">
          <a:off x="4476750" y="4057650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152400</xdr:colOff>
      <xdr:row>32</xdr:row>
      <xdr:rowOff>152400</xdr:rowOff>
    </xdr:to>
    <xdr:sp macro="" textlink="">
      <xdr:nvSpPr>
        <xdr:cNvPr id="4096" name="Terminal 4095">
          <a:extLst>
            <a:ext uri="{FF2B5EF4-FFF2-40B4-BE49-F238E27FC236}">
              <a16:creationId xmlns:a16="http://schemas.microsoft.com/office/drawing/2014/main" id="{AE69DA67-87A1-4B08-B912-942A0D672C0F}"/>
            </a:ext>
          </a:extLst>
        </xdr:cNvPr>
        <xdr:cNvSpPr/>
      </xdr:nvSpPr>
      <xdr:spPr>
        <a:xfrm rot="16200000">
          <a:off x="6143625" y="57912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352425</xdr:colOff>
      <xdr:row>32</xdr:row>
      <xdr:rowOff>85725</xdr:rowOff>
    </xdr:from>
    <xdr:to>
      <xdr:col>24</xdr:col>
      <xdr:colOff>200025</xdr:colOff>
      <xdr:row>32</xdr:row>
      <xdr:rowOff>85725</xdr:rowOff>
    </xdr:to>
    <xdr:sp macro="" textlink="">
      <xdr:nvSpPr>
        <xdr:cNvPr id="4248" name="Line 152">
          <a:extLst>
            <a:ext uri="{FF2B5EF4-FFF2-40B4-BE49-F238E27FC236}">
              <a16:creationId xmlns:a16="http://schemas.microsoft.com/office/drawing/2014/main" id="{D560DC6D-0D15-41B5-8B9C-61733D84343E}"/>
            </a:ext>
          </a:extLst>
        </xdr:cNvPr>
        <xdr:cNvSpPr>
          <a:spLocks noChangeShapeType="1"/>
        </xdr:cNvSpPr>
      </xdr:nvSpPr>
      <xdr:spPr bwMode="auto">
        <a:xfrm>
          <a:off x="5810250" y="5876925"/>
          <a:ext cx="530542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4249" name="Line 153">
          <a:extLst>
            <a:ext uri="{FF2B5EF4-FFF2-40B4-BE49-F238E27FC236}">
              <a16:creationId xmlns:a16="http://schemas.microsoft.com/office/drawing/2014/main" id="{40174CB4-8949-414C-B00C-A384D6CDE7B2}"/>
            </a:ext>
          </a:extLst>
        </xdr:cNvPr>
        <xdr:cNvSpPr>
          <a:spLocks noChangeShapeType="1"/>
        </xdr:cNvSpPr>
      </xdr:nvSpPr>
      <xdr:spPr bwMode="auto">
        <a:xfrm>
          <a:off x="4772025" y="5867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27</xdr:row>
      <xdr:rowOff>76200</xdr:rowOff>
    </xdr:from>
    <xdr:to>
      <xdr:col>11</xdr:col>
      <xdr:colOff>0</xdr:colOff>
      <xdr:row>32</xdr:row>
      <xdr:rowOff>76200</xdr:rowOff>
    </xdr:to>
    <xdr:sp macro="" textlink="">
      <xdr:nvSpPr>
        <xdr:cNvPr id="4250" name="Line 154">
          <a:extLst>
            <a:ext uri="{FF2B5EF4-FFF2-40B4-BE49-F238E27FC236}">
              <a16:creationId xmlns:a16="http://schemas.microsoft.com/office/drawing/2014/main" id="{4B699951-D380-447F-8AA7-41BCCA414BDA}"/>
            </a:ext>
          </a:extLst>
        </xdr:cNvPr>
        <xdr:cNvSpPr>
          <a:spLocks noChangeShapeType="1"/>
        </xdr:cNvSpPr>
      </xdr:nvSpPr>
      <xdr:spPr bwMode="auto">
        <a:xfrm>
          <a:off x="4476750" y="4962525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152400</xdr:colOff>
      <xdr:row>18</xdr:row>
      <xdr:rowOff>152400</xdr:rowOff>
    </xdr:to>
    <xdr:sp macro="" textlink="">
      <xdr:nvSpPr>
        <xdr:cNvPr id="4251" name="Oval 155">
          <a:extLst>
            <a:ext uri="{FF2B5EF4-FFF2-40B4-BE49-F238E27FC236}">
              <a16:creationId xmlns:a16="http://schemas.microsoft.com/office/drawing/2014/main" id="{BC1AE3E6-7EDC-434F-8F88-74652807EF1B}"/>
            </a:ext>
          </a:extLst>
        </xdr:cNvPr>
        <xdr:cNvSpPr>
          <a:spLocks noChangeArrowheads="1"/>
        </xdr:cNvSpPr>
      </xdr:nvSpPr>
      <xdr:spPr bwMode="auto">
        <a:xfrm>
          <a:off x="7962900" y="32575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15</xdr:col>
      <xdr:colOff>0</xdr:colOff>
      <xdr:row>18</xdr:row>
      <xdr:rowOff>76200</xdr:rowOff>
    </xdr:from>
    <xdr:to>
      <xdr:col>17</xdr:col>
      <xdr:colOff>0</xdr:colOff>
      <xdr:row>18</xdr:row>
      <xdr:rowOff>76200</xdr:rowOff>
    </xdr:to>
    <xdr:sp macro="" textlink="">
      <xdr:nvSpPr>
        <xdr:cNvPr id="4252" name="Line 156">
          <a:extLst>
            <a:ext uri="{FF2B5EF4-FFF2-40B4-BE49-F238E27FC236}">
              <a16:creationId xmlns:a16="http://schemas.microsoft.com/office/drawing/2014/main" id="{EDD8F7E0-826B-4BA3-8664-1BEB61403EA2}"/>
            </a:ext>
          </a:extLst>
        </xdr:cNvPr>
        <xdr:cNvSpPr>
          <a:spLocks noChangeShapeType="1"/>
        </xdr:cNvSpPr>
      </xdr:nvSpPr>
      <xdr:spPr bwMode="auto">
        <a:xfrm>
          <a:off x="6591300" y="3333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18</xdr:row>
      <xdr:rowOff>76200</xdr:rowOff>
    </xdr:from>
    <xdr:to>
      <xdr:col>15</xdr:col>
      <xdr:colOff>0</xdr:colOff>
      <xdr:row>22</xdr:row>
      <xdr:rowOff>76200</xdr:rowOff>
    </xdr:to>
    <xdr:sp macro="" textlink="">
      <xdr:nvSpPr>
        <xdr:cNvPr id="4253" name="Line 157">
          <a:extLst>
            <a:ext uri="{FF2B5EF4-FFF2-40B4-BE49-F238E27FC236}">
              <a16:creationId xmlns:a16="http://schemas.microsoft.com/office/drawing/2014/main" id="{AB1DA13A-8EBB-40D5-8205-955305F9A426}"/>
            </a:ext>
          </a:extLst>
        </xdr:cNvPr>
        <xdr:cNvSpPr>
          <a:spLocks noChangeShapeType="1"/>
        </xdr:cNvSpPr>
      </xdr:nvSpPr>
      <xdr:spPr bwMode="auto">
        <a:xfrm flipV="1">
          <a:off x="6296025" y="3333750"/>
          <a:ext cx="295275" cy="723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4254" name="Terminal 4253">
          <a:extLst>
            <a:ext uri="{FF2B5EF4-FFF2-40B4-BE49-F238E27FC236}">
              <a16:creationId xmlns:a16="http://schemas.microsoft.com/office/drawing/2014/main" id="{59764D94-AE98-417A-B215-4F571213B1DF}"/>
            </a:ext>
          </a:extLst>
        </xdr:cNvPr>
        <xdr:cNvSpPr/>
      </xdr:nvSpPr>
      <xdr:spPr>
        <a:xfrm rot="16200000">
          <a:off x="7962900" y="48863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152400</xdr:colOff>
      <xdr:row>27</xdr:row>
      <xdr:rowOff>76200</xdr:rowOff>
    </xdr:from>
    <xdr:to>
      <xdr:col>25</xdr:col>
      <xdr:colOff>0</xdr:colOff>
      <xdr:row>27</xdr:row>
      <xdr:rowOff>76200</xdr:rowOff>
    </xdr:to>
    <xdr:sp macro="" textlink="">
      <xdr:nvSpPr>
        <xdr:cNvPr id="4255" name="Line 158">
          <a:extLst>
            <a:ext uri="{FF2B5EF4-FFF2-40B4-BE49-F238E27FC236}">
              <a16:creationId xmlns:a16="http://schemas.microsoft.com/office/drawing/2014/main" id="{0B24CEF3-CA41-4D04-8D68-04CDA3486E24}"/>
            </a:ext>
          </a:extLst>
        </xdr:cNvPr>
        <xdr:cNvSpPr>
          <a:spLocks noChangeShapeType="1"/>
        </xdr:cNvSpPr>
      </xdr:nvSpPr>
      <xdr:spPr bwMode="auto">
        <a:xfrm>
          <a:off x="8115300" y="4962525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4256" name="Line 159">
          <a:extLst>
            <a:ext uri="{FF2B5EF4-FFF2-40B4-BE49-F238E27FC236}">
              <a16:creationId xmlns:a16="http://schemas.microsoft.com/office/drawing/2014/main" id="{15BD905A-C373-4F7E-80F3-144598CFFAD7}"/>
            </a:ext>
          </a:extLst>
        </xdr:cNvPr>
        <xdr:cNvSpPr>
          <a:spLocks noChangeShapeType="1"/>
        </xdr:cNvSpPr>
      </xdr:nvSpPr>
      <xdr:spPr bwMode="auto">
        <a:xfrm>
          <a:off x="6591300" y="49625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22</xdr:row>
      <xdr:rowOff>76200</xdr:rowOff>
    </xdr:from>
    <xdr:to>
      <xdr:col>15</xdr:col>
      <xdr:colOff>0</xdr:colOff>
      <xdr:row>27</xdr:row>
      <xdr:rowOff>76200</xdr:rowOff>
    </xdr:to>
    <xdr:sp macro="" textlink="">
      <xdr:nvSpPr>
        <xdr:cNvPr id="4257" name="Line 160">
          <a:extLst>
            <a:ext uri="{FF2B5EF4-FFF2-40B4-BE49-F238E27FC236}">
              <a16:creationId xmlns:a16="http://schemas.microsoft.com/office/drawing/2014/main" id="{9C01AE4D-E971-4763-88D5-F5DC7E494EA0}"/>
            </a:ext>
          </a:extLst>
        </xdr:cNvPr>
        <xdr:cNvSpPr>
          <a:spLocks noChangeShapeType="1"/>
        </xdr:cNvSpPr>
      </xdr:nvSpPr>
      <xdr:spPr bwMode="auto">
        <a:xfrm>
          <a:off x="6296025" y="4057650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152400</xdr:colOff>
      <xdr:row>14</xdr:row>
      <xdr:rowOff>152400</xdr:rowOff>
    </xdr:to>
    <xdr:sp macro="" textlink="">
      <xdr:nvSpPr>
        <xdr:cNvPr id="4258" name="Oval 161">
          <a:extLst>
            <a:ext uri="{FF2B5EF4-FFF2-40B4-BE49-F238E27FC236}">
              <a16:creationId xmlns:a16="http://schemas.microsoft.com/office/drawing/2014/main" id="{185A50C9-6181-44AE-82FF-11D6F07748F8}"/>
            </a:ext>
          </a:extLst>
        </xdr:cNvPr>
        <xdr:cNvSpPr>
          <a:spLocks noChangeArrowheads="1"/>
        </xdr:cNvSpPr>
      </xdr:nvSpPr>
      <xdr:spPr bwMode="auto">
        <a:xfrm>
          <a:off x="9782175" y="25336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19</xdr:col>
      <xdr:colOff>0</xdr:colOff>
      <xdr:row>14</xdr:row>
      <xdr:rowOff>76200</xdr:rowOff>
    </xdr:from>
    <xdr:to>
      <xdr:col>21</xdr:col>
      <xdr:colOff>0</xdr:colOff>
      <xdr:row>14</xdr:row>
      <xdr:rowOff>76200</xdr:rowOff>
    </xdr:to>
    <xdr:sp macro="" textlink="">
      <xdr:nvSpPr>
        <xdr:cNvPr id="4259" name="Line 162">
          <a:extLst>
            <a:ext uri="{FF2B5EF4-FFF2-40B4-BE49-F238E27FC236}">
              <a16:creationId xmlns:a16="http://schemas.microsoft.com/office/drawing/2014/main" id="{06A88954-0013-4081-8EA9-BA0A48E7555F}"/>
            </a:ext>
          </a:extLst>
        </xdr:cNvPr>
        <xdr:cNvSpPr>
          <a:spLocks noChangeShapeType="1"/>
        </xdr:cNvSpPr>
      </xdr:nvSpPr>
      <xdr:spPr bwMode="auto">
        <a:xfrm>
          <a:off x="8410575" y="26098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14</xdr:row>
      <xdr:rowOff>76200</xdr:rowOff>
    </xdr:from>
    <xdr:to>
      <xdr:col>19</xdr:col>
      <xdr:colOff>0</xdr:colOff>
      <xdr:row>18</xdr:row>
      <xdr:rowOff>76200</xdr:rowOff>
    </xdr:to>
    <xdr:sp macro="" textlink="">
      <xdr:nvSpPr>
        <xdr:cNvPr id="4260" name="Line 163">
          <a:extLst>
            <a:ext uri="{FF2B5EF4-FFF2-40B4-BE49-F238E27FC236}">
              <a16:creationId xmlns:a16="http://schemas.microsoft.com/office/drawing/2014/main" id="{A1276079-A72C-46CA-9B31-AB837936A0E0}"/>
            </a:ext>
          </a:extLst>
        </xdr:cNvPr>
        <xdr:cNvSpPr>
          <a:spLocks noChangeShapeType="1"/>
        </xdr:cNvSpPr>
      </xdr:nvSpPr>
      <xdr:spPr bwMode="auto">
        <a:xfrm flipV="1">
          <a:off x="8115300" y="2609850"/>
          <a:ext cx="295275" cy="723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152400</xdr:colOff>
      <xdr:row>22</xdr:row>
      <xdr:rowOff>152400</xdr:rowOff>
    </xdr:to>
    <xdr:sp macro="" textlink="">
      <xdr:nvSpPr>
        <xdr:cNvPr id="4261" name="Terminal 4260">
          <a:extLst>
            <a:ext uri="{FF2B5EF4-FFF2-40B4-BE49-F238E27FC236}">
              <a16:creationId xmlns:a16="http://schemas.microsoft.com/office/drawing/2014/main" id="{3C245CA5-C9CA-41AD-A717-6832A144FA75}"/>
            </a:ext>
          </a:extLst>
        </xdr:cNvPr>
        <xdr:cNvSpPr/>
      </xdr:nvSpPr>
      <xdr:spPr>
        <a:xfrm rot="16200000">
          <a:off x="9782175" y="39814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152400</xdr:colOff>
      <xdr:row>22</xdr:row>
      <xdr:rowOff>76200</xdr:rowOff>
    </xdr:from>
    <xdr:to>
      <xdr:col>25</xdr:col>
      <xdr:colOff>0</xdr:colOff>
      <xdr:row>22</xdr:row>
      <xdr:rowOff>76200</xdr:rowOff>
    </xdr:to>
    <xdr:sp macro="" textlink="">
      <xdr:nvSpPr>
        <xdr:cNvPr id="4262" name="Line 164">
          <a:extLst>
            <a:ext uri="{FF2B5EF4-FFF2-40B4-BE49-F238E27FC236}">
              <a16:creationId xmlns:a16="http://schemas.microsoft.com/office/drawing/2014/main" id="{4784DC0A-193A-4B5C-989E-D008AE8A1534}"/>
            </a:ext>
          </a:extLst>
        </xdr:cNvPr>
        <xdr:cNvSpPr>
          <a:spLocks noChangeShapeType="1"/>
        </xdr:cNvSpPr>
      </xdr:nvSpPr>
      <xdr:spPr bwMode="auto">
        <a:xfrm>
          <a:off x="9934575" y="405765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0</xdr:colOff>
      <xdr:row>22</xdr:row>
      <xdr:rowOff>76200</xdr:rowOff>
    </xdr:from>
    <xdr:to>
      <xdr:col>21</xdr:col>
      <xdr:colOff>0</xdr:colOff>
      <xdr:row>22</xdr:row>
      <xdr:rowOff>76200</xdr:rowOff>
    </xdr:to>
    <xdr:sp macro="" textlink="">
      <xdr:nvSpPr>
        <xdr:cNvPr id="4263" name="Line 165">
          <a:extLst>
            <a:ext uri="{FF2B5EF4-FFF2-40B4-BE49-F238E27FC236}">
              <a16:creationId xmlns:a16="http://schemas.microsoft.com/office/drawing/2014/main" id="{AC832B87-CA73-4A04-A8CE-7B200518415A}"/>
            </a:ext>
          </a:extLst>
        </xdr:cNvPr>
        <xdr:cNvSpPr>
          <a:spLocks noChangeShapeType="1"/>
        </xdr:cNvSpPr>
      </xdr:nvSpPr>
      <xdr:spPr bwMode="auto">
        <a:xfrm>
          <a:off x="8410575" y="4057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18</xdr:row>
      <xdr:rowOff>76200</xdr:rowOff>
    </xdr:from>
    <xdr:to>
      <xdr:col>19</xdr:col>
      <xdr:colOff>0</xdr:colOff>
      <xdr:row>22</xdr:row>
      <xdr:rowOff>76200</xdr:rowOff>
    </xdr:to>
    <xdr:sp macro="" textlink="">
      <xdr:nvSpPr>
        <xdr:cNvPr id="4264" name="Line 166">
          <a:extLst>
            <a:ext uri="{FF2B5EF4-FFF2-40B4-BE49-F238E27FC236}">
              <a16:creationId xmlns:a16="http://schemas.microsoft.com/office/drawing/2014/main" id="{978F055A-24CF-49B8-84BB-4830E86D98C8}"/>
            </a:ext>
          </a:extLst>
        </xdr:cNvPr>
        <xdr:cNvSpPr>
          <a:spLocks noChangeShapeType="1"/>
        </xdr:cNvSpPr>
      </xdr:nvSpPr>
      <xdr:spPr bwMode="auto">
        <a:xfrm>
          <a:off x="8115300" y="3333750"/>
          <a:ext cx="295275" cy="723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152400</xdr:colOff>
      <xdr:row>12</xdr:row>
      <xdr:rowOff>152400</xdr:rowOff>
    </xdr:to>
    <xdr:sp macro="" textlink="">
      <xdr:nvSpPr>
        <xdr:cNvPr id="4265" name="Terminal 4264">
          <a:extLst>
            <a:ext uri="{FF2B5EF4-FFF2-40B4-BE49-F238E27FC236}">
              <a16:creationId xmlns:a16="http://schemas.microsoft.com/office/drawing/2014/main" id="{83191224-1F0C-4F79-99AC-B7245118FBB2}"/>
            </a:ext>
          </a:extLst>
        </xdr:cNvPr>
        <xdr:cNvSpPr/>
      </xdr:nvSpPr>
      <xdr:spPr>
        <a:xfrm rot="16200000">
          <a:off x="11601450" y="21717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12</xdr:row>
      <xdr:rowOff>76200</xdr:rowOff>
    </xdr:from>
    <xdr:to>
      <xdr:col>25</xdr:col>
      <xdr:colOff>0</xdr:colOff>
      <xdr:row>12</xdr:row>
      <xdr:rowOff>76200</xdr:rowOff>
    </xdr:to>
    <xdr:sp macro="" textlink="">
      <xdr:nvSpPr>
        <xdr:cNvPr id="4266" name="Line 167">
          <a:extLst>
            <a:ext uri="{FF2B5EF4-FFF2-40B4-BE49-F238E27FC236}">
              <a16:creationId xmlns:a16="http://schemas.microsoft.com/office/drawing/2014/main" id="{10A1B29D-6FED-4636-8D89-BD7A63498170}"/>
            </a:ext>
          </a:extLst>
        </xdr:cNvPr>
        <xdr:cNvSpPr>
          <a:spLocks noChangeShapeType="1"/>
        </xdr:cNvSpPr>
      </xdr:nvSpPr>
      <xdr:spPr bwMode="auto">
        <a:xfrm>
          <a:off x="10229850" y="2247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12</xdr:row>
      <xdr:rowOff>76200</xdr:rowOff>
    </xdr:from>
    <xdr:to>
      <xdr:col>23</xdr:col>
      <xdr:colOff>0</xdr:colOff>
      <xdr:row>14</xdr:row>
      <xdr:rowOff>76200</xdr:rowOff>
    </xdr:to>
    <xdr:sp macro="" textlink="">
      <xdr:nvSpPr>
        <xdr:cNvPr id="4267" name="Line 168">
          <a:extLst>
            <a:ext uri="{FF2B5EF4-FFF2-40B4-BE49-F238E27FC236}">
              <a16:creationId xmlns:a16="http://schemas.microsoft.com/office/drawing/2014/main" id="{7BF1799B-5ABD-4957-979C-899AEAB92B6D}"/>
            </a:ext>
          </a:extLst>
        </xdr:cNvPr>
        <xdr:cNvSpPr>
          <a:spLocks noChangeShapeType="1"/>
        </xdr:cNvSpPr>
      </xdr:nvSpPr>
      <xdr:spPr bwMode="auto">
        <a:xfrm flipV="1">
          <a:off x="9934575" y="2247900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17</xdr:row>
      <xdr:rowOff>0</xdr:rowOff>
    </xdr:from>
    <xdr:to>
      <xdr:col>25</xdr:col>
      <xdr:colOff>152400</xdr:colOff>
      <xdr:row>17</xdr:row>
      <xdr:rowOff>152400</xdr:rowOff>
    </xdr:to>
    <xdr:sp macro="" textlink="">
      <xdr:nvSpPr>
        <xdr:cNvPr id="4268" name="Terminal 4267">
          <a:extLst>
            <a:ext uri="{FF2B5EF4-FFF2-40B4-BE49-F238E27FC236}">
              <a16:creationId xmlns:a16="http://schemas.microsoft.com/office/drawing/2014/main" id="{46161405-0436-4BBD-8DE5-66071259DFC1}"/>
            </a:ext>
          </a:extLst>
        </xdr:cNvPr>
        <xdr:cNvSpPr/>
      </xdr:nvSpPr>
      <xdr:spPr>
        <a:xfrm rot="16200000">
          <a:off x="11601450" y="30765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17</xdr:row>
      <xdr:rowOff>76200</xdr:rowOff>
    </xdr:from>
    <xdr:to>
      <xdr:col>25</xdr:col>
      <xdr:colOff>0</xdr:colOff>
      <xdr:row>17</xdr:row>
      <xdr:rowOff>76200</xdr:rowOff>
    </xdr:to>
    <xdr:sp macro="" textlink="">
      <xdr:nvSpPr>
        <xdr:cNvPr id="4269" name="Line 169">
          <a:extLst>
            <a:ext uri="{FF2B5EF4-FFF2-40B4-BE49-F238E27FC236}">
              <a16:creationId xmlns:a16="http://schemas.microsoft.com/office/drawing/2014/main" id="{32DF3D1F-3C5E-4CF2-95C9-A85BF5934260}"/>
            </a:ext>
          </a:extLst>
        </xdr:cNvPr>
        <xdr:cNvSpPr>
          <a:spLocks noChangeShapeType="1"/>
        </xdr:cNvSpPr>
      </xdr:nvSpPr>
      <xdr:spPr bwMode="auto">
        <a:xfrm>
          <a:off x="10229850" y="31527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14</xdr:row>
      <xdr:rowOff>76200</xdr:rowOff>
    </xdr:from>
    <xdr:to>
      <xdr:col>23</xdr:col>
      <xdr:colOff>0</xdr:colOff>
      <xdr:row>17</xdr:row>
      <xdr:rowOff>76200</xdr:rowOff>
    </xdr:to>
    <xdr:sp macro="" textlink="">
      <xdr:nvSpPr>
        <xdr:cNvPr id="4270" name="Line 170">
          <a:extLst>
            <a:ext uri="{FF2B5EF4-FFF2-40B4-BE49-F238E27FC236}">
              <a16:creationId xmlns:a16="http://schemas.microsoft.com/office/drawing/2014/main" id="{E30E9223-21D6-4719-A5AE-FF9A227434DE}"/>
            </a:ext>
          </a:extLst>
        </xdr:cNvPr>
        <xdr:cNvSpPr>
          <a:spLocks noChangeShapeType="1"/>
        </xdr:cNvSpPr>
      </xdr:nvSpPr>
      <xdr:spPr bwMode="auto">
        <a:xfrm>
          <a:off x="9934575" y="2609850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sp macro="" textlink="">
      <xdr:nvSpPr>
        <xdr:cNvPr id="4271" name="Rectangle 171">
          <a:extLst>
            <a:ext uri="{FF2B5EF4-FFF2-40B4-BE49-F238E27FC236}">
              <a16:creationId xmlns:a16="http://schemas.microsoft.com/office/drawing/2014/main" id="{87620985-333F-4CDC-A8FF-DE6C58DE1F43}"/>
            </a:ext>
          </a:extLst>
        </xdr:cNvPr>
        <xdr:cNvSpPr>
          <a:spLocks noChangeArrowheads="1"/>
        </xdr:cNvSpPr>
      </xdr:nvSpPr>
      <xdr:spPr bwMode="auto">
        <a:xfrm>
          <a:off x="685800" y="3257550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18</xdr:row>
      <xdr:rowOff>76200</xdr:rowOff>
    </xdr:from>
    <xdr:to>
      <xdr:col>1</xdr:col>
      <xdr:colOff>0</xdr:colOff>
      <xdr:row>18</xdr:row>
      <xdr:rowOff>76200</xdr:rowOff>
    </xdr:to>
    <xdr:sp macro="" textlink="">
      <xdr:nvSpPr>
        <xdr:cNvPr id="4272" name="Line 172">
          <a:extLst>
            <a:ext uri="{FF2B5EF4-FFF2-40B4-BE49-F238E27FC236}">
              <a16:creationId xmlns:a16="http://schemas.microsoft.com/office/drawing/2014/main" id="{525D4B23-EBBA-4BE6-A35A-EF45E896686E}"/>
            </a:ext>
          </a:extLst>
        </xdr:cNvPr>
        <xdr:cNvSpPr>
          <a:spLocks noChangeShapeType="1"/>
        </xdr:cNvSpPr>
      </xdr:nvSpPr>
      <xdr:spPr bwMode="auto">
        <a:xfrm>
          <a:off x="0" y="333375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33</xdr:row>
      <xdr:rowOff>0</xdr:rowOff>
    </xdr:from>
    <xdr:to>
      <xdr:col>6</xdr:col>
      <xdr:colOff>0</xdr:colOff>
      <xdr:row>33</xdr:row>
      <xdr:rowOff>152400</xdr:rowOff>
    </xdr:to>
    <xdr:sp macro="" textlink="">
      <xdr:nvSpPr>
        <xdr:cNvPr id="7568" name="Oval 386">
          <a:extLst>
            <a:ext uri="{FF2B5EF4-FFF2-40B4-BE49-F238E27FC236}">
              <a16:creationId xmlns:a16="http://schemas.microsoft.com/office/drawing/2014/main" id="{E0F2F2BB-58C7-435B-8833-C1E3E939A4E2}"/>
            </a:ext>
          </a:extLst>
        </xdr:cNvPr>
        <xdr:cNvSpPr>
          <a:spLocks noChangeArrowheads="1"/>
        </xdr:cNvSpPr>
      </xdr:nvSpPr>
      <xdr:spPr bwMode="auto">
        <a:xfrm>
          <a:off x="2505075" y="597217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33</xdr:row>
      <xdr:rowOff>76200</xdr:rowOff>
    </xdr:from>
    <xdr:to>
      <xdr:col>5</xdr:col>
      <xdr:colOff>0</xdr:colOff>
      <xdr:row>33</xdr:row>
      <xdr:rowOff>76200</xdr:rowOff>
    </xdr:to>
    <xdr:sp macro="" textlink="">
      <xdr:nvSpPr>
        <xdr:cNvPr id="7569" name="Line 387">
          <a:extLst>
            <a:ext uri="{FF2B5EF4-FFF2-40B4-BE49-F238E27FC236}">
              <a16:creationId xmlns:a16="http://schemas.microsoft.com/office/drawing/2014/main" id="{7A1CC59D-4405-4BD7-980F-EED9E5A1D511}"/>
            </a:ext>
          </a:extLst>
        </xdr:cNvPr>
        <xdr:cNvSpPr>
          <a:spLocks noChangeShapeType="1"/>
        </xdr:cNvSpPr>
      </xdr:nvSpPr>
      <xdr:spPr bwMode="auto">
        <a:xfrm>
          <a:off x="1133475" y="60483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33</xdr:row>
      <xdr:rowOff>76200</xdr:rowOff>
    </xdr:from>
    <xdr:to>
      <xdr:col>3</xdr:col>
      <xdr:colOff>0</xdr:colOff>
      <xdr:row>47</xdr:row>
      <xdr:rowOff>76200</xdr:rowOff>
    </xdr:to>
    <xdr:sp macro="" textlink="">
      <xdr:nvSpPr>
        <xdr:cNvPr id="7570" name="Line 388">
          <a:extLst>
            <a:ext uri="{FF2B5EF4-FFF2-40B4-BE49-F238E27FC236}">
              <a16:creationId xmlns:a16="http://schemas.microsoft.com/office/drawing/2014/main" id="{536203D2-6F4C-4186-A3CA-BAF9B8B5E398}"/>
            </a:ext>
          </a:extLst>
        </xdr:cNvPr>
        <xdr:cNvSpPr>
          <a:spLocks noChangeShapeType="1"/>
        </xdr:cNvSpPr>
      </xdr:nvSpPr>
      <xdr:spPr bwMode="auto">
        <a:xfrm flipV="1">
          <a:off x="838200" y="6048375"/>
          <a:ext cx="295275" cy="25336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6</xdr:col>
      <xdr:colOff>0</xdr:colOff>
      <xdr:row>62</xdr:row>
      <xdr:rowOff>152400</xdr:rowOff>
    </xdr:to>
    <xdr:sp macro="" textlink="">
      <xdr:nvSpPr>
        <xdr:cNvPr id="7571" name="Terminal 7570">
          <a:extLst>
            <a:ext uri="{FF2B5EF4-FFF2-40B4-BE49-F238E27FC236}">
              <a16:creationId xmlns:a16="http://schemas.microsoft.com/office/drawing/2014/main" id="{9DB4BC4B-F9F4-47BE-AFD2-07A8676D173A}"/>
            </a:ext>
          </a:extLst>
        </xdr:cNvPr>
        <xdr:cNvSpPr/>
      </xdr:nvSpPr>
      <xdr:spPr>
        <a:xfrm rot="16200000">
          <a:off x="2505075" y="112204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152400</xdr:colOff>
      <xdr:row>62</xdr:row>
      <xdr:rowOff>76200</xdr:rowOff>
    </xdr:from>
    <xdr:to>
      <xdr:col>25</xdr:col>
      <xdr:colOff>0</xdr:colOff>
      <xdr:row>62</xdr:row>
      <xdr:rowOff>76200</xdr:rowOff>
    </xdr:to>
    <xdr:sp macro="" textlink="">
      <xdr:nvSpPr>
        <xdr:cNvPr id="7572" name="Line 389">
          <a:extLst>
            <a:ext uri="{FF2B5EF4-FFF2-40B4-BE49-F238E27FC236}">
              <a16:creationId xmlns:a16="http://schemas.microsoft.com/office/drawing/2014/main" id="{CDAE43D7-C795-46BD-9FC9-8C0EDF878E17}"/>
            </a:ext>
          </a:extLst>
        </xdr:cNvPr>
        <xdr:cNvSpPr>
          <a:spLocks noChangeShapeType="1"/>
        </xdr:cNvSpPr>
      </xdr:nvSpPr>
      <xdr:spPr bwMode="auto">
        <a:xfrm>
          <a:off x="2657475" y="11296650"/>
          <a:ext cx="89439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62</xdr:row>
      <xdr:rowOff>76200</xdr:rowOff>
    </xdr:from>
    <xdr:to>
      <xdr:col>5</xdr:col>
      <xdr:colOff>0</xdr:colOff>
      <xdr:row>62</xdr:row>
      <xdr:rowOff>76200</xdr:rowOff>
    </xdr:to>
    <xdr:sp macro="" textlink="">
      <xdr:nvSpPr>
        <xdr:cNvPr id="7573" name="Line 390">
          <a:extLst>
            <a:ext uri="{FF2B5EF4-FFF2-40B4-BE49-F238E27FC236}">
              <a16:creationId xmlns:a16="http://schemas.microsoft.com/office/drawing/2014/main" id="{7C92DC8C-AB76-4504-88B8-30FAEF2673CE}"/>
            </a:ext>
          </a:extLst>
        </xdr:cNvPr>
        <xdr:cNvSpPr>
          <a:spLocks noChangeShapeType="1"/>
        </xdr:cNvSpPr>
      </xdr:nvSpPr>
      <xdr:spPr bwMode="auto">
        <a:xfrm>
          <a:off x="1133475" y="11296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47</xdr:row>
      <xdr:rowOff>76200</xdr:rowOff>
    </xdr:from>
    <xdr:to>
      <xdr:col>3</xdr:col>
      <xdr:colOff>0</xdr:colOff>
      <xdr:row>62</xdr:row>
      <xdr:rowOff>76200</xdr:rowOff>
    </xdr:to>
    <xdr:sp macro="" textlink="">
      <xdr:nvSpPr>
        <xdr:cNvPr id="7574" name="Line 391">
          <a:extLst>
            <a:ext uri="{FF2B5EF4-FFF2-40B4-BE49-F238E27FC236}">
              <a16:creationId xmlns:a16="http://schemas.microsoft.com/office/drawing/2014/main" id="{E12AA2D3-8B6E-409B-98B0-D1188B7542C3}"/>
            </a:ext>
          </a:extLst>
        </xdr:cNvPr>
        <xdr:cNvSpPr>
          <a:spLocks noChangeShapeType="1"/>
        </xdr:cNvSpPr>
      </xdr:nvSpPr>
      <xdr:spPr bwMode="auto">
        <a:xfrm>
          <a:off x="838200" y="8582025"/>
          <a:ext cx="295275" cy="27146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7575" name="Oval 392">
          <a:extLst>
            <a:ext uri="{FF2B5EF4-FFF2-40B4-BE49-F238E27FC236}">
              <a16:creationId xmlns:a16="http://schemas.microsoft.com/office/drawing/2014/main" id="{9F44CB1B-766F-4129-8FE1-18047E43837B}"/>
            </a:ext>
          </a:extLst>
        </xdr:cNvPr>
        <xdr:cNvSpPr>
          <a:spLocks noChangeArrowheads="1"/>
        </xdr:cNvSpPr>
      </xdr:nvSpPr>
      <xdr:spPr bwMode="auto">
        <a:xfrm>
          <a:off x="4324350" y="271462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0</xdr:colOff>
      <xdr:row>15</xdr:row>
      <xdr:rowOff>76200</xdr:rowOff>
    </xdr:from>
    <xdr:to>
      <xdr:col>9</xdr:col>
      <xdr:colOff>0</xdr:colOff>
      <xdr:row>15</xdr:row>
      <xdr:rowOff>76200</xdr:rowOff>
    </xdr:to>
    <xdr:sp macro="" textlink="">
      <xdr:nvSpPr>
        <xdr:cNvPr id="7576" name="Line 393">
          <a:extLst>
            <a:ext uri="{FF2B5EF4-FFF2-40B4-BE49-F238E27FC236}">
              <a16:creationId xmlns:a16="http://schemas.microsoft.com/office/drawing/2014/main" id="{873AFB1E-8807-42FA-9800-5BF154EB7390}"/>
            </a:ext>
          </a:extLst>
        </xdr:cNvPr>
        <xdr:cNvSpPr>
          <a:spLocks noChangeShapeType="1"/>
        </xdr:cNvSpPr>
      </xdr:nvSpPr>
      <xdr:spPr bwMode="auto">
        <a:xfrm>
          <a:off x="2952750" y="27908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15</xdr:row>
      <xdr:rowOff>76200</xdr:rowOff>
    </xdr:from>
    <xdr:to>
      <xdr:col>7</xdr:col>
      <xdr:colOff>0</xdr:colOff>
      <xdr:row>33</xdr:row>
      <xdr:rowOff>76200</xdr:rowOff>
    </xdr:to>
    <xdr:sp macro="" textlink="">
      <xdr:nvSpPr>
        <xdr:cNvPr id="7577" name="Line 394">
          <a:extLst>
            <a:ext uri="{FF2B5EF4-FFF2-40B4-BE49-F238E27FC236}">
              <a16:creationId xmlns:a16="http://schemas.microsoft.com/office/drawing/2014/main" id="{E5DDB3D1-57DD-431B-920C-F9F020557647}"/>
            </a:ext>
          </a:extLst>
        </xdr:cNvPr>
        <xdr:cNvSpPr>
          <a:spLocks noChangeShapeType="1"/>
        </xdr:cNvSpPr>
      </xdr:nvSpPr>
      <xdr:spPr bwMode="auto">
        <a:xfrm flipV="1">
          <a:off x="2657475" y="2790825"/>
          <a:ext cx="295275" cy="32575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0</xdr:colOff>
      <xdr:row>51</xdr:row>
      <xdr:rowOff>152400</xdr:rowOff>
    </xdr:to>
    <xdr:sp macro="" textlink="">
      <xdr:nvSpPr>
        <xdr:cNvPr id="7578" name="Rectangle 395">
          <a:extLst>
            <a:ext uri="{FF2B5EF4-FFF2-40B4-BE49-F238E27FC236}">
              <a16:creationId xmlns:a16="http://schemas.microsoft.com/office/drawing/2014/main" id="{1A09AAB9-26B0-48C6-8D1E-22FC0A00E4AD}"/>
            </a:ext>
          </a:extLst>
        </xdr:cNvPr>
        <xdr:cNvSpPr>
          <a:spLocks noChangeArrowheads="1"/>
        </xdr:cNvSpPr>
      </xdr:nvSpPr>
      <xdr:spPr bwMode="auto">
        <a:xfrm>
          <a:off x="4324350" y="9229725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0</xdr:colOff>
      <xdr:row>51</xdr:row>
      <xdr:rowOff>76200</xdr:rowOff>
    </xdr:from>
    <xdr:to>
      <xdr:col>9</xdr:col>
      <xdr:colOff>0</xdr:colOff>
      <xdr:row>51</xdr:row>
      <xdr:rowOff>76200</xdr:rowOff>
    </xdr:to>
    <xdr:sp macro="" textlink="">
      <xdr:nvSpPr>
        <xdr:cNvPr id="7579" name="Line 396">
          <a:extLst>
            <a:ext uri="{FF2B5EF4-FFF2-40B4-BE49-F238E27FC236}">
              <a16:creationId xmlns:a16="http://schemas.microsoft.com/office/drawing/2014/main" id="{16761135-F9FC-4DF7-8702-6E43D54FBF9C}"/>
            </a:ext>
          </a:extLst>
        </xdr:cNvPr>
        <xdr:cNvSpPr>
          <a:spLocks noChangeShapeType="1"/>
        </xdr:cNvSpPr>
      </xdr:nvSpPr>
      <xdr:spPr bwMode="auto">
        <a:xfrm>
          <a:off x="2952750" y="93059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33</xdr:row>
      <xdr:rowOff>76200</xdr:rowOff>
    </xdr:from>
    <xdr:to>
      <xdr:col>7</xdr:col>
      <xdr:colOff>0</xdr:colOff>
      <xdr:row>51</xdr:row>
      <xdr:rowOff>76200</xdr:rowOff>
    </xdr:to>
    <xdr:sp macro="" textlink="">
      <xdr:nvSpPr>
        <xdr:cNvPr id="7580" name="Line 397">
          <a:extLst>
            <a:ext uri="{FF2B5EF4-FFF2-40B4-BE49-F238E27FC236}">
              <a16:creationId xmlns:a16="http://schemas.microsoft.com/office/drawing/2014/main" id="{4E83D3E7-B1A1-4662-9763-1748A44794D4}"/>
            </a:ext>
          </a:extLst>
        </xdr:cNvPr>
        <xdr:cNvSpPr>
          <a:spLocks noChangeShapeType="1"/>
        </xdr:cNvSpPr>
      </xdr:nvSpPr>
      <xdr:spPr bwMode="auto">
        <a:xfrm>
          <a:off x="2657475" y="6048375"/>
          <a:ext cx="295275" cy="32575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46</xdr:row>
      <xdr:rowOff>0</xdr:rowOff>
    </xdr:from>
    <xdr:to>
      <xdr:col>14</xdr:col>
      <xdr:colOff>0</xdr:colOff>
      <xdr:row>46</xdr:row>
      <xdr:rowOff>152400</xdr:rowOff>
    </xdr:to>
    <xdr:sp macro="" textlink="">
      <xdr:nvSpPr>
        <xdr:cNvPr id="7581" name="Oval 398">
          <a:extLst>
            <a:ext uri="{FF2B5EF4-FFF2-40B4-BE49-F238E27FC236}">
              <a16:creationId xmlns:a16="http://schemas.microsoft.com/office/drawing/2014/main" id="{F4499E02-5F98-4880-AF20-DF7C01A7EA1F}"/>
            </a:ext>
          </a:extLst>
        </xdr:cNvPr>
        <xdr:cNvSpPr>
          <a:spLocks noChangeArrowheads="1"/>
        </xdr:cNvSpPr>
      </xdr:nvSpPr>
      <xdr:spPr bwMode="auto">
        <a:xfrm>
          <a:off x="6143625" y="83248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0</xdr:colOff>
      <xdr:row>46</xdr:row>
      <xdr:rowOff>76200</xdr:rowOff>
    </xdr:from>
    <xdr:to>
      <xdr:col>13</xdr:col>
      <xdr:colOff>0</xdr:colOff>
      <xdr:row>46</xdr:row>
      <xdr:rowOff>76200</xdr:rowOff>
    </xdr:to>
    <xdr:sp macro="" textlink="">
      <xdr:nvSpPr>
        <xdr:cNvPr id="7582" name="Line 399">
          <a:extLst>
            <a:ext uri="{FF2B5EF4-FFF2-40B4-BE49-F238E27FC236}">
              <a16:creationId xmlns:a16="http://schemas.microsoft.com/office/drawing/2014/main" id="{A9F41B7A-BB30-4CB8-B748-27BABB2BF8CF}"/>
            </a:ext>
          </a:extLst>
        </xdr:cNvPr>
        <xdr:cNvSpPr>
          <a:spLocks noChangeShapeType="1"/>
        </xdr:cNvSpPr>
      </xdr:nvSpPr>
      <xdr:spPr bwMode="auto">
        <a:xfrm>
          <a:off x="4772025" y="8401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46</xdr:row>
      <xdr:rowOff>76200</xdr:rowOff>
    </xdr:from>
    <xdr:to>
      <xdr:col>11</xdr:col>
      <xdr:colOff>0</xdr:colOff>
      <xdr:row>51</xdr:row>
      <xdr:rowOff>76200</xdr:rowOff>
    </xdr:to>
    <xdr:sp macro="" textlink="">
      <xdr:nvSpPr>
        <xdr:cNvPr id="7583" name="Line 400">
          <a:extLst>
            <a:ext uri="{FF2B5EF4-FFF2-40B4-BE49-F238E27FC236}">
              <a16:creationId xmlns:a16="http://schemas.microsoft.com/office/drawing/2014/main" id="{5CC1597B-D2F0-481A-9CAE-D5978E42C277}"/>
            </a:ext>
          </a:extLst>
        </xdr:cNvPr>
        <xdr:cNvSpPr>
          <a:spLocks noChangeShapeType="1"/>
        </xdr:cNvSpPr>
      </xdr:nvSpPr>
      <xdr:spPr bwMode="auto">
        <a:xfrm flipV="1">
          <a:off x="4476750" y="8401050"/>
          <a:ext cx="295275" cy="9048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14</xdr:col>
      <xdr:colOff>0</xdr:colOff>
      <xdr:row>57</xdr:row>
      <xdr:rowOff>152400</xdr:rowOff>
    </xdr:to>
    <xdr:sp macro="" textlink="">
      <xdr:nvSpPr>
        <xdr:cNvPr id="7584" name="Terminal 7583">
          <a:extLst>
            <a:ext uri="{FF2B5EF4-FFF2-40B4-BE49-F238E27FC236}">
              <a16:creationId xmlns:a16="http://schemas.microsoft.com/office/drawing/2014/main" id="{777CD7EA-D23D-456F-B142-C4CC7B7B7C3A}"/>
            </a:ext>
          </a:extLst>
        </xdr:cNvPr>
        <xdr:cNvSpPr/>
      </xdr:nvSpPr>
      <xdr:spPr>
        <a:xfrm rot="16200000">
          <a:off x="6143625" y="103155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152400</xdr:colOff>
      <xdr:row>57</xdr:row>
      <xdr:rowOff>76200</xdr:rowOff>
    </xdr:from>
    <xdr:to>
      <xdr:col>25</xdr:col>
      <xdr:colOff>0</xdr:colOff>
      <xdr:row>57</xdr:row>
      <xdr:rowOff>76200</xdr:rowOff>
    </xdr:to>
    <xdr:sp macro="" textlink="">
      <xdr:nvSpPr>
        <xdr:cNvPr id="7585" name="Line 401">
          <a:extLst>
            <a:ext uri="{FF2B5EF4-FFF2-40B4-BE49-F238E27FC236}">
              <a16:creationId xmlns:a16="http://schemas.microsoft.com/office/drawing/2014/main" id="{E50214D7-25A0-4274-ABE4-95BA315EEC37}"/>
            </a:ext>
          </a:extLst>
        </xdr:cNvPr>
        <xdr:cNvSpPr>
          <a:spLocks noChangeShapeType="1"/>
        </xdr:cNvSpPr>
      </xdr:nvSpPr>
      <xdr:spPr bwMode="auto">
        <a:xfrm>
          <a:off x="6296025" y="10391775"/>
          <a:ext cx="530542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57</xdr:row>
      <xdr:rowOff>76200</xdr:rowOff>
    </xdr:from>
    <xdr:to>
      <xdr:col>13</xdr:col>
      <xdr:colOff>0</xdr:colOff>
      <xdr:row>57</xdr:row>
      <xdr:rowOff>76200</xdr:rowOff>
    </xdr:to>
    <xdr:sp macro="" textlink="">
      <xdr:nvSpPr>
        <xdr:cNvPr id="7586" name="Line 402">
          <a:extLst>
            <a:ext uri="{FF2B5EF4-FFF2-40B4-BE49-F238E27FC236}">
              <a16:creationId xmlns:a16="http://schemas.microsoft.com/office/drawing/2014/main" id="{228B468E-E3BC-420C-A175-DBE9FB7CA177}"/>
            </a:ext>
          </a:extLst>
        </xdr:cNvPr>
        <xdr:cNvSpPr>
          <a:spLocks noChangeShapeType="1"/>
        </xdr:cNvSpPr>
      </xdr:nvSpPr>
      <xdr:spPr bwMode="auto">
        <a:xfrm>
          <a:off x="4772025" y="103917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51</xdr:row>
      <xdr:rowOff>76200</xdr:rowOff>
    </xdr:from>
    <xdr:to>
      <xdr:col>11</xdr:col>
      <xdr:colOff>0</xdr:colOff>
      <xdr:row>57</xdr:row>
      <xdr:rowOff>76200</xdr:rowOff>
    </xdr:to>
    <xdr:sp macro="" textlink="">
      <xdr:nvSpPr>
        <xdr:cNvPr id="7587" name="Line 403">
          <a:extLst>
            <a:ext uri="{FF2B5EF4-FFF2-40B4-BE49-F238E27FC236}">
              <a16:creationId xmlns:a16="http://schemas.microsoft.com/office/drawing/2014/main" id="{EACAC9BF-176D-4C1A-9355-6D28A54C7B14}"/>
            </a:ext>
          </a:extLst>
        </xdr:cNvPr>
        <xdr:cNvSpPr>
          <a:spLocks noChangeShapeType="1"/>
        </xdr:cNvSpPr>
      </xdr:nvSpPr>
      <xdr:spPr bwMode="auto">
        <a:xfrm>
          <a:off x="4476750" y="9305925"/>
          <a:ext cx="295275" cy="1085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0</xdr:colOff>
      <xdr:row>9</xdr:row>
      <xdr:rowOff>152400</xdr:rowOff>
    </xdr:to>
    <xdr:sp macro="" textlink="">
      <xdr:nvSpPr>
        <xdr:cNvPr id="7588" name="Oval 404">
          <a:extLst>
            <a:ext uri="{FF2B5EF4-FFF2-40B4-BE49-F238E27FC236}">
              <a16:creationId xmlns:a16="http://schemas.microsoft.com/office/drawing/2014/main" id="{8AFDFD54-F142-47F8-9DB1-B10ED00226F8}"/>
            </a:ext>
          </a:extLst>
        </xdr:cNvPr>
        <xdr:cNvSpPr>
          <a:spLocks noChangeArrowheads="1"/>
        </xdr:cNvSpPr>
      </xdr:nvSpPr>
      <xdr:spPr bwMode="auto">
        <a:xfrm>
          <a:off x="6143625" y="162877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sp macro="" textlink="">
      <xdr:nvSpPr>
        <xdr:cNvPr id="7589" name="Line 405">
          <a:extLst>
            <a:ext uri="{FF2B5EF4-FFF2-40B4-BE49-F238E27FC236}">
              <a16:creationId xmlns:a16="http://schemas.microsoft.com/office/drawing/2014/main" id="{5C4D21E5-51B9-4F12-BD61-700C783C6E40}"/>
            </a:ext>
          </a:extLst>
        </xdr:cNvPr>
        <xdr:cNvSpPr>
          <a:spLocks noChangeShapeType="1"/>
        </xdr:cNvSpPr>
      </xdr:nvSpPr>
      <xdr:spPr bwMode="auto">
        <a:xfrm>
          <a:off x="4772025" y="17049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9</xdr:row>
      <xdr:rowOff>76200</xdr:rowOff>
    </xdr:from>
    <xdr:to>
      <xdr:col>11</xdr:col>
      <xdr:colOff>0</xdr:colOff>
      <xdr:row>15</xdr:row>
      <xdr:rowOff>76200</xdr:rowOff>
    </xdr:to>
    <xdr:sp macro="" textlink="">
      <xdr:nvSpPr>
        <xdr:cNvPr id="7590" name="Line 406">
          <a:extLst>
            <a:ext uri="{FF2B5EF4-FFF2-40B4-BE49-F238E27FC236}">
              <a16:creationId xmlns:a16="http://schemas.microsoft.com/office/drawing/2014/main" id="{264E82B9-AAD8-461A-B722-A61C978B83BE}"/>
            </a:ext>
          </a:extLst>
        </xdr:cNvPr>
        <xdr:cNvSpPr>
          <a:spLocks noChangeShapeType="1"/>
        </xdr:cNvSpPr>
      </xdr:nvSpPr>
      <xdr:spPr bwMode="auto">
        <a:xfrm flipV="1">
          <a:off x="4476750" y="1704975"/>
          <a:ext cx="295275" cy="1085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0</xdr:colOff>
      <xdr:row>22</xdr:row>
      <xdr:rowOff>152400</xdr:rowOff>
    </xdr:to>
    <xdr:sp macro="" textlink="">
      <xdr:nvSpPr>
        <xdr:cNvPr id="7591" name="Terminal 7590">
          <a:extLst>
            <a:ext uri="{FF2B5EF4-FFF2-40B4-BE49-F238E27FC236}">
              <a16:creationId xmlns:a16="http://schemas.microsoft.com/office/drawing/2014/main" id="{3CDE32BB-3A51-402D-BA91-C850B68C5F5A}"/>
            </a:ext>
          </a:extLst>
        </xdr:cNvPr>
        <xdr:cNvSpPr/>
      </xdr:nvSpPr>
      <xdr:spPr>
        <a:xfrm rot="16200000">
          <a:off x="6143625" y="39814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152400</xdr:colOff>
      <xdr:row>22</xdr:row>
      <xdr:rowOff>76200</xdr:rowOff>
    </xdr:from>
    <xdr:to>
      <xdr:col>25</xdr:col>
      <xdr:colOff>0</xdr:colOff>
      <xdr:row>22</xdr:row>
      <xdr:rowOff>76200</xdr:rowOff>
    </xdr:to>
    <xdr:sp macro="" textlink="">
      <xdr:nvSpPr>
        <xdr:cNvPr id="7592" name="Line 407">
          <a:extLst>
            <a:ext uri="{FF2B5EF4-FFF2-40B4-BE49-F238E27FC236}">
              <a16:creationId xmlns:a16="http://schemas.microsoft.com/office/drawing/2014/main" id="{408F7429-34F8-4B04-91A8-1B48DB39A797}"/>
            </a:ext>
          </a:extLst>
        </xdr:cNvPr>
        <xdr:cNvSpPr>
          <a:spLocks noChangeShapeType="1"/>
        </xdr:cNvSpPr>
      </xdr:nvSpPr>
      <xdr:spPr bwMode="auto">
        <a:xfrm>
          <a:off x="6296025" y="4057650"/>
          <a:ext cx="530542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7593" name="Line 408">
          <a:extLst>
            <a:ext uri="{FF2B5EF4-FFF2-40B4-BE49-F238E27FC236}">
              <a16:creationId xmlns:a16="http://schemas.microsoft.com/office/drawing/2014/main" id="{46FB6917-271A-4486-9B48-2912E4D9E24E}"/>
            </a:ext>
          </a:extLst>
        </xdr:cNvPr>
        <xdr:cNvSpPr>
          <a:spLocks noChangeShapeType="1"/>
        </xdr:cNvSpPr>
      </xdr:nvSpPr>
      <xdr:spPr bwMode="auto">
        <a:xfrm>
          <a:off x="4772025" y="4057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15</xdr:row>
      <xdr:rowOff>76200</xdr:rowOff>
    </xdr:from>
    <xdr:to>
      <xdr:col>11</xdr:col>
      <xdr:colOff>0</xdr:colOff>
      <xdr:row>22</xdr:row>
      <xdr:rowOff>76200</xdr:rowOff>
    </xdr:to>
    <xdr:sp macro="" textlink="">
      <xdr:nvSpPr>
        <xdr:cNvPr id="7594" name="Line 409">
          <a:extLst>
            <a:ext uri="{FF2B5EF4-FFF2-40B4-BE49-F238E27FC236}">
              <a16:creationId xmlns:a16="http://schemas.microsoft.com/office/drawing/2014/main" id="{16D17E9D-4E7E-47EF-B16F-E8299FC191B3}"/>
            </a:ext>
          </a:extLst>
        </xdr:cNvPr>
        <xdr:cNvSpPr>
          <a:spLocks noChangeShapeType="1"/>
        </xdr:cNvSpPr>
      </xdr:nvSpPr>
      <xdr:spPr bwMode="auto">
        <a:xfrm>
          <a:off x="4476750" y="2790825"/>
          <a:ext cx="295275" cy="12668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0</xdr:colOff>
      <xdr:row>2</xdr:row>
      <xdr:rowOff>152400</xdr:rowOff>
    </xdr:to>
    <xdr:sp macro="" textlink="">
      <xdr:nvSpPr>
        <xdr:cNvPr id="7595" name="Terminal 7594">
          <a:extLst>
            <a:ext uri="{FF2B5EF4-FFF2-40B4-BE49-F238E27FC236}">
              <a16:creationId xmlns:a16="http://schemas.microsoft.com/office/drawing/2014/main" id="{8EB72462-EA95-4F4A-86FC-CED8B15A9526}"/>
            </a:ext>
          </a:extLst>
        </xdr:cNvPr>
        <xdr:cNvSpPr/>
      </xdr:nvSpPr>
      <xdr:spPr>
        <a:xfrm rot="16200000">
          <a:off x="7962900" y="3619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152400</xdr:colOff>
      <xdr:row>2</xdr:row>
      <xdr:rowOff>76200</xdr:rowOff>
    </xdr:from>
    <xdr:to>
      <xdr:col>25</xdr:col>
      <xdr:colOff>0</xdr:colOff>
      <xdr:row>2</xdr:row>
      <xdr:rowOff>76200</xdr:rowOff>
    </xdr:to>
    <xdr:sp macro="" textlink="">
      <xdr:nvSpPr>
        <xdr:cNvPr id="7596" name="Line 410">
          <a:extLst>
            <a:ext uri="{FF2B5EF4-FFF2-40B4-BE49-F238E27FC236}">
              <a16:creationId xmlns:a16="http://schemas.microsoft.com/office/drawing/2014/main" id="{E6E6F36E-2E81-4FC1-9B46-1D884656DF57}"/>
            </a:ext>
          </a:extLst>
        </xdr:cNvPr>
        <xdr:cNvSpPr>
          <a:spLocks noChangeShapeType="1"/>
        </xdr:cNvSpPr>
      </xdr:nvSpPr>
      <xdr:spPr bwMode="auto">
        <a:xfrm>
          <a:off x="8115300" y="438150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7597" name="Line 411">
          <a:extLst>
            <a:ext uri="{FF2B5EF4-FFF2-40B4-BE49-F238E27FC236}">
              <a16:creationId xmlns:a16="http://schemas.microsoft.com/office/drawing/2014/main" id="{95F554AC-9274-4EA5-9ECB-9AA62F3C4207}"/>
            </a:ext>
          </a:extLst>
        </xdr:cNvPr>
        <xdr:cNvSpPr>
          <a:spLocks noChangeShapeType="1"/>
        </xdr:cNvSpPr>
      </xdr:nvSpPr>
      <xdr:spPr bwMode="auto">
        <a:xfrm>
          <a:off x="6596063" y="433388"/>
          <a:ext cx="1381125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</xdr:row>
      <xdr:rowOff>76200</xdr:rowOff>
    </xdr:from>
    <xdr:to>
      <xdr:col>15</xdr:col>
      <xdr:colOff>0</xdr:colOff>
      <xdr:row>9</xdr:row>
      <xdr:rowOff>76200</xdr:rowOff>
    </xdr:to>
    <xdr:sp macro="" textlink="">
      <xdr:nvSpPr>
        <xdr:cNvPr id="7598" name="Line 412">
          <a:extLst>
            <a:ext uri="{FF2B5EF4-FFF2-40B4-BE49-F238E27FC236}">
              <a16:creationId xmlns:a16="http://schemas.microsoft.com/office/drawing/2014/main" id="{19FB7DE1-8D66-4DB0-A8A6-7D1A5B6D91A9}"/>
            </a:ext>
          </a:extLst>
        </xdr:cNvPr>
        <xdr:cNvSpPr>
          <a:spLocks noChangeShapeType="1"/>
        </xdr:cNvSpPr>
      </xdr:nvSpPr>
      <xdr:spPr bwMode="auto">
        <a:xfrm flipV="1">
          <a:off x="6296025" y="438150"/>
          <a:ext cx="295275" cy="12668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0</xdr:colOff>
      <xdr:row>7</xdr:row>
      <xdr:rowOff>152400</xdr:rowOff>
    </xdr:to>
    <xdr:sp macro="" textlink="">
      <xdr:nvSpPr>
        <xdr:cNvPr id="7599" name="Terminal 7598">
          <a:extLst>
            <a:ext uri="{FF2B5EF4-FFF2-40B4-BE49-F238E27FC236}">
              <a16:creationId xmlns:a16="http://schemas.microsoft.com/office/drawing/2014/main" id="{BFCA56D1-3A2D-443C-8019-1D32493B4B30}"/>
            </a:ext>
          </a:extLst>
        </xdr:cNvPr>
        <xdr:cNvSpPr/>
      </xdr:nvSpPr>
      <xdr:spPr>
        <a:xfrm rot="16200000">
          <a:off x="7962900" y="12668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152400</xdr:colOff>
      <xdr:row>7</xdr:row>
      <xdr:rowOff>76200</xdr:rowOff>
    </xdr:from>
    <xdr:to>
      <xdr:col>25</xdr:col>
      <xdr:colOff>0</xdr:colOff>
      <xdr:row>7</xdr:row>
      <xdr:rowOff>76200</xdr:rowOff>
    </xdr:to>
    <xdr:sp macro="" textlink="">
      <xdr:nvSpPr>
        <xdr:cNvPr id="7600" name="Line 413">
          <a:extLst>
            <a:ext uri="{FF2B5EF4-FFF2-40B4-BE49-F238E27FC236}">
              <a16:creationId xmlns:a16="http://schemas.microsoft.com/office/drawing/2014/main" id="{F407510A-A224-4454-8758-840CD7793E74}"/>
            </a:ext>
          </a:extLst>
        </xdr:cNvPr>
        <xdr:cNvSpPr>
          <a:spLocks noChangeShapeType="1"/>
        </xdr:cNvSpPr>
      </xdr:nvSpPr>
      <xdr:spPr bwMode="auto">
        <a:xfrm>
          <a:off x="8115300" y="1343025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7601" name="Line 414">
          <a:extLst>
            <a:ext uri="{FF2B5EF4-FFF2-40B4-BE49-F238E27FC236}">
              <a16:creationId xmlns:a16="http://schemas.microsoft.com/office/drawing/2014/main" id="{5AC0734E-B846-40DD-A5E3-A87A5BB8732D}"/>
            </a:ext>
          </a:extLst>
        </xdr:cNvPr>
        <xdr:cNvSpPr>
          <a:spLocks noChangeShapeType="1"/>
        </xdr:cNvSpPr>
      </xdr:nvSpPr>
      <xdr:spPr bwMode="auto">
        <a:xfrm>
          <a:off x="6591300" y="13430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7</xdr:row>
      <xdr:rowOff>76200</xdr:rowOff>
    </xdr:from>
    <xdr:to>
      <xdr:col>15</xdr:col>
      <xdr:colOff>0</xdr:colOff>
      <xdr:row>9</xdr:row>
      <xdr:rowOff>76200</xdr:rowOff>
    </xdr:to>
    <xdr:sp macro="" textlink="">
      <xdr:nvSpPr>
        <xdr:cNvPr id="7602" name="Line 415">
          <a:extLst>
            <a:ext uri="{FF2B5EF4-FFF2-40B4-BE49-F238E27FC236}">
              <a16:creationId xmlns:a16="http://schemas.microsoft.com/office/drawing/2014/main" id="{3EC65D31-C4B1-4BEF-A71D-792A3118714D}"/>
            </a:ext>
          </a:extLst>
        </xdr:cNvPr>
        <xdr:cNvSpPr>
          <a:spLocks noChangeShapeType="1"/>
        </xdr:cNvSpPr>
      </xdr:nvSpPr>
      <xdr:spPr bwMode="auto">
        <a:xfrm flipV="1">
          <a:off x="6296025" y="1343025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18</xdr:col>
      <xdr:colOff>0</xdr:colOff>
      <xdr:row>40</xdr:row>
      <xdr:rowOff>152400</xdr:rowOff>
    </xdr:to>
    <xdr:sp macro="" textlink="">
      <xdr:nvSpPr>
        <xdr:cNvPr id="7603" name="Oval 416">
          <a:extLst>
            <a:ext uri="{FF2B5EF4-FFF2-40B4-BE49-F238E27FC236}">
              <a16:creationId xmlns:a16="http://schemas.microsoft.com/office/drawing/2014/main" id="{1D8CA77C-4E7B-43AE-BCE0-C52837B1EC1D}"/>
            </a:ext>
          </a:extLst>
        </xdr:cNvPr>
        <xdr:cNvSpPr>
          <a:spLocks noChangeArrowheads="1"/>
        </xdr:cNvSpPr>
      </xdr:nvSpPr>
      <xdr:spPr bwMode="auto">
        <a:xfrm>
          <a:off x="7962900" y="72390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15</xdr:col>
      <xdr:colOff>0</xdr:colOff>
      <xdr:row>40</xdr:row>
      <xdr:rowOff>76200</xdr:rowOff>
    </xdr:from>
    <xdr:to>
      <xdr:col>17</xdr:col>
      <xdr:colOff>0</xdr:colOff>
      <xdr:row>40</xdr:row>
      <xdr:rowOff>76200</xdr:rowOff>
    </xdr:to>
    <xdr:sp macro="" textlink="">
      <xdr:nvSpPr>
        <xdr:cNvPr id="7604" name="Line 417">
          <a:extLst>
            <a:ext uri="{FF2B5EF4-FFF2-40B4-BE49-F238E27FC236}">
              <a16:creationId xmlns:a16="http://schemas.microsoft.com/office/drawing/2014/main" id="{7753AFEA-5487-40F6-A1BF-880A79201939}"/>
            </a:ext>
          </a:extLst>
        </xdr:cNvPr>
        <xdr:cNvSpPr>
          <a:spLocks noChangeShapeType="1"/>
        </xdr:cNvSpPr>
      </xdr:nvSpPr>
      <xdr:spPr bwMode="auto">
        <a:xfrm>
          <a:off x="6591300" y="73152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40</xdr:row>
      <xdr:rowOff>76200</xdr:rowOff>
    </xdr:from>
    <xdr:to>
      <xdr:col>15</xdr:col>
      <xdr:colOff>0</xdr:colOff>
      <xdr:row>46</xdr:row>
      <xdr:rowOff>76200</xdr:rowOff>
    </xdr:to>
    <xdr:sp macro="" textlink="">
      <xdr:nvSpPr>
        <xdr:cNvPr id="7605" name="Line 418">
          <a:extLst>
            <a:ext uri="{FF2B5EF4-FFF2-40B4-BE49-F238E27FC236}">
              <a16:creationId xmlns:a16="http://schemas.microsoft.com/office/drawing/2014/main" id="{7ACB2AD0-DC60-416C-8B80-0FD8C82B54FC}"/>
            </a:ext>
          </a:extLst>
        </xdr:cNvPr>
        <xdr:cNvSpPr>
          <a:spLocks noChangeShapeType="1"/>
        </xdr:cNvSpPr>
      </xdr:nvSpPr>
      <xdr:spPr bwMode="auto">
        <a:xfrm flipV="1">
          <a:off x="6296025" y="7315200"/>
          <a:ext cx="295275" cy="1085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18</xdr:col>
      <xdr:colOff>0</xdr:colOff>
      <xdr:row>52</xdr:row>
      <xdr:rowOff>152400</xdr:rowOff>
    </xdr:to>
    <xdr:sp macro="" textlink="">
      <xdr:nvSpPr>
        <xdr:cNvPr id="7606" name="Terminal 7605">
          <a:extLst>
            <a:ext uri="{FF2B5EF4-FFF2-40B4-BE49-F238E27FC236}">
              <a16:creationId xmlns:a16="http://schemas.microsoft.com/office/drawing/2014/main" id="{4BA6DC44-1D50-43A5-AF76-3314A9685A68}"/>
            </a:ext>
          </a:extLst>
        </xdr:cNvPr>
        <xdr:cNvSpPr/>
      </xdr:nvSpPr>
      <xdr:spPr>
        <a:xfrm rot="16200000">
          <a:off x="7962900" y="94107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152400</xdr:colOff>
      <xdr:row>52</xdr:row>
      <xdr:rowOff>76200</xdr:rowOff>
    </xdr:from>
    <xdr:to>
      <xdr:col>25</xdr:col>
      <xdr:colOff>0</xdr:colOff>
      <xdr:row>52</xdr:row>
      <xdr:rowOff>76200</xdr:rowOff>
    </xdr:to>
    <xdr:sp macro="" textlink="">
      <xdr:nvSpPr>
        <xdr:cNvPr id="7607" name="Line 419">
          <a:extLst>
            <a:ext uri="{FF2B5EF4-FFF2-40B4-BE49-F238E27FC236}">
              <a16:creationId xmlns:a16="http://schemas.microsoft.com/office/drawing/2014/main" id="{0E2032F8-8ACB-4602-B4C9-9A8EBE62AAE2}"/>
            </a:ext>
          </a:extLst>
        </xdr:cNvPr>
        <xdr:cNvSpPr>
          <a:spLocks noChangeShapeType="1"/>
        </xdr:cNvSpPr>
      </xdr:nvSpPr>
      <xdr:spPr bwMode="auto">
        <a:xfrm>
          <a:off x="8115300" y="9486900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52</xdr:row>
      <xdr:rowOff>76200</xdr:rowOff>
    </xdr:from>
    <xdr:to>
      <xdr:col>17</xdr:col>
      <xdr:colOff>0</xdr:colOff>
      <xdr:row>52</xdr:row>
      <xdr:rowOff>76200</xdr:rowOff>
    </xdr:to>
    <xdr:sp macro="" textlink="">
      <xdr:nvSpPr>
        <xdr:cNvPr id="7608" name="Line 420">
          <a:extLst>
            <a:ext uri="{FF2B5EF4-FFF2-40B4-BE49-F238E27FC236}">
              <a16:creationId xmlns:a16="http://schemas.microsoft.com/office/drawing/2014/main" id="{5E174A7E-B776-4752-AD1A-C43E1AA5D819}"/>
            </a:ext>
          </a:extLst>
        </xdr:cNvPr>
        <xdr:cNvSpPr>
          <a:spLocks noChangeShapeType="1"/>
        </xdr:cNvSpPr>
      </xdr:nvSpPr>
      <xdr:spPr bwMode="auto">
        <a:xfrm>
          <a:off x="6591300" y="9486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46</xdr:row>
      <xdr:rowOff>76200</xdr:rowOff>
    </xdr:from>
    <xdr:to>
      <xdr:col>15</xdr:col>
      <xdr:colOff>0</xdr:colOff>
      <xdr:row>52</xdr:row>
      <xdr:rowOff>76200</xdr:rowOff>
    </xdr:to>
    <xdr:sp macro="" textlink="">
      <xdr:nvSpPr>
        <xdr:cNvPr id="7609" name="Line 421">
          <a:extLst>
            <a:ext uri="{FF2B5EF4-FFF2-40B4-BE49-F238E27FC236}">
              <a16:creationId xmlns:a16="http://schemas.microsoft.com/office/drawing/2014/main" id="{BD869E93-2690-4668-8EAE-B68E0D2CDF0A}"/>
            </a:ext>
          </a:extLst>
        </xdr:cNvPr>
        <xdr:cNvSpPr>
          <a:spLocks noChangeShapeType="1"/>
        </xdr:cNvSpPr>
      </xdr:nvSpPr>
      <xdr:spPr bwMode="auto">
        <a:xfrm>
          <a:off x="6296025" y="8401050"/>
          <a:ext cx="295275" cy="1085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34</xdr:row>
      <xdr:rowOff>0</xdr:rowOff>
    </xdr:from>
    <xdr:to>
      <xdr:col>22</xdr:col>
      <xdr:colOff>0</xdr:colOff>
      <xdr:row>34</xdr:row>
      <xdr:rowOff>152400</xdr:rowOff>
    </xdr:to>
    <xdr:sp macro="" textlink="">
      <xdr:nvSpPr>
        <xdr:cNvPr id="7610" name="Oval 422">
          <a:extLst>
            <a:ext uri="{FF2B5EF4-FFF2-40B4-BE49-F238E27FC236}">
              <a16:creationId xmlns:a16="http://schemas.microsoft.com/office/drawing/2014/main" id="{57A490BE-A1A4-499E-B92C-481D6378677B}"/>
            </a:ext>
          </a:extLst>
        </xdr:cNvPr>
        <xdr:cNvSpPr>
          <a:spLocks noChangeArrowheads="1"/>
        </xdr:cNvSpPr>
      </xdr:nvSpPr>
      <xdr:spPr bwMode="auto">
        <a:xfrm>
          <a:off x="9782175" y="61531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19</xdr:col>
      <xdr:colOff>0</xdr:colOff>
      <xdr:row>34</xdr:row>
      <xdr:rowOff>76200</xdr:rowOff>
    </xdr:from>
    <xdr:to>
      <xdr:col>21</xdr:col>
      <xdr:colOff>0</xdr:colOff>
      <xdr:row>34</xdr:row>
      <xdr:rowOff>76200</xdr:rowOff>
    </xdr:to>
    <xdr:sp macro="" textlink="">
      <xdr:nvSpPr>
        <xdr:cNvPr id="7611" name="Line 423">
          <a:extLst>
            <a:ext uri="{FF2B5EF4-FFF2-40B4-BE49-F238E27FC236}">
              <a16:creationId xmlns:a16="http://schemas.microsoft.com/office/drawing/2014/main" id="{52951619-76AE-4C29-B055-AF2F64936344}"/>
            </a:ext>
          </a:extLst>
        </xdr:cNvPr>
        <xdr:cNvSpPr>
          <a:spLocks noChangeShapeType="1"/>
        </xdr:cNvSpPr>
      </xdr:nvSpPr>
      <xdr:spPr bwMode="auto">
        <a:xfrm>
          <a:off x="8410575" y="62293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34</xdr:row>
      <xdr:rowOff>76200</xdr:rowOff>
    </xdr:from>
    <xdr:to>
      <xdr:col>19</xdr:col>
      <xdr:colOff>0</xdr:colOff>
      <xdr:row>40</xdr:row>
      <xdr:rowOff>76200</xdr:rowOff>
    </xdr:to>
    <xdr:sp macro="" textlink="">
      <xdr:nvSpPr>
        <xdr:cNvPr id="7612" name="Line 424">
          <a:extLst>
            <a:ext uri="{FF2B5EF4-FFF2-40B4-BE49-F238E27FC236}">
              <a16:creationId xmlns:a16="http://schemas.microsoft.com/office/drawing/2014/main" id="{2E17B372-2264-4688-B2B6-E2B5379F0B7F}"/>
            </a:ext>
          </a:extLst>
        </xdr:cNvPr>
        <xdr:cNvSpPr>
          <a:spLocks noChangeShapeType="1"/>
        </xdr:cNvSpPr>
      </xdr:nvSpPr>
      <xdr:spPr bwMode="auto">
        <a:xfrm flipV="1">
          <a:off x="8115300" y="6229350"/>
          <a:ext cx="295275" cy="1085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47</xdr:row>
      <xdr:rowOff>0</xdr:rowOff>
    </xdr:from>
    <xdr:to>
      <xdr:col>22</xdr:col>
      <xdr:colOff>0</xdr:colOff>
      <xdr:row>47</xdr:row>
      <xdr:rowOff>152400</xdr:rowOff>
    </xdr:to>
    <xdr:sp macro="" textlink="">
      <xdr:nvSpPr>
        <xdr:cNvPr id="7613" name="Terminal 7612">
          <a:extLst>
            <a:ext uri="{FF2B5EF4-FFF2-40B4-BE49-F238E27FC236}">
              <a16:creationId xmlns:a16="http://schemas.microsoft.com/office/drawing/2014/main" id="{244DCF74-642B-4F92-B5EC-71E0F3344E7A}"/>
            </a:ext>
          </a:extLst>
        </xdr:cNvPr>
        <xdr:cNvSpPr/>
      </xdr:nvSpPr>
      <xdr:spPr>
        <a:xfrm rot="16200000">
          <a:off x="9782175" y="85058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152400</xdr:colOff>
      <xdr:row>47</xdr:row>
      <xdr:rowOff>76200</xdr:rowOff>
    </xdr:from>
    <xdr:to>
      <xdr:col>25</xdr:col>
      <xdr:colOff>0</xdr:colOff>
      <xdr:row>47</xdr:row>
      <xdr:rowOff>76200</xdr:rowOff>
    </xdr:to>
    <xdr:sp macro="" textlink="">
      <xdr:nvSpPr>
        <xdr:cNvPr id="7614" name="Line 425">
          <a:extLst>
            <a:ext uri="{FF2B5EF4-FFF2-40B4-BE49-F238E27FC236}">
              <a16:creationId xmlns:a16="http://schemas.microsoft.com/office/drawing/2014/main" id="{72DD866B-C6D8-451F-8DD2-33D36729A97C}"/>
            </a:ext>
          </a:extLst>
        </xdr:cNvPr>
        <xdr:cNvSpPr>
          <a:spLocks noChangeShapeType="1"/>
        </xdr:cNvSpPr>
      </xdr:nvSpPr>
      <xdr:spPr bwMode="auto">
        <a:xfrm>
          <a:off x="9934575" y="8582025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0</xdr:colOff>
      <xdr:row>47</xdr:row>
      <xdr:rowOff>76200</xdr:rowOff>
    </xdr:from>
    <xdr:to>
      <xdr:col>21</xdr:col>
      <xdr:colOff>0</xdr:colOff>
      <xdr:row>47</xdr:row>
      <xdr:rowOff>76200</xdr:rowOff>
    </xdr:to>
    <xdr:sp macro="" textlink="">
      <xdr:nvSpPr>
        <xdr:cNvPr id="7615" name="Line 426">
          <a:extLst>
            <a:ext uri="{FF2B5EF4-FFF2-40B4-BE49-F238E27FC236}">
              <a16:creationId xmlns:a16="http://schemas.microsoft.com/office/drawing/2014/main" id="{704D53D5-694B-4A2C-9B12-DD438B67F7D2}"/>
            </a:ext>
          </a:extLst>
        </xdr:cNvPr>
        <xdr:cNvSpPr>
          <a:spLocks noChangeShapeType="1"/>
        </xdr:cNvSpPr>
      </xdr:nvSpPr>
      <xdr:spPr bwMode="auto">
        <a:xfrm>
          <a:off x="8410575" y="85820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40</xdr:row>
      <xdr:rowOff>76200</xdr:rowOff>
    </xdr:from>
    <xdr:to>
      <xdr:col>19</xdr:col>
      <xdr:colOff>0</xdr:colOff>
      <xdr:row>47</xdr:row>
      <xdr:rowOff>76200</xdr:rowOff>
    </xdr:to>
    <xdr:sp macro="" textlink="">
      <xdr:nvSpPr>
        <xdr:cNvPr id="7616" name="Line 427">
          <a:extLst>
            <a:ext uri="{FF2B5EF4-FFF2-40B4-BE49-F238E27FC236}">
              <a16:creationId xmlns:a16="http://schemas.microsoft.com/office/drawing/2014/main" id="{7AD0131C-74EE-4524-93BC-BE5BEDB6B4B0}"/>
            </a:ext>
          </a:extLst>
        </xdr:cNvPr>
        <xdr:cNvSpPr>
          <a:spLocks noChangeShapeType="1"/>
        </xdr:cNvSpPr>
      </xdr:nvSpPr>
      <xdr:spPr bwMode="auto">
        <a:xfrm>
          <a:off x="8115300" y="7315200"/>
          <a:ext cx="295275" cy="12668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27</xdr:row>
      <xdr:rowOff>0</xdr:rowOff>
    </xdr:from>
    <xdr:to>
      <xdr:col>26</xdr:col>
      <xdr:colOff>0</xdr:colOff>
      <xdr:row>27</xdr:row>
      <xdr:rowOff>152400</xdr:rowOff>
    </xdr:to>
    <xdr:sp macro="" textlink="">
      <xdr:nvSpPr>
        <xdr:cNvPr id="7617" name="Terminal 7616">
          <a:extLst>
            <a:ext uri="{FF2B5EF4-FFF2-40B4-BE49-F238E27FC236}">
              <a16:creationId xmlns:a16="http://schemas.microsoft.com/office/drawing/2014/main" id="{F32039AA-CFF8-44FD-8EE6-30A8FE2A04EB}"/>
            </a:ext>
          </a:extLst>
        </xdr:cNvPr>
        <xdr:cNvSpPr/>
      </xdr:nvSpPr>
      <xdr:spPr>
        <a:xfrm rot="16200000">
          <a:off x="11601450" y="488632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27</xdr:row>
      <xdr:rowOff>76200</xdr:rowOff>
    </xdr:from>
    <xdr:to>
      <xdr:col>25</xdr:col>
      <xdr:colOff>0</xdr:colOff>
      <xdr:row>27</xdr:row>
      <xdr:rowOff>76200</xdr:rowOff>
    </xdr:to>
    <xdr:sp macro="" textlink="">
      <xdr:nvSpPr>
        <xdr:cNvPr id="7618" name="Line 428">
          <a:extLst>
            <a:ext uri="{FF2B5EF4-FFF2-40B4-BE49-F238E27FC236}">
              <a16:creationId xmlns:a16="http://schemas.microsoft.com/office/drawing/2014/main" id="{383E4097-B47C-4B52-9FEC-EA774A0AF366}"/>
            </a:ext>
          </a:extLst>
        </xdr:cNvPr>
        <xdr:cNvSpPr>
          <a:spLocks noChangeShapeType="1"/>
        </xdr:cNvSpPr>
      </xdr:nvSpPr>
      <xdr:spPr bwMode="auto">
        <a:xfrm>
          <a:off x="10229850" y="49625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27</xdr:row>
      <xdr:rowOff>76200</xdr:rowOff>
    </xdr:from>
    <xdr:to>
      <xdr:col>23</xdr:col>
      <xdr:colOff>0</xdr:colOff>
      <xdr:row>34</xdr:row>
      <xdr:rowOff>76200</xdr:rowOff>
    </xdr:to>
    <xdr:sp macro="" textlink="">
      <xdr:nvSpPr>
        <xdr:cNvPr id="7619" name="Line 429">
          <a:extLst>
            <a:ext uri="{FF2B5EF4-FFF2-40B4-BE49-F238E27FC236}">
              <a16:creationId xmlns:a16="http://schemas.microsoft.com/office/drawing/2014/main" id="{90F48C7B-AAF8-4863-A25F-38CA3A5349DF}"/>
            </a:ext>
          </a:extLst>
        </xdr:cNvPr>
        <xdr:cNvSpPr>
          <a:spLocks noChangeShapeType="1"/>
        </xdr:cNvSpPr>
      </xdr:nvSpPr>
      <xdr:spPr bwMode="auto">
        <a:xfrm flipV="1">
          <a:off x="9934575" y="4962525"/>
          <a:ext cx="295275" cy="12668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32</xdr:row>
      <xdr:rowOff>0</xdr:rowOff>
    </xdr:from>
    <xdr:to>
      <xdr:col>26</xdr:col>
      <xdr:colOff>0</xdr:colOff>
      <xdr:row>32</xdr:row>
      <xdr:rowOff>152400</xdr:rowOff>
    </xdr:to>
    <xdr:sp macro="" textlink="">
      <xdr:nvSpPr>
        <xdr:cNvPr id="7620" name="Terminal 7619">
          <a:extLst>
            <a:ext uri="{FF2B5EF4-FFF2-40B4-BE49-F238E27FC236}">
              <a16:creationId xmlns:a16="http://schemas.microsoft.com/office/drawing/2014/main" id="{E771B743-1497-4BB0-93F3-0C122B8A2160}"/>
            </a:ext>
          </a:extLst>
        </xdr:cNvPr>
        <xdr:cNvSpPr/>
      </xdr:nvSpPr>
      <xdr:spPr>
        <a:xfrm rot="16200000">
          <a:off x="11601450" y="57912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32</xdr:row>
      <xdr:rowOff>76200</xdr:rowOff>
    </xdr:from>
    <xdr:to>
      <xdr:col>25</xdr:col>
      <xdr:colOff>0</xdr:colOff>
      <xdr:row>32</xdr:row>
      <xdr:rowOff>76200</xdr:rowOff>
    </xdr:to>
    <xdr:sp macro="" textlink="">
      <xdr:nvSpPr>
        <xdr:cNvPr id="7621" name="Line 430">
          <a:extLst>
            <a:ext uri="{FF2B5EF4-FFF2-40B4-BE49-F238E27FC236}">
              <a16:creationId xmlns:a16="http://schemas.microsoft.com/office/drawing/2014/main" id="{C2E488D3-0D8D-4BB4-9E14-306019A9B92F}"/>
            </a:ext>
          </a:extLst>
        </xdr:cNvPr>
        <xdr:cNvSpPr>
          <a:spLocks noChangeShapeType="1"/>
        </xdr:cNvSpPr>
      </xdr:nvSpPr>
      <xdr:spPr bwMode="auto">
        <a:xfrm>
          <a:off x="10229850" y="5867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32</xdr:row>
      <xdr:rowOff>76200</xdr:rowOff>
    </xdr:from>
    <xdr:to>
      <xdr:col>23</xdr:col>
      <xdr:colOff>0</xdr:colOff>
      <xdr:row>34</xdr:row>
      <xdr:rowOff>76200</xdr:rowOff>
    </xdr:to>
    <xdr:sp macro="" textlink="">
      <xdr:nvSpPr>
        <xdr:cNvPr id="7622" name="Line 431">
          <a:extLst>
            <a:ext uri="{FF2B5EF4-FFF2-40B4-BE49-F238E27FC236}">
              <a16:creationId xmlns:a16="http://schemas.microsoft.com/office/drawing/2014/main" id="{1DEB1B3F-3682-4DDA-AB1D-6B6E20644A8F}"/>
            </a:ext>
          </a:extLst>
        </xdr:cNvPr>
        <xdr:cNvSpPr>
          <a:spLocks noChangeShapeType="1"/>
        </xdr:cNvSpPr>
      </xdr:nvSpPr>
      <xdr:spPr bwMode="auto">
        <a:xfrm flipV="1">
          <a:off x="9934575" y="5867400"/>
          <a:ext cx="295275" cy="361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0</xdr:colOff>
      <xdr:row>12</xdr:row>
      <xdr:rowOff>152400</xdr:rowOff>
    </xdr:to>
    <xdr:sp macro="" textlink="">
      <xdr:nvSpPr>
        <xdr:cNvPr id="7623" name="Terminal 7622">
          <a:extLst>
            <a:ext uri="{FF2B5EF4-FFF2-40B4-BE49-F238E27FC236}">
              <a16:creationId xmlns:a16="http://schemas.microsoft.com/office/drawing/2014/main" id="{90B5D396-B1E4-4420-AA08-6D740943ED96}"/>
            </a:ext>
          </a:extLst>
        </xdr:cNvPr>
        <xdr:cNvSpPr/>
      </xdr:nvSpPr>
      <xdr:spPr>
        <a:xfrm rot="16200000">
          <a:off x="7962900" y="217170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152400</xdr:colOff>
      <xdr:row>12</xdr:row>
      <xdr:rowOff>76200</xdr:rowOff>
    </xdr:from>
    <xdr:to>
      <xdr:col>25</xdr:col>
      <xdr:colOff>0</xdr:colOff>
      <xdr:row>12</xdr:row>
      <xdr:rowOff>76200</xdr:rowOff>
    </xdr:to>
    <xdr:sp macro="" textlink="">
      <xdr:nvSpPr>
        <xdr:cNvPr id="7624" name="Line 432">
          <a:extLst>
            <a:ext uri="{FF2B5EF4-FFF2-40B4-BE49-F238E27FC236}">
              <a16:creationId xmlns:a16="http://schemas.microsoft.com/office/drawing/2014/main" id="{F96CAE3C-7037-4144-8C08-9E12376824C4}"/>
            </a:ext>
          </a:extLst>
        </xdr:cNvPr>
        <xdr:cNvSpPr>
          <a:spLocks noChangeShapeType="1"/>
        </xdr:cNvSpPr>
      </xdr:nvSpPr>
      <xdr:spPr bwMode="auto">
        <a:xfrm>
          <a:off x="8115300" y="2247900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7625" name="Line 433">
          <a:extLst>
            <a:ext uri="{FF2B5EF4-FFF2-40B4-BE49-F238E27FC236}">
              <a16:creationId xmlns:a16="http://schemas.microsoft.com/office/drawing/2014/main" id="{D1F5E2DF-71DA-42B0-BAEC-B8557AD32D60}"/>
            </a:ext>
          </a:extLst>
        </xdr:cNvPr>
        <xdr:cNvSpPr>
          <a:spLocks noChangeShapeType="1"/>
        </xdr:cNvSpPr>
      </xdr:nvSpPr>
      <xdr:spPr bwMode="auto">
        <a:xfrm>
          <a:off x="6591300" y="2247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9</xdr:row>
      <xdr:rowOff>76200</xdr:rowOff>
    </xdr:from>
    <xdr:to>
      <xdr:col>15</xdr:col>
      <xdr:colOff>0</xdr:colOff>
      <xdr:row>12</xdr:row>
      <xdr:rowOff>76200</xdr:rowOff>
    </xdr:to>
    <xdr:sp macro="" textlink="">
      <xdr:nvSpPr>
        <xdr:cNvPr id="7626" name="Line 434">
          <a:extLst>
            <a:ext uri="{FF2B5EF4-FFF2-40B4-BE49-F238E27FC236}">
              <a16:creationId xmlns:a16="http://schemas.microsoft.com/office/drawing/2014/main" id="{75DC9C5E-1125-4620-A22B-096DA43412BA}"/>
            </a:ext>
          </a:extLst>
        </xdr:cNvPr>
        <xdr:cNvSpPr>
          <a:spLocks noChangeShapeType="1"/>
        </xdr:cNvSpPr>
      </xdr:nvSpPr>
      <xdr:spPr bwMode="auto">
        <a:xfrm>
          <a:off x="6296025" y="1704975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0</xdr:colOff>
      <xdr:row>17</xdr:row>
      <xdr:rowOff>152400</xdr:rowOff>
    </xdr:to>
    <xdr:sp macro="" textlink="">
      <xdr:nvSpPr>
        <xdr:cNvPr id="7627" name="Terminal 7626">
          <a:extLst>
            <a:ext uri="{FF2B5EF4-FFF2-40B4-BE49-F238E27FC236}">
              <a16:creationId xmlns:a16="http://schemas.microsoft.com/office/drawing/2014/main" id="{75F2E500-3C81-4EB6-B84E-91E79D13B36C}"/>
            </a:ext>
          </a:extLst>
        </xdr:cNvPr>
        <xdr:cNvSpPr/>
      </xdr:nvSpPr>
      <xdr:spPr>
        <a:xfrm rot="16200000">
          <a:off x="7962900" y="30765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152400</xdr:colOff>
      <xdr:row>17</xdr:row>
      <xdr:rowOff>76200</xdr:rowOff>
    </xdr:from>
    <xdr:to>
      <xdr:col>25</xdr:col>
      <xdr:colOff>0</xdr:colOff>
      <xdr:row>17</xdr:row>
      <xdr:rowOff>76200</xdr:rowOff>
    </xdr:to>
    <xdr:sp macro="" textlink="">
      <xdr:nvSpPr>
        <xdr:cNvPr id="7628" name="Line 435">
          <a:extLst>
            <a:ext uri="{FF2B5EF4-FFF2-40B4-BE49-F238E27FC236}">
              <a16:creationId xmlns:a16="http://schemas.microsoft.com/office/drawing/2014/main" id="{716E28FE-D5F9-4587-93F7-953264802182}"/>
            </a:ext>
          </a:extLst>
        </xdr:cNvPr>
        <xdr:cNvSpPr>
          <a:spLocks noChangeShapeType="1"/>
        </xdr:cNvSpPr>
      </xdr:nvSpPr>
      <xdr:spPr bwMode="auto">
        <a:xfrm>
          <a:off x="8115300" y="3152775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7629" name="Line 436">
          <a:extLst>
            <a:ext uri="{FF2B5EF4-FFF2-40B4-BE49-F238E27FC236}">
              <a16:creationId xmlns:a16="http://schemas.microsoft.com/office/drawing/2014/main" id="{E644E573-01F7-4829-B18E-E433FDF91660}"/>
            </a:ext>
          </a:extLst>
        </xdr:cNvPr>
        <xdr:cNvSpPr>
          <a:spLocks noChangeShapeType="1"/>
        </xdr:cNvSpPr>
      </xdr:nvSpPr>
      <xdr:spPr bwMode="auto">
        <a:xfrm>
          <a:off x="6591300" y="31527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9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7630" name="Line 437">
          <a:extLst>
            <a:ext uri="{FF2B5EF4-FFF2-40B4-BE49-F238E27FC236}">
              <a16:creationId xmlns:a16="http://schemas.microsoft.com/office/drawing/2014/main" id="{F2374E31-26AC-4A86-AD5A-E52E3217EDB7}"/>
            </a:ext>
          </a:extLst>
        </xdr:cNvPr>
        <xdr:cNvSpPr>
          <a:spLocks noChangeShapeType="1"/>
        </xdr:cNvSpPr>
      </xdr:nvSpPr>
      <xdr:spPr bwMode="auto">
        <a:xfrm>
          <a:off x="6296025" y="1704975"/>
          <a:ext cx="295275" cy="1447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37</xdr:row>
      <xdr:rowOff>0</xdr:rowOff>
    </xdr:from>
    <xdr:to>
      <xdr:col>26</xdr:col>
      <xdr:colOff>0</xdr:colOff>
      <xdr:row>37</xdr:row>
      <xdr:rowOff>152400</xdr:rowOff>
    </xdr:to>
    <xdr:sp macro="" textlink="">
      <xdr:nvSpPr>
        <xdr:cNvPr id="7631" name="Terminal 7630">
          <a:extLst>
            <a:ext uri="{FF2B5EF4-FFF2-40B4-BE49-F238E27FC236}">
              <a16:creationId xmlns:a16="http://schemas.microsoft.com/office/drawing/2014/main" id="{0A06C4BC-AB75-4836-BCCE-D456D9E95551}"/>
            </a:ext>
          </a:extLst>
        </xdr:cNvPr>
        <xdr:cNvSpPr/>
      </xdr:nvSpPr>
      <xdr:spPr>
        <a:xfrm rot="16200000">
          <a:off x="11601450" y="6696075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37</xdr:row>
      <xdr:rowOff>76200</xdr:rowOff>
    </xdr:from>
    <xdr:to>
      <xdr:col>25</xdr:col>
      <xdr:colOff>0</xdr:colOff>
      <xdr:row>37</xdr:row>
      <xdr:rowOff>76200</xdr:rowOff>
    </xdr:to>
    <xdr:sp macro="" textlink="">
      <xdr:nvSpPr>
        <xdr:cNvPr id="7632" name="Line 438">
          <a:extLst>
            <a:ext uri="{FF2B5EF4-FFF2-40B4-BE49-F238E27FC236}">
              <a16:creationId xmlns:a16="http://schemas.microsoft.com/office/drawing/2014/main" id="{E6141C08-22E2-4BEE-8886-D6D5A616C91D}"/>
            </a:ext>
          </a:extLst>
        </xdr:cNvPr>
        <xdr:cNvSpPr>
          <a:spLocks noChangeShapeType="1"/>
        </xdr:cNvSpPr>
      </xdr:nvSpPr>
      <xdr:spPr bwMode="auto">
        <a:xfrm>
          <a:off x="10229850" y="67722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34</xdr:row>
      <xdr:rowOff>76200</xdr:rowOff>
    </xdr:from>
    <xdr:to>
      <xdr:col>23</xdr:col>
      <xdr:colOff>0</xdr:colOff>
      <xdr:row>37</xdr:row>
      <xdr:rowOff>76200</xdr:rowOff>
    </xdr:to>
    <xdr:sp macro="" textlink="">
      <xdr:nvSpPr>
        <xdr:cNvPr id="7633" name="Line 439">
          <a:extLst>
            <a:ext uri="{FF2B5EF4-FFF2-40B4-BE49-F238E27FC236}">
              <a16:creationId xmlns:a16="http://schemas.microsoft.com/office/drawing/2014/main" id="{D3D42737-74E0-456D-85C3-2C5418ADDD2B}"/>
            </a:ext>
          </a:extLst>
        </xdr:cNvPr>
        <xdr:cNvSpPr>
          <a:spLocks noChangeShapeType="1"/>
        </xdr:cNvSpPr>
      </xdr:nvSpPr>
      <xdr:spPr bwMode="auto">
        <a:xfrm>
          <a:off x="9934575" y="6229350"/>
          <a:ext cx="295275" cy="5429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42</xdr:row>
      <xdr:rowOff>0</xdr:rowOff>
    </xdr:from>
    <xdr:to>
      <xdr:col>26</xdr:col>
      <xdr:colOff>0</xdr:colOff>
      <xdr:row>42</xdr:row>
      <xdr:rowOff>152400</xdr:rowOff>
    </xdr:to>
    <xdr:sp macro="" textlink="">
      <xdr:nvSpPr>
        <xdr:cNvPr id="7634" name="Terminal 7633">
          <a:extLst>
            <a:ext uri="{FF2B5EF4-FFF2-40B4-BE49-F238E27FC236}">
              <a16:creationId xmlns:a16="http://schemas.microsoft.com/office/drawing/2014/main" id="{65C1C4FB-F879-44E1-B839-8680C891DE9F}"/>
            </a:ext>
          </a:extLst>
        </xdr:cNvPr>
        <xdr:cNvSpPr/>
      </xdr:nvSpPr>
      <xdr:spPr>
        <a:xfrm rot="16200000">
          <a:off x="11601450" y="7600950"/>
          <a:ext cx="152400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42</xdr:row>
      <xdr:rowOff>76200</xdr:rowOff>
    </xdr:from>
    <xdr:to>
      <xdr:col>25</xdr:col>
      <xdr:colOff>0</xdr:colOff>
      <xdr:row>42</xdr:row>
      <xdr:rowOff>76200</xdr:rowOff>
    </xdr:to>
    <xdr:sp macro="" textlink="">
      <xdr:nvSpPr>
        <xdr:cNvPr id="7635" name="Line 440">
          <a:extLst>
            <a:ext uri="{FF2B5EF4-FFF2-40B4-BE49-F238E27FC236}">
              <a16:creationId xmlns:a16="http://schemas.microsoft.com/office/drawing/2014/main" id="{D6FF03E1-AC22-404C-8D2C-5ECCC127BAA3}"/>
            </a:ext>
          </a:extLst>
        </xdr:cNvPr>
        <xdr:cNvSpPr>
          <a:spLocks noChangeShapeType="1"/>
        </xdr:cNvSpPr>
      </xdr:nvSpPr>
      <xdr:spPr bwMode="auto">
        <a:xfrm>
          <a:off x="10229850" y="7677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34</xdr:row>
      <xdr:rowOff>76200</xdr:rowOff>
    </xdr:from>
    <xdr:to>
      <xdr:col>23</xdr:col>
      <xdr:colOff>0</xdr:colOff>
      <xdr:row>42</xdr:row>
      <xdr:rowOff>76200</xdr:rowOff>
    </xdr:to>
    <xdr:sp macro="" textlink="">
      <xdr:nvSpPr>
        <xdr:cNvPr id="7636" name="Line 441">
          <a:extLst>
            <a:ext uri="{FF2B5EF4-FFF2-40B4-BE49-F238E27FC236}">
              <a16:creationId xmlns:a16="http://schemas.microsoft.com/office/drawing/2014/main" id="{B7361CBD-294A-4353-A2C7-472065D4390F}"/>
            </a:ext>
          </a:extLst>
        </xdr:cNvPr>
        <xdr:cNvSpPr>
          <a:spLocks noChangeShapeType="1"/>
        </xdr:cNvSpPr>
      </xdr:nvSpPr>
      <xdr:spPr bwMode="auto">
        <a:xfrm>
          <a:off x="9934575" y="6229350"/>
          <a:ext cx="295275" cy="1447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0</xdr:colOff>
      <xdr:row>47</xdr:row>
      <xdr:rowOff>152400</xdr:rowOff>
    </xdr:to>
    <xdr:sp macro="" textlink="">
      <xdr:nvSpPr>
        <xdr:cNvPr id="7637" name="Rectangle 442">
          <a:extLst>
            <a:ext uri="{FF2B5EF4-FFF2-40B4-BE49-F238E27FC236}">
              <a16:creationId xmlns:a16="http://schemas.microsoft.com/office/drawing/2014/main" id="{8BAAE8C1-9E37-4EC8-BF66-D50388F78461}"/>
            </a:ext>
          </a:extLst>
        </xdr:cNvPr>
        <xdr:cNvSpPr>
          <a:spLocks noChangeArrowheads="1"/>
        </xdr:cNvSpPr>
      </xdr:nvSpPr>
      <xdr:spPr bwMode="auto">
        <a:xfrm>
          <a:off x="685800" y="8505825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47</xdr:row>
      <xdr:rowOff>76200</xdr:rowOff>
    </xdr:from>
    <xdr:to>
      <xdr:col>1</xdr:col>
      <xdr:colOff>0</xdr:colOff>
      <xdr:row>47</xdr:row>
      <xdr:rowOff>76200</xdr:rowOff>
    </xdr:to>
    <xdr:sp macro="" textlink="">
      <xdr:nvSpPr>
        <xdr:cNvPr id="7638" name="Line 443">
          <a:extLst>
            <a:ext uri="{FF2B5EF4-FFF2-40B4-BE49-F238E27FC236}">
              <a16:creationId xmlns:a16="http://schemas.microsoft.com/office/drawing/2014/main" id="{E951DD12-5B67-4092-854C-27293D0D3061}"/>
            </a:ext>
          </a:extLst>
        </xdr:cNvPr>
        <xdr:cNvSpPr>
          <a:spLocks noChangeShapeType="1"/>
        </xdr:cNvSpPr>
      </xdr:nvSpPr>
      <xdr:spPr bwMode="auto">
        <a:xfrm>
          <a:off x="0" y="8582025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3F39-2B65-4B6B-B784-124C17CE89E3}">
  <sheetPr codeName="Sheet1"/>
  <dimension ref="A1:GV1012"/>
  <sheetViews>
    <sheetView workbookViewId="0">
      <selection activeCell="X22" sqref="X22"/>
    </sheetView>
  </sheetViews>
  <sheetFormatPr defaultRowHeight="13.8" x14ac:dyDescent="0.25"/>
  <cols>
    <col min="2" max="2" width="2.21875" customWidth="1"/>
    <col min="3" max="3" width="3.6640625" customWidth="1"/>
    <col min="6" max="6" width="2.21875" customWidth="1"/>
    <col min="7" max="7" width="3.6640625" customWidth="1"/>
    <col min="10" max="10" width="2.21875" customWidth="1"/>
    <col min="11" max="11" width="3.6640625" customWidth="1"/>
    <col min="14" max="14" width="2.21875" customWidth="1"/>
    <col min="15" max="15" width="3.6640625" customWidth="1"/>
    <col min="18" max="18" width="2.21875" customWidth="1"/>
  </cols>
  <sheetData>
    <row r="1" spans="1:19" x14ac:dyDescent="0.25">
      <c r="A1" s="2" t="s">
        <v>18</v>
      </c>
      <c r="S1" s="3" t="s">
        <v>19</v>
      </c>
    </row>
    <row r="2" spans="1:19" x14ac:dyDescent="0.25">
      <c r="L2" s="5" t="s">
        <v>24</v>
      </c>
    </row>
    <row r="3" spans="1:19" x14ac:dyDescent="0.25">
      <c r="S3">
        <f>SUM(L4,H12,D20)</f>
        <v>370000</v>
      </c>
    </row>
    <row r="4" spans="1:19" x14ac:dyDescent="0.25">
      <c r="L4" s="1">
        <v>120000</v>
      </c>
      <c r="M4">
        <f>S3</f>
        <v>370000</v>
      </c>
    </row>
    <row r="6" spans="1:19" x14ac:dyDescent="0.25">
      <c r="P6" s="1">
        <v>0.5</v>
      </c>
    </row>
    <row r="7" spans="1:19" x14ac:dyDescent="0.25">
      <c r="P7" s="5" t="s">
        <v>28</v>
      </c>
    </row>
    <row r="8" spans="1:19" x14ac:dyDescent="0.25">
      <c r="S8">
        <f>SUM(P9,L11,H12,D20)</f>
        <v>200000</v>
      </c>
    </row>
    <row r="9" spans="1:19" x14ac:dyDescent="0.25">
      <c r="H9" s="1">
        <v>0.5</v>
      </c>
      <c r="L9" s="5" t="s">
        <v>25</v>
      </c>
      <c r="P9" s="1">
        <v>0</v>
      </c>
      <c r="Q9">
        <f>S8</f>
        <v>200000</v>
      </c>
    </row>
    <row r="10" spans="1:19" x14ac:dyDescent="0.25">
      <c r="H10" s="5" t="s">
        <v>26</v>
      </c>
    </row>
    <row r="11" spans="1:19" x14ac:dyDescent="0.25">
      <c r="J11">
        <f>IF(I12=M4,1,IF(I12=M11,2,IF(I12=M21,3)))</f>
        <v>1</v>
      </c>
      <c r="L11" s="1">
        <v>-50000</v>
      </c>
      <c r="M11">
        <f>IF(ABS(1-SUM(P6,P11))&lt;=0.00001,SUM(P6*Q9,P11*Q14),NA())</f>
        <v>140000</v>
      </c>
      <c r="P11" s="1">
        <v>0.5</v>
      </c>
    </row>
    <row r="12" spans="1:19" x14ac:dyDescent="0.25">
      <c r="H12" s="1">
        <v>250000</v>
      </c>
      <c r="I12">
        <f>MAX(M4,M11,M21)</f>
        <v>370000</v>
      </c>
      <c r="P12" s="5" t="s">
        <v>29</v>
      </c>
    </row>
    <row r="13" spans="1:19" x14ac:dyDescent="0.25">
      <c r="S13">
        <f>SUM(P14,L11,H12,D20)</f>
        <v>80000</v>
      </c>
    </row>
    <row r="14" spans="1:19" x14ac:dyDescent="0.25">
      <c r="P14" s="1">
        <v>-120000</v>
      </c>
      <c r="Q14">
        <f>S13</f>
        <v>80000</v>
      </c>
    </row>
    <row r="16" spans="1:19" x14ac:dyDescent="0.25">
      <c r="P16" s="1">
        <v>0.7</v>
      </c>
    </row>
    <row r="17" spans="1:19" x14ac:dyDescent="0.25">
      <c r="P17" s="5" t="s">
        <v>31</v>
      </c>
    </row>
    <row r="18" spans="1:19" x14ac:dyDescent="0.25">
      <c r="D18" s="5" t="s">
        <v>20</v>
      </c>
      <c r="S18">
        <f>SUM(P19,L21,H12,D20)</f>
        <v>170000</v>
      </c>
    </row>
    <row r="19" spans="1:19" x14ac:dyDescent="0.25">
      <c r="L19" s="5" t="s">
        <v>30</v>
      </c>
      <c r="P19" s="1">
        <v>0</v>
      </c>
      <c r="Q19">
        <f>S18</f>
        <v>170000</v>
      </c>
    </row>
    <row r="20" spans="1:19" x14ac:dyDescent="0.25">
      <c r="D20" s="6" t="s">
        <v>22</v>
      </c>
      <c r="E20">
        <f>IF(ABS(1-SUM(H9,H26))&lt;=0.00001,SUM(H9*I12,H26*I29),NA())</f>
        <v>185000</v>
      </c>
    </row>
    <row r="21" spans="1:19" x14ac:dyDescent="0.25">
      <c r="L21" s="1">
        <v>-80000</v>
      </c>
      <c r="M21">
        <f>IF(ABS(1-SUM(P16,P21))&lt;=0.00001,SUM(P16*Q19,P21*Q24),NA())</f>
        <v>134000</v>
      </c>
      <c r="P21" s="1">
        <v>0.3</v>
      </c>
    </row>
    <row r="22" spans="1:19" x14ac:dyDescent="0.25">
      <c r="P22" s="5" t="s">
        <v>32</v>
      </c>
    </row>
    <row r="23" spans="1:19" x14ac:dyDescent="0.25">
      <c r="S23">
        <f>SUM(P24,L21,H12,D20)</f>
        <v>50000</v>
      </c>
    </row>
    <row r="24" spans="1:19" x14ac:dyDescent="0.25">
      <c r="P24" s="1">
        <v>-120000</v>
      </c>
      <c r="Q24">
        <f>S23</f>
        <v>50000</v>
      </c>
    </row>
    <row r="25" spans="1:19" x14ac:dyDescent="0.25">
      <c r="A25" s="4"/>
    </row>
    <row r="26" spans="1:19" x14ac:dyDescent="0.25">
      <c r="B26">
        <f>IF(A27=E20,1,IF(A27=E34,2))</f>
        <v>1</v>
      </c>
      <c r="H26" s="1">
        <v>0.5</v>
      </c>
    </row>
    <row r="27" spans="1:19" x14ac:dyDescent="0.25">
      <c r="A27">
        <f>MAX(E20,E34)</f>
        <v>185000</v>
      </c>
      <c r="H27" s="5" t="s">
        <v>27</v>
      </c>
    </row>
    <row r="28" spans="1:19" x14ac:dyDescent="0.25">
      <c r="S28">
        <f>SUM(H29,D20)</f>
        <v>0</v>
      </c>
    </row>
    <row r="29" spans="1:19" x14ac:dyDescent="0.25">
      <c r="H29" s="1">
        <v>0</v>
      </c>
      <c r="I29">
        <f>S28</f>
        <v>0</v>
      </c>
    </row>
    <row r="32" spans="1:19" x14ac:dyDescent="0.25">
      <c r="D32" s="5" t="s">
        <v>21</v>
      </c>
    </row>
    <row r="33" spans="4:19" x14ac:dyDescent="0.25">
      <c r="S33">
        <f>SUM(D34)</f>
        <v>0</v>
      </c>
    </row>
    <row r="34" spans="4:19" x14ac:dyDescent="0.25">
      <c r="D34" s="1">
        <v>0</v>
      </c>
      <c r="E34">
        <f>S33</f>
        <v>0</v>
      </c>
    </row>
    <row r="1000" spans="190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 x14ac:dyDescent="0.25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25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23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18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17</v>
      </c>
      <c r="GN1003">
        <v>0</v>
      </c>
      <c r="GO1003">
        <v>0</v>
      </c>
      <c r="GP1003">
        <v>0</v>
      </c>
      <c r="GQ1003">
        <v>0</v>
      </c>
      <c r="GR1003">
        <v>0</v>
      </c>
      <c r="GS1003">
        <v>0</v>
      </c>
      <c r="GT1003">
        <v>32</v>
      </c>
      <c r="GU1003">
        <v>5</v>
      </c>
      <c r="GV1003" t="b">
        <v>1</v>
      </c>
    </row>
    <row r="1004" spans="190:204" x14ac:dyDescent="0.25">
      <c r="GH1004">
        <v>3</v>
      </c>
      <c r="GL1004">
        <v>1</v>
      </c>
      <c r="GM1004" t="s">
        <v>16</v>
      </c>
      <c r="GN1004">
        <v>3</v>
      </c>
      <c r="GO1004">
        <v>5</v>
      </c>
      <c r="GP1004">
        <v>6</v>
      </c>
      <c r="GQ1004">
        <v>7</v>
      </c>
      <c r="GR1004">
        <v>0</v>
      </c>
      <c r="GS1004">
        <v>0</v>
      </c>
      <c r="GT1004">
        <v>10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27</v>
      </c>
      <c r="GU1005">
        <v>9</v>
      </c>
      <c r="GV1005" t="b">
        <v>1</v>
      </c>
    </row>
    <row r="1006" spans="190:204" x14ac:dyDescent="0.25">
      <c r="GH1006">
        <v>5</v>
      </c>
      <c r="GK1006">
        <v>0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90:204" x14ac:dyDescent="0.25">
      <c r="GH1007">
        <v>6</v>
      </c>
      <c r="GK1007">
        <v>0</v>
      </c>
      <c r="GL1007">
        <v>3</v>
      </c>
      <c r="GM1007" t="s">
        <v>23</v>
      </c>
      <c r="GN1007">
        <v>2</v>
      </c>
      <c r="GO1007">
        <v>8</v>
      </c>
      <c r="GP1007">
        <v>9</v>
      </c>
      <c r="GQ1007">
        <v>0</v>
      </c>
      <c r="GR1007">
        <v>0</v>
      </c>
      <c r="GS1007">
        <v>0</v>
      </c>
      <c r="GT1007">
        <v>9</v>
      </c>
      <c r="GU1007">
        <v>13</v>
      </c>
      <c r="GV1007" t="b">
        <v>1</v>
      </c>
    </row>
    <row r="1008" spans="190:204" x14ac:dyDescent="0.25">
      <c r="GH1008">
        <v>7</v>
      </c>
      <c r="GK1008">
        <v>0</v>
      </c>
      <c r="GL1008">
        <v>3</v>
      </c>
      <c r="GM1008" t="s">
        <v>23</v>
      </c>
      <c r="GN1008">
        <v>2</v>
      </c>
      <c r="GO1008">
        <v>10</v>
      </c>
      <c r="GP1008">
        <v>11</v>
      </c>
      <c r="GQ1008">
        <v>0</v>
      </c>
      <c r="GR1008">
        <v>0</v>
      </c>
      <c r="GS1008">
        <v>0</v>
      </c>
      <c r="GT1008">
        <v>19</v>
      </c>
      <c r="GU1008">
        <v>13</v>
      </c>
      <c r="GV1008" t="b">
        <v>1</v>
      </c>
    </row>
    <row r="1009" spans="190:204" x14ac:dyDescent="0.25">
      <c r="GH1009">
        <v>8</v>
      </c>
      <c r="GL1009">
        <v>6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90:204" x14ac:dyDescent="0.25"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90:204" x14ac:dyDescent="0.25">
      <c r="GH1011">
        <v>10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90:204" x14ac:dyDescent="0.25">
      <c r="GH1012">
        <v>11</v>
      </c>
      <c r="GL1012">
        <v>7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22</v>
      </c>
      <c r="GU1012">
        <v>17</v>
      </c>
      <c r="GV1012" t="b">
        <v>1</v>
      </c>
    </row>
  </sheetData>
  <sheetProtection scenarios="1"/>
  <phoneticPr fontId="3" type="noConversion"/>
  <pageMargins left="0.7" right="0.7" top="0.75" bottom="0.75" header="0.3" footer="0.3"/>
  <pageSetup paperSize="9" orientation="portrait" r:id="rId1"/>
  <headerFooter>
    <oddFooter>&amp;L&amp;BTreePlan Academic Version, Not Licensed For Commercial Use&amp;R&amp;Bwww.TreePlan.com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6F4-0335-4417-AA9B-EB1D95C1BB68}">
  <sheetPr codeName="Sheet2"/>
  <dimension ref="A1:GV1007"/>
  <sheetViews>
    <sheetView workbookViewId="0">
      <selection activeCell="Q28" sqref="Q27:Q28"/>
    </sheetView>
  </sheetViews>
  <sheetFormatPr defaultRowHeight="13.8" x14ac:dyDescent="0.25"/>
  <cols>
    <col min="2" max="2" width="2.21875" customWidth="1"/>
    <col min="3" max="3" width="3.6640625" customWidth="1"/>
    <col min="6" max="6" width="2.21875" customWidth="1"/>
    <col min="7" max="7" width="3.6640625" customWidth="1"/>
    <col min="10" max="10" width="2.21875" customWidth="1"/>
  </cols>
  <sheetData>
    <row r="1" spans="1:11" x14ac:dyDescent="0.25">
      <c r="A1" s="2" t="s">
        <v>18</v>
      </c>
      <c r="H1" s="1">
        <v>0.14849999999999999</v>
      </c>
      <c r="K1" s="3" t="s">
        <v>19</v>
      </c>
    </row>
    <row r="2" spans="1:11" x14ac:dyDescent="0.25">
      <c r="H2" t="s">
        <v>35</v>
      </c>
    </row>
    <row r="3" spans="1:11" x14ac:dyDescent="0.25">
      <c r="K3">
        <f>SUM(H4,D6)</f>
        <v>1515</v>
      </c>
    </row>
    <row r="4" spans="1:11" x14ac:dyDescent="0.25">
      <c r="D4" t="s">
        <v>33</v>
      </c>
      <c r="H4" s="1">
        <v>1515</v>
      </c>
      <c r="I4">
        <f>K3</f>
        <v>1515</v>
      </c>
    </row>
    <row r="6" spans="1:11" x14ac:dyDescent="0.25">
      <c r="D6" s="1">
        <v>0</v>
      </c>
      <c r="E6">
        <f>IF(ABS(1-SUM(H1,H6))&lt;=0.00001,SUM(H1*I4,H6*I9),NA())</f>
        <v>14.231249999999989</v>
      </c>
      <c r="H6" s="1">
        <v>0.85150000000000003</v>
      </c>
    </row>
    <row r="7" spans="1:11" x14ac:dyDescent="0.25">
      <c r="H7" t="s">
        <v>36</v>
      </c>
    </row>
    <row r="8" spans="1:11" x14ac:dyDescent="0.25">
      <c r="K8">
        <f>SUM(H9,D6)</f>
        <v>-247.5</v>
      </c>
    </row>
    <row r="9" spans="1:11" x14ac:dyDescent="0.25">
      <c r="A9" s="4"/>
      <c r="H9" s="1">
        <v>-247.5</v>
      </c>
      <c r="I9">
        <f>K8</f>
        <v>-247.5</v>
      </c>
    </row>
    <row r="10" spans="1:11" x14ac:dyDescent="0.25">
      <c r="B10">
        <f>IF(A11=E6,1,IF(A11=E16,2))</f>
        <v>1</v>
      </c>
    </row>
    <row r="11" spans="1:11" x14ac:dyDescent="0.25">
      <c r="A11">
        <f>MAX(E6,E16)</f>
        <v>14.231249999999989</v>
      </c>
      <c r="H11" s="1">
        <v>0.11</v>
      </c>
    </row>
    <row r="12" spans="1:11" x14ac:dyDescent="0.25">
      <c r="H12" t="s">
        <v>35</v>
      </c>
    </row>
    <row r="13" spans="1:11" x14ac:dyDescent="0.25">
      <c r="K13">
        <f>SUM(H14,D16)</f>
        <v>1125.9000000000001</v>
      </c>
    </row>
    <row r="14" spans="1:11" x14ac:dyDescent="0.25">
      <c r="D14" t="s">
        <v>34</v>
      </c>
      <c r="H14" s="1">
        <v>1125.9000000000001</v>
      </c>
      <c r="I14">
        <f>K13</f>
        <v>1125.9000000000001</v>
      </c>
    </row>
    <row r="16" spans="1:11" x14ac:dyDescent="0.25">
      <c r="D16" s="1">
        <v>0</v>
      </c>
      <c r="E16">
        <f>IF(ABS(1-SUM(H11,H16))&lt;=0.00001,SUM(H11*I14,H16*I19),NA())</f>
        <v>12.510000000000005</v>
      </c>
      <c r="H16" s="1">
        <v>0.89</v>
      </c>
    </row>
    <row r="17" spans="8:11" x14ac:dyDescent="0.25">
      <c r="H17" t="s">
        <v>36</v>
      </c>
    </row>
    <row r="18" spans="8:11" x14ac:dyDescent="0.25">
      <c r="K18">
        <f>SUM(H19,D16)</f>
        <v>-125.1</v>
      </c>
    </row>
    <row r="19" spans="8:11" x14ac:dyDescent="0.25">
      <c r="H19" s="1">
        <v>-125.1</v>
      </c>
      <c r="I19">
        <f>K18</f>
        <v>-125.1</v>
      </c>
    </row>
    <row r="1000" spans="190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 x14ac:dyDescent="0.25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9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23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23</v>
      </c>
      <c r="GN1003">
        <v>2</v>
      </c>
      <c r="GO1003">
        <v>5</v>
      </c>
      <c r="GP1003">
        <v>6</v>
      </c>
      <c r="GQ1003">
        <v>0</v>
      </c>
      <c r="GR1003">
        <v>0</v>
      </c>
      <c r="GS1003">
        <v>0</v>
      </c>
      <c r="GT1003">
        <v>14</v>
      </c>
      <c r="GU1003">
        <v>5</v>
      </c>
      <c r="GV1003" t="b">
        <v>1</v>
      </c>
    </row>
    <row r="1004" spans="190:204" x14ac:dyDescent="0.25">
      <c r="GH1004">
        <v>3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5">
      <c r="GH1006">
        <v>5</v>
      </c>
      <c r="GL1006">
        <v>2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25">
      <c r="GH1007">
        <v>6</v>
      </c>
      <c r="GL1007">
        <v>2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</sheetData>
  <sheetProtection scenarios="1"/>
  <phoneticPr fontId="3" type="noConversion"/>
  <pageMargins left="0.7" right="0.7" top="0.75" bottom="0.75" header="0.3" footer="0.3"/>
  <pageSetup paperSize="9" orientation="portrait" r:id="rId1"/>
  <headerFooter>
    <oddFooter>&amp;L&amp;BTreePlan Academic Version, Not Licensed For Commercial Use&amp;R&amp;Bwww.TreePlan.com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6660-C1BA-4C31-9F02-1726DAB6D49A}">
  <sheetPr codeName="Sheet3"/>
  <dimension ref="A1:GV1015"/>
  <sheetViews>
    <sheetView workbookViewId="0">
      <selection activeCell="M24" sqref="M24"/>
    </sheetView>
  </sheetViews>
  <sheetFormatPr defaultRowHeight="13.8" x14ac:dyDescent="0.25"/>
  <cols>
    <col min="2" max="2" width="2.21875" customWidth="1"/>
    <col min="3" max="3" width="3.6640625" customWidth="1"/>
    <col min="6" max="6" width="2.21875" customWidth="1"/>
    <col min="7" max="7" width="3.6640625" customWidth="1"/>
    <col min="10" max="10" width="2.21875" customWidth="1"/>
    <col min="11" max="11" width="3.6640625" customWidth="1"/>
    <col min="14" max="14" width="2.21875" customWidth="1"/>
    <col min="15" max="15" width="3.6640625" customWidth="1"/>
    <col min="18" max="18" width="2.21875" customWidth="1"/>
    <col min="19" max="19" width="3.6640625" customWidth="1"/>
    <col min="22" max="22" width="2.21875" customWidth="1"/>
    <col min="23" max="23" width="3.6640625" customWidth="1"/>
    <col min="26" max="26" width="2.21875" customWidth="1"/>
  </cols>
  <sheetData>
    <row r="1" spans="1:27" x14ac:dyDescent="0.25">
      <c r="A1" s="2" t="s">
        <v>18</v>
      </c>
      <c r="H1" s="1">
        <v>0.11</v>
      </c>
      <c r="AA1" s="3" t="s">
        <v>19</v>
      </c>
    </row>
    <row r="2" spans="1:27" x14ac:dyDescent="0.25">
      <c r="H2" t="s">
        <v>35</v>
      </c>
    </row>
    <row r="3" spans="1:27" x14ac:dyDescent="0.25">
      <c r="AA3">
        <f>SUM(H4,D6)</f>
        <v>1125.9000000000001</v>
      </c>
    </row>
    <row r="4" spans="1:27" x14ac:dyDescent="0.25">
      <c r="D4" t="s">
        <v>34</v>
      </c>
      <c r="H4" s="1">
        <v>1125.9000000000001</v>
      </c>
      <c r="I4">
        <f>AA3</f>
        <v>1125.9000000000001</v>
      </c>
    </row>
    <row r="6" spans="1:27" x14ac:dyDescent="0.25">
      <c r="D6" s="1">
        <v>0</v>
      </c>
      <c r="E6">
        <f>IF(ABS(1-SUM(H1,H6))&lt;=0.00001,SUM(H1*I4,H6*I9),NA())</f>
        <v>12.510000000000005</v>
      </c>
      <c r="H6" s="1">
        <v>0.89</v>
      </c>
    </row>
    <row r="7" spans="1:27" x14ac:dyDescent="0.25">
      <c r="H7" t="s">
        <v>36</v>
      </c>
    </row>
    <row r="8" spans="1:27" x14ac:dyDescent="0.25">
      <c r="AA8">
        <f>SUM(H9,D6)</f>
        <v>-125.1</v>
      </c>
    </row>
    <row r="9" spans="1:27" x14ac:dyDescent="0.25">
      <c r="H9" s="1">
        <v>-125.1</v>
      </c>
      <c r="I9">
        <f>AA8</f>
        <v>-125.1</v>
      </c>
    </row>
    <row r="11" spans="1:27" x14ac:dyDescent="0.25">
      <c r="X11" s="1">
        <v>0.9</v>
      </c>
    </row>
    <row r="12" spans="1:27" x14ac:dyDescent="0.25">
      <c r="X12" t="s">
        <v>45</v>
      </c>
    </row>
    <row r="13" spans="1:27" x14ac:dyDescent="0.25">
      <c r="T13" s="1">
        <v>0.64</v>
      </c>
      <c r="AA13">
        <f>SUM(X14,T16,P20,L24,H29,D34)</f>
        <v>1514.9999999999998</v>
      </c>
    </row>
    <row r="14" spans="1:27" x14ac:dyDescent="0.25">
      <c r="T14" t="s">
        <v>43</v>
      </c>
      <c r="X14" s="1">
        <f>1762.5-48.15</f>
        <v>1714.35</v>
      </c>
      <c r="Y14">
        <f>AA13</f>
        <v>1514.9999999999998</v>
      </c>
    </row>
    <row r="16" spans="1:27" x14ac:dyDescent="0.25">
      <c r="T16" s="1">
        <v>-86.5</v>
      </c>
      <c r="U16">
        <f>IF(ABS(1-SUM(X11,X16))&lt;=0.00001,SUM(X11*Y14,X16*Y19),NA())</f>
        <v>1338.7499999999998</v>
      </c>
      <c r="X16" s="1">
        <v>0.1</v>
      </c>
    </row>
    <row r="17" spans="1:27" x14ac:dyDescent="0.25">
      <c r="P17" s="1">
        <v>0.48</v>
      </c>
      <c r="X17" t="s">
        <v>46</v>
      </c>
    </row>
    <row r="18" spans="1:27" x14ac:dyDescent="0.25">
      <c r="A18" s="4"/>
      <c r="M18" t="s">
        <v>47</v>
      </c>
      <c r="P18" t="s">
        <v>41</v>
      </c>
      <c r="AA18">
        <f>SUM(X19,T16,P20,L24,H29,D34)</f>
        <v>-247.5</v>
      </c>
    </row>
    <row r="19" spans="1:27" x14ac:dyDescent="0.25">
      <c r="B19">
        <f>IF(A20=E6,1,IF(A20=E34,2))</f>
        <v>2</v>
      </c>
      <c r="X19" s="1">
        <f>-48.15</f>
        <v>-48.15</v>
      </c>
      <c r="Y19">
        <f>AA18</f>
        <v>-247.5</v>
      </c>
    </row>
    <row r="20" spans="1:27" x14ac:dyDescent="0.25">
      <c r="A20">
        <f>MAX(E6,E34)</f>
        <v>41.945295999999971</v>
      </c>
      <c r="P20" s="1">
        <v>-23.4</v>
      </c>
      <c r="Q20">
        <f>IF(ABS(1-SUM(T13,T21))&lt;=0.00001,SUM(T13*U16,T21*U24),NA())</f>
        <v>785.03399999999988</v>
      </c>
    </row>
    <row r="21" spans="1:27" x14ac:dyDescent="0.25">
      <c r="L21" s="1">
        <v>0.75</v>
      </c>
      <c r="T21" s="1">
        <v>0.36</v>
      </c>
    </row>
    <row r="22" spans="1:27" x14ac:dyDescent="0.25">
      <c r="L22" t="s">
        <v>39</v>
      </c>
      <c r="T22" t="s">
        <v>44</v>
      </c>
    </row>
    <row r="23" spans="1:27" x14ac:dyDescent="0.25">
      <c r="AA23">
        <f>SUM(T24,P20,L24,H29,D34)</f>
        <v>-199.35000000000002</v>
      </c>
    </row>
    <row r="24" spans="1:27" x14ac:dyDescent="0.25">
      <c r="L24" s="1">
        <v>-15.2</v>
      </c>
      <c r="M24">
        <f>IF(ABS(1-SUM(P17,P26))&lt;=0.00001,SUM(P17*Q20,P26*Q29),NA())</f>
        <v>318.13431999999989</v>
      </c>
      <c r="T24" s="1">
        <v>-86.5</v>
      </c>
      <c r="U24">
        <f>AA23</f>
        <v>-199.35000000000002</v>
      </c>
    </row>
    <row r="26" spans="1:27" x14ac:dyDescent="0.25">
      <c r="H26" s="1">
        <v>0.4</v>
      </c>
      <c r="P26" s="1">
        <v>0.52</v>
      </c>
    </row>
    <row r="27" spans="1:27" x14ac:dyDescent="0.25">
      <c r="H27" t="s">
        <v>37</v>
      </c>
      <c r="P27" t="s">
        <v>42</v>
      </c>
    </row>
    <row r="28" spans="1:27" x14ac:dyDescent="0.25">
      <c r="AA28">
        <f>SUM(P29,L24,H29,D34)</f>
        <v>-112.85</v>
      </c>
    </row>
    <row r="29" spans="1:27" x14ac:dyDescent="0.25">
      <c r="H29" s="1">
        <v>-74.25</v>
      </c>
      <c r="I29">
        <f>IF(ABS(1-SUM(L21,L31))&lt;=0.00001,SUM(L21*M24,L31*M34),NA())</f>
        <v>216.23823999999991</v>
      </c>
      <c r="P29" s="1">
        <v>-23.4</v>
      </c>
      <c r="Q29">
        <f>AA28</f>
        <v>-112.85</v>
      </c>
    </row>
    <row r="31" spans="1:27" x14ac:dyDescent="0.25">
      <c r="L31" s="1">
        <v>0.25</v>
      </c>
    </row>
    <row r="32" spans="1:27" x14ac:dyDescent="0.25">
      <c r="D32" t="s">
        <v>33</v>
      </c>
      <c r="L32" t="s">
        <v>40</v>
      </c>
    </row>
    <row r="33" spans="4:27" x14ac:dyDescent="0.25">
      <c r="AA33">
        <f>SUM(L34,H29,D34)</f>
        <v>-89.45</v>
      </c>
    </row>
    <row r="34" spans="4:27" x14ac:dyDescent="0.25">
      <c r="D34" s="1">
        <v>0</v>
      </c>
      <c r="E34">
        <f>IF(ABS(1-SUM(H26,H36))&lt;=0.00001,SUM(H26*I29,H36*I39),NA())</f>
        <v>41.945295999999971</v>
      </c>
      <c r="L34" s="1">
        <v>-15.2</v>
      </c>
      <c r="M34">
        <f>AA33</f>
        <v>-89.45</v>
      </c>
    </row>
    <row r="36" spans="4:27" x14ac:dyDescent="0.25">
      <c r="H36" s="1">
        <v>0.6</v>
      </c>
    </row>
    <row r="37" spans="4:27" x14ac:dyDescent="0.25">
      <c r="H37" t="s">
        <v>38</v>
      </c>
    </row>
    <row r="38" spans="4:27" x14ac:dyDescent="0.25">
      <c r="AA38">
        <f>SUM(H39,D34)</f>
        <v>-74.25</v>
      </c>
    </row>
    <row r="39" spans="4:27" x14ac:dyDescent="0.25">
      <c r="H39" s="1">
        <v>-74.25</v>
      </c>
      <c r="I39">
        <f>AA38</f>
        <v>-74.25</v>
      </c>
    </row>
    <row r="1000" spans="190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 x14ac:dyDescent="0.25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18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23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23</v>
      </c>
      <c r="GN1003">
        <v>2</v>
      </c>
      <c r="GO1003">
        <v>5</v>
      </c>
      <c r="GP1003">
        <v>6</v>
      </c>
      <c r="GQ1003">
        <v>0</v>
      </c>
      <c r="GR1003">
        <v>0</v>
      </c>
      <c r="GS1003">
        <v>0</v>
      </c>
      <c r="GT1003">
        <v>32</v>
      </c>
      <c r="GU1003">
        <v>5</v>
      </c>
      <c r="GV1003" t="b">
        <v>1</v>
      </c>
    </row>
    <row r="1004" spans="190:204" x14ac:dyDescent="0.25">
      <c r="GH1004">
        <v>3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5">
      <c r="GH1006">
        <v>5</v>
      </c>
      <c r="GL1006">
        <v>2</v>
      </c>
      <c r="GM1006" t="s">
        <v>23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27</v>
      </c>
      <c r="GU1006">
        <v>9</v>
      </c>
      <c r="GV1006" t="b">
        <v>1</v>
      </c>
    </row>
    <row r="1007" spans="190:204" x14ac:dyDescent="0.25">
      <c r="GH1007">
        <v>6</v>
      </c>
      <c r="GL1007">
        <v>2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37</v>
      </c>
      <c r="GU1007">
        <v>9</v>
      </c>
      <c r="GV1007" t="b">
        <v>1</v>
      </c>
    </row>
    <row r="1008" spans="190:204" x14ac:dyDescent="0.25">
      <c r="GH1008">
        <v>7</v>
      </c>
      <c r="GL1008">
        <v>5</v>
      </c>
      <c r="GM1008" t="s">
        <v>23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22</v>
      </c>
      <c r="GU1008">
        <v>13</v>
      </c>
      <c r="GV1008" t="b">
        <v>1</v>
      </c>
    </row>
    <row r="1009" spans="190:204" x14ac:dyDescent="0.25"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32</v>
      </c>
      <c r="GU1009">
        <v>13</v>
      </c>
      <c r="GV1009" t="b">
        <v>1</v>
      </c>
    </row>
    <row r="1010" spans="190:204" x14ac:dyDescent="0.25">
      <c r="GH1010">
        <v>9</v>
      </c>
      <c r="GL1010">
        <v>7</v>
      </c>
      <c r="GM1010" t="s">
        <v>23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18</v>
      </c>
      <c r="GU1010">
        <v>17</v>
      </c>
      <c r="GV1010" t="b">
        <v>1</v>
      </c>
    </row>
    <row r="1011" spans="190:204" x14ac:dyDescent="0.25">
      <c r="GH1011">
        <v>10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17</v>
      </c>
      <c r="GV1011" t="b">
        <v>1</v>
      </c>
    </row>
    <row r="1012" spans="190:204" x14ac:dyDescent="0.25">
      <c r="GH1012">
        <v>11</v>
      </c>
      <c r="GL1012">
        <v>9</v>
      </c>
      <c r="GM1012" t="s">
        <v>23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14</v>
      </c>
      <c r="GU1012">
        <v>21</v>
      </c>
      <c r="GV1012" t="b">
        <v>1</v>
      </c>
    </row>
    <row r="1013" spans="190:204" x14ac:dyDescent="0.25"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21</v>
      </c>
      <c r="GV1013" t="b">
        <v>1</v>
      </c>
    </row>
    <row r="1014" spans="190:204" x14ac:dyDescent="0.25">
      <c r="GH1014">
        <v>13</v>
      </c>
      <c r="GL1014">
        <v>11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12</v>
      </c>
      <c r="GU1014">
        <v>25</v>
      </c>
      <c r="GV1014" t="b">
        <v>1</v>
      </c>
    </row>
    <row r="1015" spans="190:204" x14ac:dyDescent="0.25">
      <c r="GH1015">
        <v>14</v>
      </c>
      <c r="GL1015">
        <v>11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17</v>
      </c>
      <c r="GU1015">
        <v>25</v>
      </c>
      <c r="GV1015" t="b">
        <v>1</v>
      </c>
    </row>
  </sheetData>
  <sheetProtection scenarios="1"/>
  <phoneticPr fontId="3" type="noConversion"/>
  <pageMargins left="0.7" right="0.7" top="0.75" bottom="0.75" header="0.3" footer="0.3"/>
  <pageSetup paperSize="9" orientation="portrait" r:id="rId1"/>
  <headerFooter>
    <oddFooter>&amp;L&amp;BTreePlan Academic Version, Not Licensed For Commercial Use&amp;R&amp;Bwww.TreePlan.com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7173-403C-4AB7-A208-E667C07D1415}">
  <sheetPr codeName="Sheet4"/>
  <dimension ref="A1:GV1021"/>
  <sheetViews>
    <sheetView tabSelected="1" zoomScale="40" zoomScaleNormal="40" zoomScalePageLayoutView="220" workbookViewId="0">
      <selection activeCell="AH44" sqref="AH44"/>
    </sheetView>
  </sheetViews>
  <sheetFormatPr defaultRowHeight="13.8" x14ac:dyDescent="0.25"/>
  <cols>
    <col min="2" max="2" width="2.21875" customWidth="1"/>
    <col min="3" max="3" width="3.6640625" customWidth="1"/>
    <col min="5" max="5" width="25.44140625" customWidth="1"/>
    <col min="6" max="6" width="2.21875" customWidth="1"/>
    <col min="7" max="7" width="3.6640625" customWidth="1"/>
    <col min="9" max="9" width="13.77734375" customWidth="1"/>
    <col min="10" max="10" width="2.21875" customWidth="1"/>
    <col min="11" max="11" width="3.6640625" customWidth="1"/>
    <col min="14" max="14" width="2.21875" customWidth="1"/>
    <col min="15" max="15" width="3.6640625" customWidth="1"/>
    <col min="18" max="18" width="2.21875" customWidth="1"/>
    <col min="19" max="19" width="3.6640625" customWidth="1"/>
    <col min="22" max="22" width="2.21875" customWidth="1"/>
    <col min="23" max="23" width="3.6640625" customWidth="1"/>
    <col min="26" max="26" width="2.21875" customWidth="1"/>
  </cols>
  <sheetData>
    <row r="1" spans="1:27" x14ac:dyDescent="0.25">
      <c r="A1" s="2" t="s">
        <v>18</v>
      </c>
      <c r="P1" s="1">
        <v>0.45</v>
      </c>
      <c r="AA1" s="3" t="s">
        <v>19</v>
      </c>
    </row>
    <row r="2" spans="1:27" x14ac:dyDescent="0.25">
      <c r="P2" t="s">
        <v>50</v>
      </c>
    </row>
    <row r="3" spans="1:27" x14ac:dyDescent="0.25">
      <c r="AA3">
        <f>SUM(P4,L11,H17,D35)</f>
        <v>1467.2</v>
      </c>
    </row>
    <row r="4" spans="1:27" x14ac:dyDescent="0.25">
      <c r="P4">
        <v>1762.5</v>
      </c>
      <c r="Q4">
        <v>1762.5</v>
      </c>
    </row>
    <row r="6" spans="1:27" x14ac:dyDescent="0.25">
      <c r="P6" s="1">
        <v>0.2</v>
      </c>
    </row>
    <row r="7" spans="1:27" x14ac:dyDescent="0.25">
      <c r="P7" t="s">
        <v>58</v>
      </c>
    </row>
    <row r="8" spans="1:27" x14ac:dyDescent="0.25">
      <c r="L8" s="1">
        <v>0.2</v>
      </c>
      <c r="AA8">
        <f>SUM(P9,L11,H17,D35)</f>
        <v>529.70000000000005</v>
      </c>
    </row>
    <row r="9" spans="1:27" x14ac:dyDescent="0.25">
      <c r="L9" t="s">
        <v>43</v>
      </c>
      <c r="P9">
        <v>825</v>
      </c>
      <c r="Q9">
        <v>825</v>
      </c>
    </row>
    <row r="11" spans="1:27" x14ac:dyDescent="0.25">
      <c r="L11" s="1">
        <f>-195-14.5</f>
        <v>-209.5</v>
      </c>
      <c r="M11">
        <f>IF(ABS(1-SUM(P1,P6,P11,P16))&lt;=0.00001,SUM(P1*Q4,P6*Q9,P11*Q14,P16*Q19),NA())</f>
        <v>1180.875</v>
      </c>
      <c r="P11" s="1">
        <v>0.2</v>
      </c>
    </row>
    <row r="12" spans="1:27" x14ac:dyDescent="0.25">
      <c r="P12" t="s">
        <v>57</v>
      </c>
    </row>
    <row r="13" spans="1:27" x14ac:dyDescent="0.25">
      <c r="AA13">
        <f>SUM(P14,L11,H17,D35)</f>
        <v>818.45</v>
      </c>
    </row>
    <row r="14" spans="1:27" x14ac:dyDescent="0.25">
      <c r="H14" s="1">
        <v>0.33</v>
      </c>
      <c r="P14">
        <v>1113.75</v>
      </c>
      <c r="Q14">
        <v>1113.75</v>
      </c>
    </row>
    <row r="15" spans="1:27" x14ac:dyDescent="0.25">
      <c r="H15" t="s">
        <v>41</v>
      </c>
    </row>
    <row r="16" spans="1:27" x14ac:dyDescent="0.25">
      <c r="P16" s="1">
        <v>0.15</v>
      </c>
    </row>
    <row r="17" spans="8:27" x14ac:dyDescent="0.25">
      <c r="H17" s="1">
        <f>-52.5-14.5</f>
        <v>-67</v>
      </c>
      <c r="I17">
        <f>IF(ABS(1-SUM(L8,L21))&lt;=0.00001,SUM(L8*M11,L21*M24),NA())</f>
        <v>11.534999999999997</v>
      </c>
      <c r="P17" t="s">
        <v>51</v>
      </c>
    </row>
    <row r="18" spans="8:27" x14ac:dyDescent="0.25">
      <c r="AA18">
        <f>SUM(P19,L11,H17,D35)</f>
        <v>-295.3</v>
      </c>
    </row>
    <row r="19" spans="8:27" x14ac:dyDescent="0.25">
      <c r="P19" s="1">
        <v>0</v>
      </c>
      <c r="Q19">
        <v>0</v>
      </c>
    </row>
    <row r="21" spans="8:27" x14ac:dyDescent="0.25">
      <c r="L21" s="1">
        <v>0.8</v>
      </c>
    </row>
    <row r="22" spans="8:27" x14ac:dyDescent="0.25">
      <c r="L22" t="s">
        <v>52</v>
      </c>
    </row>
    <row r="23" spans="8:27" x14ac:dyDescent="0.25">
      <c r="AA23">
        <f>SUM(L24,H17,D35)</f>
        <v>-280.8</v>
      </c>
    </row>
    <row r="24" spans="8:27" x14ac:dyDescent="0.25">
      <c r="L24" s="1">
        <v>-195</v>
      </c>
      <c r="M24">
        <f>AA23</f>
        <v>-280.8</v>
      </c>
    </row>
    <row r="26" spans="8:27" x14ac:dyDescent="0.25">
      <c r="X26" s="1">
        <v>0.45</v>
      </c>
    </row>
    <row r="27" spans="8:27" x14ac:dyDescent="0.25">
      <c r="X27" t="s">
        <v>50</v>
      </c>
    </row>
    <row r="28" spans="8:27" x14ac:dyDescent="0.25">
      <c r="AA28">
        <f>SUM(X29,T36,P42,L48,H53,D35)</f>
        <v>1414.7</v>
      </c>
    </row>
    <row r="29" spans="8:27" x14ac:dyDescent="0.25">
      <c r="X29">
        <v>1762.5</v>
      </c>
      <c r="Y29">
        <v>1762.5</v>
      </c>
    </row>
    <row r="31" spans="8:27" x14ac:dyDescent="0.25">
      <c r="X31" s="1">
        <v>0.2</v>
      </c>
    </row>
    <row r="32" spans="8:27" x14ac:dyDescent="0.25">
      <c r="X32" t="s">
        <v>58</v>
      </c>
    </row>
    <row r="33" spans="1:27" x14ac:dyDescent="0.25">
      <c r="D33" t="s">
        <v>48</v>
      </c>
      <c r="T33" s="1">
        <v>0.2</v>
      </c>
      <c r="AA33">
        <f>SUM(X34,T36,P42,L48,H53,D35)</f>
        <v>477.2</v>
      </c>
    </row>
    <row r="34" spans="1:27" x14ac:dyDescent="0.25">
      <c r="T34" t="s">
        <v>43</v>
      </c>
      <c r="X34">
        <v>825</v>
      </c>
      <c r="Y34">
        <v>825</v>
      </c>
    </row>
    <row r="35" spans="1:27" x14ac:dyDescent="0.25">
      <c r="D35" s="1">
        <v>-18.8</v>
      </c>
      <c r="E35">
        <f>IF(ABS(1-SUM(H14,H50))&lt;=0.00001,SUM(H14*I17,H50*I53),NA())</f>
        <v>-43.964449999999999</v>
      </c>
    </row>
    <row r="36" spans="1:27" x14ac:dyDescent="0.25">
      <c r="T36" s="1">
        <f>-195-14.5</f>
        <v>-209.5</v>
      </c>
      <c r="U36">
        <f>IF(ABS(1-SUM(X26,X31,X36,X41))&lt;=0.00001,SUM(X26*Y29,X31*Y34,X36*Y39,X41*Y44),NA())</f>
        <v>1180.875</v>
      </c>
      <c r="X36" s="1">
        <v>0.2</v>
      </c>
    </row>
    <row r="37" spans="1:27" x14ac:dyDescent="0.25">
      <c r="X37" t="s">
        <v>57</v>
      </c>
    </row>
    <row r="38" spans="1:27" x14ac:dyDescent="0.25">
      <c r="AA38">
        <f>SUM(X39,T36,P42,L48,H53,D35)</f>
        <v>765.95</v>
      </c>
    </row>
    <row r="39" spans="1:27" x14ac:dyDescent="0.25">
      <c r="P39" s="1">
        <v>0.35</v>
      </c>
      <c r="X39">
        <v>1113.75</v>
      </c>
      <c r="Y39">
        <v>1113.75</v>
      </c>
    </row>
    <row r="40" spans="1:27" x14ac:dyDescent="0.25">
      <c r="P40" t="s">
        <v>41</v>
      </c>
    </row>
    <row r="41" spans="1:27" x14ac:dyDescent="0.25">
      <c r="X41" s="1">
        <v>0.15</v>
      </c>
    </row>
    <row r="42" spans="1:27" x14ac:dyDescent="0.25">
      <c r="P42" s="1">
        <v>-14.5</v>
      </c>
      <c r="Q42">
        <f>IF(ABS(1-SUM(T33,T46))&lt;=0.00001,SUM(T33*U36,T46*U49),NA())</f>
        <v>-30.465000000000032</v>
      </c>
      <c r="X42" t="s">
        <v>51</v>
      </c>
    </row>
    <row r="43" spans="1:27" x14ac:dyDescent="0.25">
      <c r="AA43">
        <f>SUM(X44,T36,P42,L48,H53,D35)</f>
        <v>-347.8</v>
      </c>
    </row>
    <row r="44" spans="1:27" x14ac:dyDescent="0.25">
      <c r="X44" s="1">
        <v>0</v>
      </c>
      <c r="Y44" s="1">
        <v>0</v>
      </c>
    </row>
    <row r="46" spans="1:27" x14ac:dyDescent="0.25">
      <c r="L46" t="s">
        <v>56</v>
      </c>
      <c r="T46" s="1">
        <v>0.8</v>
      </c>
    </row>
    <row r="47" spans="1:27" x14ac:dyDescent="0.25">
      <c r="A47" s="4"/>
      <c r="T47" t="s">
        <v>52</v>
      </c>
    </row>
    <row r="48" spans="1:27" x14ac:dyDescent="0.25">
      <c r="B48">
        <f>IF(A49=E35,1,IF(A49=E64,2))</f>
        <v>2</v>
      </c>
      <c r="L48" s="1">
        <v>-52.5</v>
      </c>
      <c r="M48">
        <f>IF(ABS(1-SUM(P39,P51))&lt;=0.00001,SUM(P39*Q42,P51*Q54),NA())</f>
        <v>-91.132750000000016</v>
      </c>
      <c r="AA48">
        <f>SUM(T49,P42,L48,H53,D35)</f>
        <v>-333.3</v>
      </c>
    </row>
    <row r="49" spans="1:27" x14ac:dyDescent="0.25">
      <c r="A49">
        <f>MAX(E35,E64)</f>
        <v>0</v>
      </c>
      <c r="T49" s="1">
        <v>-195</v>
      </c>
      <c r="U49">
        <f>AA48</f>
        <v>-333.3</v>
      </c>
    </row>
    <row r="50" spans="1:27" x14ac:dyDescent="0.25">
      <c r="H50" s="1">
        <v>0.67</v>
      </c>
    </row>
    <row r="51" spans="1:27" x14ac:dyDescent="0.25">
      <c r="H51" t="s">
        <v>54</v>
      </c>
      <c r="P51" s="1">
        <v>0.65</v>
      </c>
    </row>
    <row r="52" spans="1:27" x14ac:dyDescent="0.25">
      <c r="J52">
        <f>IF(I53=M48,1,IF(I53=M59,2))</f>
        <v>2</v>
      </c>
      <c r="P52" t="s">
        <v>53</v>
      </c>
    </row>
    <row r="53" spans="1:27" x14ac:dyDescent="0.25">
      <c r="H53" s="1">
        <v>-52.5</v>
      </c>
      <c r="I53">
        <f>MAX(M48,M59)</f>
        <v>-71.3</v>
      </c>
      <c r="AA53">
        <f>SUM(P54,L48,H53,D35)</f>
        <v>-123.8</v>
      </c>
    </row>
    <row r="54" spans="1:27" x14ac:dyDescent="0.25">
      <c r="P54" s="1">
        <v>0</v>
      </c>
      <c r="Q54">
        <f>AA53</f>
        <v>-123.8</v>
      </c>
    </row>
    <row r="57" spans="1:27" x14ac:dyDescent="0.25">
      <c r="L57" t="s">
        <v>55</v>
      </c>
    </row>
    <row r="58" spans="1:27" x14ac:dyDescent="0.25">
      <c r="AA58">
        <f>SUM(L59,H53,D35)</f>
        <v>-71.3</v>
      </c>
    </row>
    <row r="59" spans="1:27" x14ac:dyDescent="0.25">
      <c r="L59" s="1">
        <v>0</v>
      </c>
      <c r="M59">
        <f>AA58</f>
        <v>-71.3</v>
      </c>
    </row>
    <row r="62" spans="1:27" x14ac:dyDescent="0.25">
      <c r="D62" t="s">
        <v>49</v>
      </c>
    </row>
    <row r="63" spans="1:27" x14ac:dyDescent="0.25">
      <c r="AA63">
        <f>SUM(D64)</f>
        <v>0</v>
      </c>
    </row>
    <row r="64" spans="1:27" x14ac:dyDescent="0.25">
      <c r="D64" s="1">
        <v>0</v>
      </c>
      <c r="E64">
        <f>AA63</f>
        <v>0</v>
      </c>
    </row>
    <row r="1000" spans="190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 x14ac:dyDescent="0.25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47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23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33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17</v>
      </c>
      <c r="GN1003">
        <v>0</v>
      </c>
      <c r="GO1003">
        <v>0</v>
      </c>
      <c r="GP1003">
        <v>0</v>
      </c>
      <c r="GQ1003">
        <v>0</v>
      </c>
      <c r="GR1003">
        <v>0</v>
      </c>
      <c r="GS1003">
        <v>0</v>
      </c>
      <c r="GT1003">
        <v>62</v>
      </c>
      <c r="GU1003">
        <v>5</v>
      </c>
      <c r="GV1003" t="b">
        <v>1</v>
      </c>
    </row>
    <row r="1004" spans="190:204" x14ac:dyDescent="0.25">
      <c r="GH1004">
        <v>3</v>
      </c>
      <c r="GL1004">
        <v>1</v>
      </c>
      <c r="GM1004" t="s">
        <v>23</v>
      </c>
      <c r="GN1004">
        <v>2</v>
      </c>
      <c r="GO1004">
        <v>7</v>
      </c>
      <c r="GP1004">
        <v>8</v>
      </c>
      <c r="GQ1004">
        <v>0</v>
      </c>
      <c r="GR1004">
        <v>0</v>
      </c>
      <c r="GS1004">
        <v>0</v>
      </c>
      <c r="GT1004">
        <v>15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16</v>
      </c>
      <c r="GN1005">
        <v>2</v>
      </c>
      <c r="GO1005">
        <v>5</v>
      </c>
      <c r="GP1005">
        <v>6</v>
      </c>
      <c r="GQ1005">
        <v>0</v>
      </c>
      <c r="GR1005">
        <v>0</v>
      </c>
      <c r="GS1005">
        <v>0</v>
      </c>
      <c r="GT1005">
        <v>51</v>
      </c>
      <c r="GU1005">
        <v>9</v>
      </c>
      <c r="GV1005" t="b">
        <v>1</v>
      </c>
    </row>
    <row r="1006" spans="190:204" x14ac:dyDescent="0.25">
      <c r="GH1006">
        <v>5</v>
      </c>
      <c r="GK1006">
        <v>0</v>
      </c>
      <c r="GL1006">
        <v>4</v>
      </c>
      <c r="GM1006" t="s">
        <v>23</v>
      </c>
      <c r="GN1006">
        <v>2</v>
      </c>
      <c r="GO1006">
        <v>11</v>
      </c>
      <c r="GP1006">
        <v>12</v>
      </c>
      <c r="GQ1006">
        <v>0</v>
      </c>
      <c r="GR1006">
        <v>0</v>
      </c>
      <c r="GS1006">
        <v>0</v>
      </c>
      <c r="GT1006">
        <v>46</v>
      </c>
      <c r="GU1006">
        <v>13</v>
      </c>
      <c r="GV1006" t="b">
        <v>1</v>
      </c>
    </row>
    <row r="1007" spans="190:204" x14ac:dyDescent="0.25">
      <c r="GH1007">
        <v>6</v>
      </c>
      <c r="GK1007">
        <v>0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57</v>
      </c>
      <c r="GU1007">
        <v>13</v>
      </c>
      <c r="GV1007" t="b">
        <v>1</v>
      </c>
    </row>
    <row r="1008" spans="190:204" x14ac:dyDescent="0.25">
      <c r="GH1008">
        <v>7</v>
      </c>
      <c r="GL1008">
        <v>3</v>
      </c>
      <c r="GM1008" t="s">
        <v>23</v>
      </c>
      <c r="GN1008">
        <v>4</v>
      </c>
      <c r="GO1008">
        <v>9</v>
      </c>
      <c r="GP1008">
        <v>10</v>
      </c>
      <c r="GQ1008">
        <v>17</v>
      </c>
      <c r="GR1008">
        <v>18</v>
      </c>
      <c r="GS1008">
        <v>0</v>
      </c>
      <c r="GT1008">
        <v>9</v>
      </c>
      <c r="GU1008">
        <v>13</v>
      </c>
      <c r="GV1008" t="b">
        <v>1</v>
      </c>
    </row>
    <row r="1009" spans="190:204" x14ac:dyDescent="0.25">
      <c r="GH1009">
        <v>8</v>
      </c>
      <c r="GL1009">
        <v>3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13</v>
      </c>
      <c r="GV1009" t="b">
        <v>1</v>
      </c>
    </row>
    <row r="1010" spans="190:204" x14ac:dyDescent="0.25">
      <c r="GH1010">
        <v>9</v>
      </c>
      <c r="GL1010">
        <v>7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</v>
      </c>
      <c r="GU1010">
        <v>17</v>
      </c>
      <c r="GV1010" t="b">
        <v>1</v>
      </c>
    </row>
    <row r="1011" spans="190:204" x14ac:dyDescent="0.25">
      <c r="GH1011">
        <v>10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7</v>
      </c>
      <c r="GU1011">
        <v>17</v>
      </c>
      <c r="GV1011" t="b">
        <v>1</v>
      </c>
    </row>
    <row r="1012" spans="190:204" x14ac:dyDescent="0.25">
      <c r="GH1012">
        <v>11</v>
      </c>
      <c r="GL1012">
        <v>5</v>
      </c>
      <c r="GM1012" t="s">
        <v>23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40</v>
      </c>
      <c r="GU1012">
        <v>17</v>
      </c>
      <c r="GV1012" t="b">
        <v>1</v>
      </c>
    </row>
    <row r="1013" spans="190:204" x14ac:dyDescent="0.25">
      <c r="GH1013">
        <v>12</v>
      </c>
      <c r="GL1013">
        <v>5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52</v>
      </c>
      <c r="GU1013">
        <v>17</v>
      </c>
      <c r="GV1013" t="b">
        <v>1</v>
      </c>
    </row>
    <row r="1014" spans="190:204" x14ac:dyDescent="0.25">
      <c r="GH1014">
        <v>13</v>
      </c>
      <c r="GL1014">
        <v>11</v>
      </c>
      <c r="GM1014" t="s">
        <v>23</v>
      </c>
      <c r="GN1014">
        <v>4</v>
      </c>
      <c r="GO1014">
        <v>15</v>
      </c>
      <c r="GP1014">
        <v>16</v>
      </c>
      <c r="GQ1014">
        <v>19</v>
      </c>
      <c r="GR1014">
        <v>20</v>
      </c>
      <c r="GS1014">
        <v>0</v>
      </c>
      <c r="GT1014">
        <v>34</v>
      </c>
      <c r="GU1014">
        <v>21</v>
      </c>
      <c r="GV1014" t="b">
        <v>1</v>
      </c>
    </row>
    <row r="1015" spans="190:204" x14ac:dyDescent="0.25">
      <c r="GH1015">
        <v>14</v>
      </c>
      <c r="GL1015">
        <v>11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47</v>
      </c>
      <c r="GU1015">
        <v>21</v>
      </c>
      <c r="GV1015" t="b">
        <v>1</v>
      </c>
    </row>
    <row r="1016" spans="190:204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27</v>
      </c>
      <c r="GU1016">
        <v>25</v>
      </c>
      <c r="GV1016" t="b">
        <v>1</v>
      </c>
    </row>
    <row r="1017" spans="190:204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25</v>
      </c>
      <c r="GV1017" t="b">
        <v>1</v>
      </c>
    </row>
    <row r="1018" spans="190:204" x14ac:dyDescent="0.25">
      <c r="GH1018">
        <v>17</v>
      </c>
      <c r="GL1018">
        <v>7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12</v>
      </c>
      <c r="GU1018">
        <v>17</v>
      </c>
      <c r="GV1018" t="b">
        <v>1</v>
      </c>
    </row>
    <row r="1019" spans="190:204" x14ac:dyDescent="0.25">
      <c r="GH1019">
        <v>18</v>
      </c>
      <c r="GL1019">
        <v>7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17</v>
      </c>
      <c r="GU1019">
        <v>17</v>
      </c>
      <c r="GV1019" t="b">
        <v>1</v>
      </c>
    </row>
    <row r="1020" spans="190:204" x14ac:dyDescent="0.25">
      <c r="GH1020">
        <v>19</v>
      </c>
      <c r="GL1020">
        <v>13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37</v>
      </c>
      <c r="GU1020">
        <v>25</v>
      </c>
      <c r="GV1020" t="b">
        <v>1</v>
      </c>
    </row>
    <row r="1021" spans="190:204" x14ac:dyDescent="0.25">
      <c r="GH1021">
        <v>20</v>
      </c>
      <c r="GL1021">
        <v>13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42</v>
      </c>
      <c r="GU1021">
        <v>25</v>
      </c>
      <c r="GV1021" t="b">
        <v>1</v>
      </c>
    </row>
  </sheetData>
  <phoneticPr fontId="3" type="noConversion"/>
  <pageMargins left="0.7" right="0.7" top="0.75" bottom="0.75" header="0.3" footer="0.3"/>
  <pageSetup paperSize="9" orientation="portrait" r:id="rId1"/>
  <headerFooter>
    <oddFooter>&amp;L&amp;BTreePlan Academic Version, Not Licensed For Commercial Use&amp;R&amp;Bwww.TreePlan.com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</vt:i4>
      </vt:variant>
    </vt:vector>
  </HeadingPairs>
  <TitlesOfParts>
    <vt:vector size="17" baseType="lpstr">
      <vt:lpstr>Sheet1</vt:lpstr>
      <vt:lpstr>initial decision of M</vt:lpstr>
      <vt:lpstr>revised decision of M</vt:lpstr>
      <vt:lpstr>decision of I</vt:lpstr>
      <vt:lpstr>'decision of I'!Print_Area</vt:lpstr>
      <vt:lpstr>'decision of I'!TreeData</vt:lpstr>
      <vt:lpstr>'initial decision of M'!TreeData</vt:lpstr>
      <vt:lpstr>'revised decision of M'!TreeData</vt:lpstr>
      <vt:lpstr>Sheet1!TreeData</vt:lpstr>
      <vt:lpstr>'decision of I'!TreeDiagBase</vt:lpstr>
      <vt:lpstr>'initial decision of M'!TreeDiagBase</vt:lpstr>
      <vt:lpstr>'revised decision of M'!TreeDiagBase</vt:lpstr>
      <vt:lpstr>Sheet1!TreeDiagBase</vt:lpstr>
      <vt:lpstr>'decision of I'!TreeDiagram</vt:lpstr>
      <vt:lpstr>'initial decision of M'!TreeDiagram</vt:lpstr>
      <vt:lpstr>'revised decision of M'!TreeDiagram</vt:lpstr>
      <vt:lpstr>Sheet1!TreeDiagram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burrier</dc:creator>
  <cp:lastModifiedBy>Jerome Zhao</cp:lastModifiedBy>
  <dcterms:created xsi:type="dcterms:W3CDTF">2020-12-01T06:55:23Z</dcterms:created>
  <dcterms:modified xsi:type="dcterms:W3CDTF">2020-12-07T02:39:04Z</dcterms:modified>
</cp:coreProperties>
</file>