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tables/table4.xml" ContentType="application/vnd.openxmlformats-officedocument.spreadsheetml.table+xml"/>
  <Override PartName="/xl/queryTables/queryTable2.xml" ContentType="application/vnd.openxmlformats-officedocument.spreadsheetml.queryTable+xml"/>
  <Override PartName="/xl/tables/table5.xml" ContentType="application/vnd.openxmlformats-officedocument.spreadsheetml.table+xml"/>
  <Override PartName="/xl/queryTables/queryTable3.xml" ContentType="application/vnd.openxmlformats-officedocument.spreadsheetml.queryTable+xml"/>
  <Override PartName="/xl/tables/table6.xml" ContentType="application/vnd.openxmlformats-officedocument.spreadsheetml.table+xml"/>
  <Override PartName="/xl/queryTables/queryTable4.xml" ContentType="application/vnd.openxmlformats-officedocument.spreadsheetml.queryTable+xml"/>
  <Override PartName="/xl/tables/table7.xml" ContentType="application/vnd.openxmlformats-officedocument.spreadsheetml.table+xml"/>
  <Override PartName="/xl/queryTables/queryTable5.xml" ContentType="application/vnd.openxmlformats-officedocument.spreadsheetml.queryTable+xml"/>
  <Override PartName="/xl/tables/table8.xml" ContentType="application/vnd.openxmlformats-officedocument.spreadsheetml.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https://d.docs.live.net/685dfa8f86eb3717/Z-Python/Datascientest/Projet/Projet partagé accident/git_fabien_2/AccidentsrouteFR/"/>
    </mc:Choice>
  </mc:AlternateContent>
  <xr:revisionPtr revIDLastSave="114" documentId="13_ncr:1_{9371E7E8-5F1C-484F-8DB6-60ADD5CE1019}" xr6:coauthVersionLast="47" xr6:coauthVersionMax="47" xr10:uidLastSave="{FA10ADA3-55C8-446E-B91C-7CD614F7CF59}"/>
  <bookViews>
    <workbookView xWindow="-15765" yWindow="-16320" windowWidth="29040" windowHeight="16440" tabRatio="914" xr2:uid="{00000000-000D-0000-FFFF-FFFF00000000}"/>
  </bookViews>
  <sheets>
    <sheet name="Résultat" sheetId="8" r:id="rId1"/>
    <sheet name="binary_grid_search_under_result" sheetId="19" r:id="rId2"/>
    <sheet name="binary_random_search_over_resul" sheetId="20" r:id="rId3"/>
    <sheet name="binary_grid_search_results_max" sheetId="18" r:id="rId4"/>
    <sheet name="random_search_over_results_max" sheetId="17" r:id="rId5"/>
    <sheet name="grid_search_results_max" sheetId="15" r:id="rId6"/>
    <sheet name="grid_search_under_results_max" sheetId="16" r:id="rId7"/>
  </sheets>
  <definedNames>
    <definedName name="DonnéesExternes_1" localSheetId="3" hidden="1">binary_grid_search_results_max!$A$1:$V$12</definedName>
    <definedName name="DonnéesExternes_1" localSheetId="5" hidden="1">grid_search_results_max!$A$1:$V$12</definedName>
    <definedName name="DonnéesExternes_2" localSheetId="1" hidden="1">binary_grid_search_under_result!$A$1:$V$12</definedName>
    <definedName name="DonnéesExternes_2" localSheetId="6" hidden="1">grid_search_under_results_max!$A$1:$V$12</definedName>
    <definedName name="DonnéesExternes_3" localSheetId="2" hidden="1">binary_random_search_over_resul!$A$1:$V$12</definedName>
    <definedName name="DonnéesExternes_3" localSheetId="4" hidden="1">'random_search_over_results_max'!$A$1:$V$12</definedName>
    <definedName name="_xlnm.Print_Area" localSheetId="0">Résultat!$A$1:$V$39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3" i="8" l="1"/>
  <c r="U18" i="8"/>
  <c r="U15" i="8"/>
  <c r="U14" i="8"/>
  <c r="U13" i="8"/>
  <c r="U36" i="8"/>
  <c r="K35" i="8"/>
  <c r="J35" i="8"/>
  <c r="I35" i="8"/>
  <c r="H35" i="8"/>
  <c r="F35" i="8"/>
  <c r="K34" i="8"/>
  <c r="J34" i="8"/>
  <c r="I34" i="8"/>
  <c r="G34" i="8"/>
  <c r="G35" i="8" s="1"/>
  <c r="F34" i="8"/>
  <c r="U33" i="8"/>
  <c r="T33" i="8"/>
  <c r="S33" i="8"/>
  <c r="R33" i="8"/>
  <c r="Q33" i="8"/>
  <c r="K33" i="8"/>
  <c r="J33" i="8"/>
  <c r="I33" i="8"/>
  <c r="H33" i="8"/>
  <c r="F33" i="8"/>
  <c r="U32" i="8"/>
  <c r="T32" i="8"/>
  <c r="S32" i="8"/>
  <c r="R32" i="8"/>
  <c r="R36" i="8" s="1"/>
  <c r="Q32" i="8"/>
  <c r="K32" i="8"/>
  <c r="J32" i="8"/>
  <c r="I32" i="8"/>
  <c r="H32" i="8"/>
  <c r="F32" i="8"/>
  <c r="L31" i="8"/>
  <c r="L36" i="8" s="1"/>
  <c r="U31" i="8"/>
  <c r="T31" i="8"/>
  <c r="S31" i="8"/>
  <c r="S36" i="8" s="1"/>
  <c r="R31" i="8"/>
  <c r="Q31" i="8"/>
  <c r="Q36" i="8" s="1"/>
  <c r="K31" i="8"/>
  <c r="J31" i="8"/>
  <c r="I31" i="8"/>
  <c r="H31" i="8"/>
  <c r="G31" i="8"/>
  <c r="F31" i="8"/>
  <c r="P36" i="8"/>
  <c r="O36" i="8"/>
  <c r="N36" i="8"/>
  <c r="M36" i="8"/>
  <c r="K16" i="8"/>
  <c r="J16" i="8"/>
  <c r="I16" i="8"/>
  <c r="G16" i="8"/>
  <c r="F16" i="8"/>
  <c r="K14" i="8"/>
  <c r="T15" i="8"/>
  <c r="Q15" i="8"/>
  <c r="S15" i="8"/>
  <c r="R15" i="8"/>
  <c r="Q18" i="8"/>
  <c r="K15" i="8"/>
  <c r="K17" i="8" s="1"/>
  <c r="J15" i="8"/>
  <c r="J17" i="8" s="1"/>
  <c r="I15" i="8"/>
  <c r="I17" i="8" s="1"/>
  <c r="H15" i="8"/>
  <c r="G15" i="8"/>
  <c r="G17" i="8" s="1"/>
  <c r="F15" i="8"/>
  <c r="F17" i="8" s="1"/>
  <c r="T14" i="8"/>
  <c r="S14" i="8"/>
  <c r="R14" i="8"/>
  <c r="Q14" i="8"/>
  <c r="J14" i="8"/>
  <c r="I14" i="8"/>
  <c r="H14" i="8"/>
  <c r="G14" i="8"/>
  <c r="F14" i="8"/>
  <c r="T13" i="8"/>
  <c r="S13" i="8"/>
  <c r="R13" i="8"/>
  <c r="Q13" i="8"/>
  <c r="J13" i="8"/>
  <c r="I13" i="8"/>
  <c r="H13" i="8"/>
  <c r="G13" i="8"/>
  <c r="F13" i="8"/>
  <c r="P18" i="8"/>
  <c r="O18" i="8"/>
  <c r="N18" i="8"/>
  <c r="M18" i="8"/>
  <c r="L18" i="8"/>
  <c r="T36" i="8" l="1"/>
  <c r="R18" i="8"/>
  <c r="T18" i="8"/>
  <c r="S18" i="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613EE2B-EBAE-49D7-8908-5A5566C07632}" keepAlive="1" name="Requête - binary_grid_search_results_max" description="Connexion à la requête « binary_grid_search_results_max » dans le classeur." type="5" refreshedVersion="8" background="1" saveData="1">
    <dbPr connection="Provider=Microsoft.Mashup.OleDb.1;Data Source=$Workbook$;Location=binary_grid_search_results_max;Extended Properties=&quot;&quot;" command="SELECT * FROM [binary_grid_search_results_max]"/>
  </connection>
  <connection id="2" xr16:uid="{471F27C6-067C-489A-9D2B-878D64783720}" keepAlive="1" name="Requête - binary_grid_search_under_results_max" description="Connexion à la requête « binary_grid_search_under_results_max » dans le classeur." type="5" refreshedVersion="8" background="1" saveData="1">
    <dbPr connection="Provider=Microsoft.Mashup.OleDb.1;Data Source=$Workbook$;Location=binary_grid_search_under_results_max;Extended Properties=&quot;&quot;" command="SELECT * FROM [binary_grid_search_under_results_max]"/>
  </connection>
  <connection id="3" xr16:uid="{66580298-D20F-4F06-BB01-B8CA1B060045}" keepAlive="1" name="Requête - binary_random_search_over_results_max" description="Connexion à la requête « binary_random_search_over_results_max » dans le classeur." type="5" refreshedVersion="8" background="1" saveData="1">
    <dbPr connection="Provider=Microsoft.Mashup.OleDb.1;Data Source=$Workbook$;Location=binary_random_search_over_results_max;Extended Properties=&quot;&quot;" command="SELECT * FROM [binary_random_search_over_results_max]"/>
  </connection>
  <connection id="4" xr16:uid="{1D8726E6-17A7-48E9-A4EE-6D81043AE67E}" keepAlive="1" name="Requête - grid_search_results_max" description="Connexion à la requête « grid_search_results_max » dans le classeur." type="5" refreshedVersion="8" background="1" saveData="1">
    <dbPr connection="Provider=Microsoft.Mashup.OleDb.1;Data Source=$Workbook$;Location=grid_search_results_max;Extended Properties=&quot;&quot;" command="SELECT * FROM [grid_search_results_max]"/>
  </connection>
  <connection id="5" xr16:uid="{65BFE843-CDE3-4014-B702-C3A0738F40B8}" keepAlive="1" name="Requête - grid_search_under_results_max" description="Connexion à la requête « grid_search_under_results_max » dans le classeur." type="5" refreshedVersion="8" background="1" saveData="1">
    <dbPr connection="Provider=Microsoft.Mashup.OleDb.1;Data Source=$Workbook$;Location=grid_search_under_results_max;Extended Properties=&quot;&quot;" command="SELECT * FROM [grid_search_under_results_max]"/>
  </connection>
  <connection id="6" xr16:uid="{51E27904-7046-4A33-AAEE-2B3F7323CD5F}" keepAlive="1" name="Requête - random_search_over_results_max" description="Connexion à la requête « random_search_over_results_max » dans le classeur." type="5" refreshedVersion="8" background="1" saveData="1">
    <dbPr connection="Provider=Microsoft.Mashup.OleDb.1;Data Source=$Workbook$;Location=random_search_over_results_max;Extended Properties=&quot;&quot;" command="SELECT * FROM [random_search_over_results_max]"/>
  </connection>
</connections>
</file>

<file path=xl/sharedStrings.xml><?xml version="1.0" encoding="utf-8"?>
<sst xmlns="http://schemas.openxmlformats.org/spreadsheetml/2006/main" count="461" uniqueCount="73">
  <si>
    <t>ovr</t>
  </si>
  <si>
    <t>l1</t>
  </si>
  <si>
    <t>liblinear</t>
  </si>
  <si>
    <t/>
  </si>
  <si>
    <t>saga</t>
  </si>
  <si>
    <t>multinomial</t>
  </si>
  <si>
    <t>l2</t>
  </si>
  <si>
    <t>newton-cg</t>
  </si>
  <si>
    <t>lbfgs</t>
  </si>
  <si>
    <t>sag</t>
  </si>
  <si>
    <t>elasticnet</t>
  </si>
  <si>
    <t>C</t>
  </si>
  <si>
    <t>max_iter</t>
  </si>
  <si>
    <t>multi_class</t>
  </si>
  <si>
    <t>penalty</t>
  </si>
  <si>
    <t>solver</t>
  </si>
  <si>
    <t>l1_ratio</t>
  </si>
  <si>
    <t>accuracy</t>
  </si>
  <si>
    <t>f1_weighted</t>
  </si>
  <si>
    <t>f1_macro</t>
  </si>
  <si>
    <t>f1_micro</t>
  </si>
  <si>
    <t>roc_auc</t>
  </si>
  <si>
    <t>matthews_corrcoef</t>
  </si>
  <si>
    <t>Cust_metric</t>
  </si>
  <si>
    <t>precision_macro</t>
  </si>
  <si>
    <t>precision_micro</t>
  </si>
  <si>
    <t>precision_weighted</t>
  </si>
  <si>
    <t>recall_macro</t>
  </si>
  <si>
    <t>recall_micro</t>
  </si>
  <si>
    <t>recall_weighted</t>
  </si>
  <si>
    <t>F1_class_2</t>
  </si>
  <si>
    <t>Méthode</t>
  </si>
  <si>
    <t>test</t>
  </si>
  <si>
    <t>Entrainement</t>
  </si>
  <si>
    <t>Solver</t>
  </si>
  <si>
    <t>None</t>
  </si>
  <si>
    <t>F1-score (classe 2)</t>
  </si>
  <si>
    <t>Précision (classe 2)</t>
  </si>
  <si>
    <t>recall (classe 2)</t>
  </si>
  <si>
    <t>Accuracy (global)</t>
  </si>
  <si>
    <t xml:space="preserve">F1-score (classe 2) </t>
  </si>
  <si>
    <t>Bagging</t>
  </si>
  <si>
    <t>Oversampling</t>
  </si>
  <si>
    <t>UnderSampling</t>
  </si>
  <si>
    <t>Simple</t>
  </si>
  <si>
    <t>Total</t>
  </si>
  <si>
    <t>Multi-classe</t>
  </si>
  <si>
    <t>recall_class_2</t>
  </si>
  <si>
    <t>precision_class_2</t>
  </si>
  <si>
    <t>Id</t>
  </si>
  <si>
    <t>CV</t>
  </si>
  <si>
    <t>ovr (auto)</t>
  </si>
  <si>
    <t>Binaire</t>
  </si>
  <si>
    <t>Hyperparamètres</t>
  </si>
  <si>
    <t xml:space="preserve">Précision (classe 2) </t>
  </si>
  <si>
    <t xml:space="preserve">recall (classe 2) </t>
  </si>
  <si>
    <t xml:space="preserve">Accuracy (global) </t>
  </si>
  <si>
    <t xml:space="preserve">ROC </t>
  </si>
  <si>
    <t>Précision (classe 1)</t>
  </si>
  <si>
    <t>recall (classe 1)</t>
  </si>
  <si>
    <t>F1-score (classe 1)</t>
  </si>
  <si>
    <t xml:space="preserve">Précision (classe 1) </t>
  </si>
  <si>
    <t xml:space="preserve">recall (classe 1) </t>
  </si>
  <si>
    <t xml:space="preserve">F1-score (classe 1) </t>
  </si>
  <si>
    <t>GridsearchCV</t>
  </si>
  <si>
    <t>RandomsearchCV</t>
  </si>
  <si>
    <t>F1_class_1</t>
  </si>
  <si>
    <t>recall_class_1</t>
  </si>
  <si>
    <t>precision_class_1</t>
  </si>
  <si>
    <t>1,0</t>
  </si>
  <si>
    <t>ROC (moyenne)</t>
  </si>
  <si>
    <t>ROC (classe 2)</t>
  </si>
  <si>
    <t>échantillonage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</si>
</sst>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0.00000"/>
    <numFmt numFmtId="165" formatCode="_-* #,##0.00\ _€_-;\-* #,##0.00\ _€_-;_-* &quot;-&quot;??\ _€_-;_-@_-"/>
    <numFmt numFmtId="169" formatCode="#,##0.00\ _€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/>
        <bgColor theme="8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5"/>
        <bgColor theme="5"/>
      </patternFill>
    </fill>
  </fills>
  <borders count="6">
    <border>
      <left/>
      <right/>
      <top/>
      <bottom/>
      <diagonal/>
    </border>
    <border>
      <left/>
      <right/>
      <top style="medium">
        <color theme="1"/>
      </top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4" xfId="0" applyBorder="1"/>
    <xf numFmtId="0" fontId="0" fillId="0" borderId="5" xfId="0" applyBorder="1"/>
    <xf numFmtId="164" fontId="0" fillId="0" borderId="4" xfId="0" applyNumberFormat="1" applyBorder="1"/>
    <xf numFmtId="164" fontId="0" fillId="0" borderId="5" xfId="0" applyNumberFormat="1" applyBorder="1"/>
    <xf numFmtId="165" fontId="0" fillId="0" borderId="5" xfId="0" applyNumberFormat="1" applyBorder="1"/>
    <xf numFmtId="0" fontId="1" fillId="2" borderId="2" xfId="0" applyFont="1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164" fontId="0" fillId="0" borderId="4" xfId="0" applyNumberFormat="1" applyFill="1" applyBorder="1"/>
    <xf numFmtId="169" fontId="0" fillId="0" borderId="0" xfId="0" applyNumberFormat="1" applyAlignment="1">
      <alignment horizontal="right"/>
    </xf>
    <xf numFmtId="2" fontId="0" fillId="0" borderId="0" xfId="0" applyNumberFormat="1"/>
    <xf numFmtId="0" fontId="2" fillId="0" borderId="0" xfId="0" applyFont="1"/>
  </cellXfs>
  <cellStyles count="1">
    <cellStyle name="Normal" xfId="0" builtinId="0"/>
  </cellStyles>
  <dxfs count="123">
    <dxf>
      <numFmt numFmtId="164" formatCode="0.00000"/>
      <border diagonalUp="0" diagonalDown="0" outline="0">
        <left/>
        <right style="medium">
          <color theme="1"/>
        </right>
        <top/>
        <bottom/>
      </border>
    </dxf>
    <dxf>
      <numFmt numFmtId="164" formatCode="0.00000"/>
      <border diagonalUp="0" diagonalDown="0" outline="0">
        <left/>
        <right style="medium">
          <color theme="1"/>
        </right>
        <top/>
        <bottom/>
      </border>
    </dxf>
    <dxf>
      <numFmt numFmtId="164" formatCode="0.00000"/>
    </dxf>
    <dxf>
      <numFmt numFmtId="164" formatCode="0.00000"/>
    </dxf>
    <dxf>
      <numFmt numFmtId="164" formatCode="0.00000"/>
      <border diagonalUp="0" diagonalDown="0" outline="0">
        <left style="medium">
          <color theme="1"/>
        </left>
        <right/>
        <top/>
        <bottom/>
      </border>
    </dxf>
    <dxf>
      <numFmt numFmtId="164" formatCode="0.00000"/>
      <border diagonalUp="0" diagonalDown="0" outline="0">
        <left/>
        <right style="medium">
          <color theme="1"/>
        </right>
        <top/>
        <bottom/>
      </border>
    </dxf>
    <dxf>
      <numFmt numFmtId="164" formatCode="0.00000"/>
    </dxf>
    <dxf>
      <numFmt numFmtId="164" formatCode="0.00000"/>
    </dxf>
    <dxf>
      <numFmt numFmtId="164" formatCode="0.00000"/>
    </dxf>
    <dxf>
      <numFmt numFmtId="164" formatCode="0.00000"/>
      <border diagonalUp="0" diagonalDown="0" outline="0">
        <left style="medium">
          <color theme="1"/>
        </left>
        <right/>
        <top/>
        <bottom/>
      </border>
    </dxf>
    <dxf>
      <border diagonalUp="0" diagonalDown="0" outline="0">
        <left/>
        <right style="medium">
          <color theme="1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theme="1"/>
        </left>
        <right/>
        <top/>
        <bottom/>
      </border>
    </dxf>
    <dxf>
      <alignment horizontal="center" vertical="bottom" textRotation="0" wrapText="0" indent="0" justifyLastLine="0" shrinkToFit="0" readingOrder="0"/>
    </dxf>
    <dxf>
      <border diagonalUp="0" diagonalDown="0" outline="0">
        <left style="medium">
          <color theme="1"/>
        </left>
        <right/>
        <top/>
        <bottom/>
      </border>
    </dxf>
    <dxf>
      <numFmt numFmtId="164" formatCode="0.00000"/>
      <border diagonalUp="0" diagonalDown="0" outline="0">
        <left/>
        <right style="medium">
          <color theme="1"/>
        </right>
        <top/>
        <bottom/>
      </border>
    </dxf>
    <dxf>
      <numFmt numFmtId="164" formatCode="0.00000"/>
      <border diagonalUp="0" diagonalDown="0" outline="0">
        <left/>
        <right style="medium">
          <color theme="1"/>
        </right>
        <top/>
        <bottom/>
      </border>
    </dxf>
    <dxf>
      <numFmt numFmtId="164" formatCode="0.00000"/>
    </dxf>
    <dxf>
      <numFmt numFmtId="164" formatCode="0.00000"/>
    </dxf>
    <dxf>
      <numFmt numFmtId="164" formatCode="0.00000"/>
      <border diagonalUp="0" diagonalDown="0" outline="0">
        <left style="medium">
          <color theme="1"/>
        </left>
        <right/>
        <top/>
        <bottom/>
      </border>
    </dxf>
    <dxf>
      <numFmt numFmtId="164" formatCode="0.00000"/>
      <border diagonalUp="0" diagonalDown="0" outline="0">
        <left/>
        <right style="medium">
          <color theme="1"/>
        </right>
        <top/>
        <bottom/>
      </border>
    </dxf>
    <dxf>
      <numFmt numFmtId="164" formatCode="0.00000"/>
    </dxf>
    <dxf>
      <numFmt numFmtId="164" formatCode="0.00000"/>
    </dxf>
    <dxf>
      <numFmt numFmtId="164" formatCode="0.00000"/>
    </dxf>
    <dxf>
      <numFmt numFmtId="164" formatCode="0.00000"/>
      <border diagonalUp="0" diagonalDown="0" outline="0">
        <left style="medium">
          <color theme="1"/>
        </left>
        <right/>
        <top/>
        <bottom/>
      </border>
    </dxf>
    <dxf>
      <border diagonalUp="0" diagonalDown="0" outline="0">
        <left/>
        <right style="medium">
          <color theme="1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theme="1"/>
        </left>
        <right/>
        <top/>
        <bottom/>
      </border>
    </dxf>
    <dxf>
      <alignment horizontal="center" vertical="bottom" textRotation="0" wrapText="0" indent="0" justifyLastLine="0" shrinkToFit="0" readingOrder="0"/>
    </dxf>
    <dxf>
      <border diagonalUp="0" diagonalDown="0" outline="0">
        <left style="medium">
          <color theme="1"/>
        </left>
        <right/>
        <top/>
        <bottom/>
      </border>
    </dxf>
    <dxf>
      <numFmt numFmtId="169" formatCode="#,##0.00\ _€"/>
      <alignment horizontal="righ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theme="1"/>
        </left>
        <right/>
      </border>
    </dxf>
    <dxf>
      <numFmt numFmtId="169" formatCode="#,##0.00\ _€"/>
      <alignment horizontal="righ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theme="1"/>
        </left>
        <right/>
      </border>
    </dxf>
    <dxf>
      <numFmt numFmtId="2" formatCode="0.0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5" formatCode="_-* #,##0.00\ _€_-;\-* #,##0.00\ _€_-;_-* &quot;-&quot;??\ _€_-;_-@_-"/>
      <border diagonalUp="0" diagonalDown="0" outline="0">
        <left/>
        <right style="medium">
          <color theme="1"/>
        </right>
      </border>
    </dxf>
    <dxf>
      <numFmt numFmtId="165" formatCode="_-* #,##0.00\ _€_-;\-* #,##0.00\ _€_-;_-* &quot;-&quot;??\ _€_-;_-@_-"/>
      <border diagonalUp="0" diagonalDown="0" outline="0">
        <left/>
        <right style="medium">
          <color theme="1"/>
        </right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0.00000"/>
    </dxf>
    <dxf>
      <numFmt numFmtId="164" formatCode="0.00000"/>
      <border diagonalUp="0" diagonalDown="0">
        <left/>
        <right style="medium">
          <color theme="1"/>
        </right>
      </border>
    </dxf>
    <dxf>
      <numFmt numFmtId="164" formatCode="0.00000"/>
    </dxf>
    <dxf>
      <numFmt numFmtId="164" formatCode="0.00000"/>
    </dxf>
    <dxf>
      <numFmt numFmtId="164" formatCode="0.00000"/>
      <border diagonalUp="0" diagonalDown="0">
        <left style="medium">
          <color theme="1"/>
        </left>
        <right/>
        <top/>
        <bottom/>
      </border>
    </dxf>
    <dxf>
      <numFmt numFmtId="164" formatCode="0.00000"/>
      <border diagonalUp="0" diagonalDown="0" outline="0">
        <left/>
        <right style="medium">
          <color theme="1"/>
        </right>
      </border>
    </dxf>
    <dxf>
      <numFmt numFmtId="164" formatCode="0.00000"/>
    </dxf>
    <dxf>
      <numFmt numFmtId="164" formatCode="0.00000"/>
    </dxf>
    <dxf>
      <numFmt numFmtId="164" formatCode="0.00000"/>
    </dxf>
    <dxf>
      <numFmt numFmtId="164" formatCode="0.00000"/>
      <border diagonalUp="0" diagonalDown="0" outline="0">
        <left style="medium">
          <color theme="1"/>
        </left>
        <right/>
      </border>
    </dxf>
    <dxf>
      <alignment horizontal="center" vertical="bottom" textRotation="0" wrapText="0" indent="0" justifyLastLine="0" shrinkToFit="0" readingOrder="0"/>
    </dxf>
    <dxf>
      <fill>
        <patternFill patternType="solid">
          <fgColor theme="0" tint="-0.14999847407452621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medium">
          <color theme="1"/>
        </left>
        <right/>
        <vertical/>
      </border>
    </dxf>
    <dxf>
      <alignment horizontal="center" vertical="bottom" textRotation="0" wrapText="0" indent="0" justifyLastLine="0" shrinkToFit="0" readingOrder="0"/>
    </dxf>
    <dxf>
      <numFmt numFmtId="164" formatCode="0.00000"/>
    </dxf>
    <dxf>
      <numFmt numFmtId="164" formatCode="0.00000"/>
      <border diagonalUp="0" diagonalDown="0" outline="0">
        <left/>
        <right style="medium">
          <color theme="1"/>
        </right>
      </border>
    </dxf>
    <dxf>
      <numFmt numFmtId="164" formatCode="0.00000"/>
    </dxf>
    <dxf>
      <numFmt numFmtId="164" formatCode="0.00000"/>
    </dxf>
    <dxf>
      <numFmt numFmtId="164" formatCode="0.00000"/>
      <border diagonalUp="0" diagonalDown="0" outline="0">
        <left style="medium">
          <color theme="1"/>
        </left>
        <right/>
        <top/>
        <bottom/>
      </border>
    </dxf>
    <dxf>
      <numFmt numFmtId="164" formatCode="0.00000"/>
      <border diagonalUp="0" diagonalDown="0" outline="0">
        <left/>
        <right style="medium">
          <color theme="1"/>
        </right>
      </border>
    </dxf>
    <dxf>
      <numFmt numFmtId="164" formatCode="0.00000"/>
    </dxf>
    <dxf>
      <numFmt numFmtId="164" formatCode="0.00000"/>
    </dxf>
    <dxf>
      <numFmt numFmtId="164" formatCode="0.00000"/>
    </dxf>
    <dxf>
      <numFmt numFmtId="164" formatCode="0.00000"/>
      <border diagonalUp="0" diagonalDown="0" outline="0">
        <left style="medium">
          <color theme="1"/>
        </left>
        <right/>
      </border>
    </dxf>
    <dxf>
      <alignment horizontal="center" vertical="bottom" textRotation="0" wrapText="0" indent="0" justifyLastLine="0" shrinkToFit="0" readingOrder="0"/>
    </dxf>
    <dxf>
      <fill>
        <patternFill patternType="solid">
          <fgColor theme="0" tint="-0.14999847407452621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medium">
          <color theme="1"/>
        </left>
        <right/>
        <vertical/>
      </border>
    </dxf>
    <dxf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1" defaultTableStyle="TableStyleMedium2" defaultPivotStyle="PivotStyleLight16">
    <tableStyle name="Invisible" pivot="0" table="0" count="0" xr9:uid="{9187CF4B-87B9-4107-A639-DBE6205C4DFA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2" connectionId="2" xr16:uid="{212F6CEA-B8B1-4269-BDA7-261AFE9E9697}" autoFormatId="16" applyNumberFormats="0" applyBorderFormats="0" applyFontFormats="0" applyPatternFormats="0" applyAlignmentFormats="0" applyWidthHeightFormats="0">
  <queryTableRefresh nextId="23">
    <queryTableFields count="22">
      <queryTableField id="1" name="C" tableColumnId="1"/>
      <queryTableField id="2" name="max_iter" tableColumnId="2"/>
      <queryTableField id="3" name="multi_class" tableColumnId="3"/>
      <queryTableField id="4" name="penalty" tableColumnId="4"/>
      <queryTableField id="5" name="solver" tableColumnId="5"/>
      <queryTableField id="6" name="l1_ratio" tableColumnId="6"/>
      <queryTableField id="7" name="accuracy" tableColumnId="7"/>
      <queryTableField id="8" name="F1_class_1" tableColumnId="8"/>
      <queryTableField id="9" name="recall_class_1" tableColumnId="9"/>
      <queryTableField id="10" name="precision_class_1" tableColumnId="10"/>
      <queryTableField id="11" name="precision_macro" tableColumnId="11"/>
      <queryTableField id="12" name="precision_micro" tableColumnId="12"/>
      <queryTableField id="13" name="precision_weighted" tableColumnId="13"/>
      <queryTableField id="14" name="recall_macro" tableColumnId="14"/>
      <queryTableField id="15" name="recall_micro" tableColumnId="15"/>
      <queryTableField id="16" name="recall_weighted" tableColumnId="16"/>
      <queryTableField id="17" name="f1_macro" tableColumnId="17"/>
      <queryTableField id="18" name="f1_micro" tableColumnId="18"/>
      <queryTableField id="19" name="f1_weighted" tableColumnId="19"/>
      <queryTableField id="20" name="roc_auc" tableColumnId="20"/>
      <queryTableField id="21" name="matthews_corrcoef" tableColumnId="21"/>
      <queryTableField id="22" name="Cust_metric" tableColumnId="2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3" connectionId="3" xr16:uid="{A8EA0C51-DFDD-4376-A8C7-DE3E786E20C7}" autoFormatId="16" applyNumberFormats="0" applyBorderFormats="0" applyFontFormats="0" applyPatternFormats="0" applyAlignmentFormats="0" applyWidthHeightFormats="0">
  <queryTableRefresh nextId="23">
    <queryTableFields count="22">
      <queryTableField id="1" name="solver" tableColumnId="1"/>
      <queryTableField id="2" name="penalty" tableColumnId="2"/>
      <queryTableField id="3" name="multi_class" tableColumnId="3"/>
      <queryTableField id="4" name="max_iter" tableColumnId="4"/>
      <queryTableField id="5" name="C" tableColumnId="5"/>
      <queryTableField id="6" name="l1_ratio" tableColumnId="6"/>
      <queryTableField id="7" name="accuracy" tableColumnId="7"/>
      <queryTableField id="8" name="F1_class_1" tableColumnId="8"/>
      <queryTableField id="9" name="recall_class_1" tableColumnId="9"/>
      <queryTableField id="10" name="precision_class_1" tableColumnId="10"/>
      <queryTableField id="11" name="precision_macro" tableColumnId="11"/>
      <queryTableField id="12" name="precision_micro" tableColumnId="12"/>
      <queryTableField id="13" name="precision_weighted" tableColumnId="13"/>
      <queryTableField id="14" name="recall_macro" tableColumnId="14"/>
      <queryTableField id="15" name="recall_micro" tableColumnId="15"/>
      <queryTableField id="16" name="recall_weighted" tableColumnId="16"/>
      <queryTableField id="17" name="f1_macro" tableColumnId="17"/>
      <queryTableField id="18" name="f1_micro" tableColumnId="18"/>
      <queryTableField id="19" name="f1_weighted" tableColumnId="19"/>
      <queryTableField id="20" name="roc_auc" tableColumnId="20"/>
      <queryTableField id="21" name="matthews_corrcoef" tableColumnId="21"/>
      <queryTableField id="22" name="Cust_metric" tableColumnId="2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1" xr16:uid="{4FEAEFE0-5FE0-44CF-A71C-E187D6568C5C}" autoFormatId="16" applyNumberFormats="0" applyBorderFormats="0" applyFontFormats="0" applyPatternFormats="0" applyAlignmentFormats="0" applyWidthHeightFormats="0">
  <queryTableRefresh nextId="23">
    <queryTableFields count="22">
      <queryTableField id="1" name="C" tableColumnId="1"/>
      <queryTableField id="2" name="max_iter" tableColumnId="2"/>
      <queryTableField id="3" name="multi_class" tableColumnId="3"/>
      <queryTableField id="4" name="penalty" tableColumnId="4"/>
      <queryTableField id="5" name="solver" tableColumnId="5"/>
      <queryTableField id="6" name="l1_ratio" tableColumnId="6"/>
      <queryTableField id="7" name="accuracy" tableColumnId="7"/>
      <queryTableField id="8" name="F1_class_1" tableColumnId="8"/>
      <queryTableField id="9" name="recall_class_1" tableColumnId="9"/>
      <queryTableField id="10" name="precision_class_1" tableColumnId="10"/>
      <queryTableField id="11" name="precision_macro" tableColumnId="11"/>
      <queryTableField id="12" name="precision_micro" tableColumnId="12"/>
      <queryTableField id="13" name="precision_weighted" tableColumnId="13"/>
      <queryTableField id="14" name="recall_macro" tableColumnId="14"/>
      <queryTableField id="15" name="recall_micro" tableColumnId="15"/>
      <queryTableField id="16" name="recall_weighted" tableColumnId="16"/>
      <queryTableField id="17" name="f1_macro" tableColumnId="17"/>
      <queryTableField id="18" name="f1_micro" tableColumnId="18"/>
      <queryTableField id="19" name="f1_weighted" tableColumnId="19"/>
      <queryTableField id="20" name="roc_auc" tableColumnId="20"/>
      <queryTableField id="21" name="matthews_corrcoef" tableColumnId="21"/>
      <queryTableField id="22" name="Cust_metric" tableColumnId="2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3" connectionId="6" xr16:uid="{F2642F9F-3A1E-471B-AE03-7F0F13EFC595}" autoFormatId="16" applyNumberFormats="0" applyBorderFormats="0" applyFontFormats="0" applyPatternFormats="0" applyAlignmentFormats="0" applyWidthHeightFormats="0">
  <queryTableRefresh nextId="23">
    <queryTableFields count="22">
      <queryTableField id="1" name="solver" tableColumnId="1"/>
      <queryTableField id="2" name="penalty" tableColumnId="2"/>
      <queryTableField id="3" name="multi_class" tableColumnId="3"/>
      <queryTableField id="4" name="max_iter" tableColumnId="4"/>
      <queryTableField id="5" name="C" tableColumnId="5"/>
      <queryTableField id="6" name="l1_ratio" tableColumnId="6"/>
      <queryTableField id="7" name="accuracy" tableColumnId="7"/>
      <queryTableField id="8" name="F1_class_2" tableColumnId="8"/>
      <queryTableField id="9" name="recall_class_2" tableColumnId="9"/>
      <queryTableField id="10" name="precision_class_2" tableColumnId="10"/>
      <queryTableField id="11" name="precision_macro" tableColumnId="11"/>
      <queryTableField id="12" name="precision_micro" tableColumnId="12"/>
      <queryTableField id="13" name="precision_weighted" tableColumnId="13"/>
      <queryTableField id="14" name="recall_macro" tableColumnId="14"/>
      <queryTableField id="15" name="recall_micro" tableColumnId="15"/>
      <queryTableField id="16" name="recall_weighted" tableColumnId="16"/>
      <queryTableField id="17" name="f1_macro" tableColumnId="17"/>
      <queryTableField id="18" name="f1_micro" tableColumnId="18"/>
      <queryTableField id="19" name="f1_weighted" tableColumnId="19"/>
      <queryTableField id="20" name="roc_auc" tableColumnId="20"/>
      <queryTableField id="21" name="matthews_corrcoef" tableColumnId="21"/>
      <queryTableField id="22" name="Cust_metric" tableColumnId="22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4" xr16:uid="{80ED8733-14E0-454D-815C-75AD9B145D6D}" autoFormatId="16" applyNumberFormats="0" applyBorderFormats="0" applyFontFormats="0" applyPatternFormats="0" applyAlignmentFormats="0" applyWidthHeightFormats="0">
  <queryTableRefresh nextId="23">
    <queryTableFields count="22">
      <queryTableField id="1" name="C" tableColumnId="1"/>
      <queryTableField id="2" name="max_iter" tableColumnId="2"/>
      <queryTableField id="3" name="multi_class" tableColumnId="3"/>
      <queryTableField id="4" name="penalty" tableColumnId="4"/>
      <queryTableField id="5" name="solver" tableColumnId="5"/>
      <queryTableField id="6" name="l1_ratio" tableColumnId="6"/>
      <queryTableField id="7" name="accuracy" tableColumnId="7"/>
      <queryTableField id="8" name="F1_class_2" tableColumnId="8"/>
      <queryTableField id="9" name="recall_class_2" tableColumnId="9"/>
      <queryTableField id="10" name="precision_class_2" tableColumnId="10"/>
      <queryTableField id="11" name="precision_macro" tableColumnId="11"/>
      <queryTableField id="12" name="precision_micro" tableColumnId="12"/>
      <queryTableField id="13" name="precision_weighted" tableColumnId="13"/>
      <queryTableField id="14" name="recall_macro" tableColumnId="14"/>
      <queryTableField id="15" name="recall_micro" tableColumnId="15"/>
      <queryTableField id="16" name="recall_weighted" tableColumnId="16"/>
      <queryTableField id="17" name="f1_macro" tableColumnId="17"/>
      <queryTableField id="18" name="f1_micro" tableColumnId="18"/>
      <queryTableField id="19" name="f1_weighted" tableColumnId="19"/>
      <queryTableField id="20" name="roc_auc" tableColumnId="20"/>
      <queryTableField id="21" name="matthews_corrcoef" tableColumnId="21"/>
      <queryTableField id="22" name="Cust_metric" tableColumnId="22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2" connectionId="5" xr16:uid="{96E6533B-CAB8-4A08-B3FE-044B32796106}" autoFormatId="16" applyNumberFormats="0" applyBorderFormats="0" applyFontFormats="0" applyPatternFormats="0" applyAlignmentFormats="0" applyWidthHeightFormats="0">
  <queryTableRefresh nextId="23">
    <queryTableFields count="22">
      <queryTableField id="1" name="C" tableColumnId="1"/>
      <queryTableField id="2" name="max_iter" tableColumnId="2"/>
      <queryTableField id="3" name="multi_class" tableColumnId="3"/>
      <queryTableField id="4" name="penalty" tableColumnId="4"/>
      <queryTableField id="5" name="solver" tableColumnId="5"/>
      <queryTableField id="6" name="l1_ratio" tableColumnId="6"/>
      <queryTableField id="7" name="accuracy" tableColumnId="7"/>
      <queryTableField id="8" name="F1_class_2" tableColumnId="8"/>
      <queryTableField id="9" name="recall_class_2" tableColumnId="9"/>
      <queryTableField id="10" name="precision_class_2" tableColumnId="10"/>
      <queryTableField id="11" name="precision_macro" tableColumnId="11"/>
      <queryTableField id="12" name="precision_micro" tableColumnId="12"/>
      <queryTableField id="13" name="precision_weighted" tableColumnId="13"/>
      <queryTableField id="14" name="recall_macro" tableColumnId="14"/>
      <queryTableField id="15" name="recall_micro" tableColumnId="15"/>
      <queryTableField id="16" name="recall_weighted" tableColumnId="16"/>
      <queryTableField id="17" name="f1_macro" tableColumnId="17"/>
      <queryTableField id="18" name="f1_micro" tableColumnId="18"/>
      <queryTableField id="19" name="f1_weighted" tableColumnId="19"/>
      <queryTableField id="20" name="roc_auc" tableColumnId="20"/>
      <queryTableField id="21" name="matthews_corrcoef" tableColumnId="21"/>
      <queryTableField id="22" name="Cust_metric" tableColumnId="22"/>
    </queryTable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D9EE07E-90D1-4EDE-95C1-13915EBCDEA4}" name="Tableau5" displayName="Tableau5" ref="B7:U18" totalsRowCount="1" headerRowDxfId="112">
  <autoFilter ref="B7:U17" xr:uid="{CD9EE07E-90D1-4EDE-95C1-13915EBCDEA4}"/>
  <tableColumns count="20">
    <tableColumn id="18" xr3:uid="{E7D1C99B-AE82-4E55-BF54-14195BB3D374}" name="Id" dataDxfId="111" totalsRowDxfId="15"/>
    <tableColumn id="1" xr3:uid="{A5CE3647-3962-4ED8-A1B1-39F4F709D7E2}" name="Méthode" totalsRowLabel="Total"/>
    <tableColumn id="17" xr3:uid="{427BCA07-5166-4800-8F58-DF6D84F3408B}" name="échantillonage"/>
    <tableColumn id="19" xr3:uid="{044FC67F-69A6-4E0E-B15F-463F94A083EE}" name="CV" dataDxfId="110" totalsRowDxfId="14"/>
    <tableColumn id="14" xr3:uid="{6E29748C-2A90-4335-BFC1-DAB1B8DFD4E2}" name="Solver" dataDxfId="35" totalsRowDxfId="13"/>
    <tableColumn id="13" xr3:uid="{AC247598-2330-47E8-99A3-64E3D5ABF4D4}" name="C" dataDxfId="34"/>
    <tableColumn id="12" xr3:uid="{19E98811-5460-45B7-9A95-C285E4915BD4}" name="max_iter"/>
    <tableColumn id="11" xr3:uid="{D2EE2483-A96E-4B21-8F2B-4D4C92AD233A}" name="multi_class" dataDxfId="39" totalsRowDxfId="12"/>
    <tableColumn id="10" xr3:uid="{96FE6E9A-0E27-4719-94B9-3C4111068AAB}" name="penalty" dataDxfId="40" totalsRowDxfId="11"/>
    <tableColumn id="15" xr3:uid="{75F38AE6-7622-48DD-8D1B-89216232B62D}" name="l1_ratio" dataDxfId="42" totalsRowDxfId="10"/>
    <tableColumn id="2" xr3:uid="{7DDBF6EE-4FBB-4CA3-93EF-69E66741C735}" name="Précision (classe 2)" totalsRowFunction="max" dataDxfId="109" totalsRowDxfId="9"/>
    <tableColumn id="3" xr3:uid="{1C26B814-9A1E-4E4B-AA4E-04CB7A947A0F}" name="recall (classe 2)" totalsRowFunction="max" dataDxfId="108" totalsRowDxfId="8"/>
    <tableColumn id="4" xr3:uid="{28190F28-6A28-4175-B2E0-5CC24B436642}" name="F1-score (classe 2)" totalsRowFunction="max" dataDxfId="107" totalsRowDxfId="7"/>
    <tableColumn id="5" xr3:uid="{BE974233-25EA-4DAF-91DF-2B995A044D4A}" name="Accuracy (global)" totalsRowFunction="max" dataDxfId="106" totalsRowDxfId="6"/>
    <tableColumn id="16" xr3:uid="{BD780F88-653E-4CAE-9AA2-75303E6277C0}" name="ROC (classe 2)" totalsRowFunction="max" dataDxfId="105" totalsRowDxfId="5"/>
    <tableColumn id="6" xr3:uid="{1F3CEC6E-20DF-4294-9DF1-D5F3E457297F}" name="Précision (classe 2) " totalsRowFunction="max" dataDxfId="104" totalsRowDxfId="4">
      <calculatedColumnFormula>#REF!</calculatedColumnFormula>
    </tableColumn>
    <tableColumn id="7" xr3:uid="{97A609E5-C34A-4629-BA7F-C65DF85F0F9C}" name="recall (classe 2) " totalsRowFunction="max" dataDxfId="103" totalsRowDxfId="3">
      <calculatedColumnFormula>#REF!</calculatedColumnFormula>
    </tableColumn>
    <tableColumn id="8" xr3:uid="{BE0110CB-40D8-431D-BD6C-09B760031B28}" name="F1-score (classe 2) " totalsRowFunction="max" dataDxfId="102" totalsRowDxfId="2">
      <calculatedColumnFormula>#REF!</calculatedColumnFormula>
    </tableColumn>
    <tableColumn id="9" xr3:uid="{0202725B-96D7-49E1-9616-E3B684D88EAB}" name="Accuracy (global) " totalsRowFunction="max" dataDxfId="101" totalsRowDxfId="1"/>
    <tableColumn id="20" xr3:uid="{D2EB31A0-9D53-4FE1-834E-A5944298D40F}" name="ROC (moyenne)" totalsRowFunction="max" dataDxfId="100" totalsRowDxfId="0"/>
  </tableColumns>
  <tableStyleInfo name="TableStyleMedium2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17C19A5-8A2E-4F29-8DA6-D09BD04E6C64}" name="Tableau55" displayName="Tableau55" ref="B25:U36" totalsRowCount="1" headerRowDxfId="99">
  <autoFilter ref="B25:U35" xr:uid="{517C19A5-8A2E-4F29-8DA6-D09BD04E6C64}"/>
  <tableColumns count="20">
    <tableColumn id="18" xr3:uid="{D7261F4E-31F3-49D6-B6F4-E8A4D672997B}" name="Id" dataDxfId="98" totalsRowDxfId="31"/>
    <tableColumn id="1" xr3:uid="{5DF33BD4-E5B9-4863-92B4-9E4C00939270}" name="Méthode" totalsRowLabel="Total"/>
    <tableColumn id="17" xr3:uid="{337BCC00-409E-4119-94A1-E87B73432D9C}" name="échantillonage"/>
    <tableColumn id="19" xr3:uid="{974ABC63-8089-4F3C-8BF6-40161DC82113}" name="CV" dataDxfId="97" totalsRowDxfId="30"/>
    <tableColumn id="14" xr3:uid="{16A9CC36-10F9-4728-9BF0-8DAD7E72C349}" name="Solver" dataDxfId="33" totalsRowDxfId="29"/>
    <tableColumn id="13" xr3:uid="{045CD846-1D8F-44A8-A725-3F94DA37CD76}" name="C" dataDxfId="32"/>
    <tableColumn id="12" xr3:uid="{D3F9C8C4-F380-4BE5-8F4B-578356AC2C2C}" name="max_iter"/>
    <tableColumn id="11" xr3:uid="{11B8F9A0-F40D-4D81-8271-BD0FDD382A27}" name="multi_class" dataDxfId="37" totalsRowDxfId="28"/>
    <tableColumn id="10" xr3:uid="{5E04A196-1F2C-46CC-83D4-FA4A7BE15BCE}" name="penalty" dataDxfId="38" totalsRowDxfId="27"/>
    <tableColumn id="15" xr3:uid="{82C8023B-3F18-437B-9379-7695A617A916}" name="l1_ratio" dataDxfId="41" totalsRowDxfId="26"/>
    <tableColumn id="2" xr3:uid="{C5F57081-B7BC-4402-A295-89040D694FB0}" name="Précision (classe 1)" totalsRowFunction="max" dataDxfId="96" totalsRowDxfId="25"/>
    <tableColumn id="3" xr3:uid="{6D714E1C-A859-422B-8453-B997B513354D}" name="recall (classe 1)" totalsRowFunction="max" dataDxfId="95" totalsRowDxfId="24"/>
    <tableColumn id="4" xr3:uid="{1DC83156-41BE-48FE-9B7B-C442978DF2C3}" name="F1-score (classe 1)" totalsRowFunction="max" dataDxfId="94" totalsRowDxfId="23"/>
    <tableColumn id="5" xr3:uid="{8004619E-B159-47BC-94E8-87A176DBF22E}" name="Accuracy (global)" totalsRowFunction="max" dataDxfId="93" totalsRowDxfId="22"/>
    <tableColumn id="16" xr3:uid="{B358B895-87E9-4AC6-830B-0DC85CAB0637}" name="ROC (classe 2)" totalsRowFunction="max" dataDxfId="92" totalsRowDxfId="21"/>
    <tableColumn id="6" xr3:uid="{2BC1578A-69AC-42CF-A87E-F04ABC6F8AB6}" name="Précision (classe 1) " totalsRowFunction="max" dataDxfId="91" totalsRowDxfId="20"/>
    <tableColumn id="7" xr3:uid="{F3657F61-CDD9-4D65-A09A-B62E9688242F}" name="recall (classe 1) " totalsRowFunction="max" dataDxfId="90" totalsRowDxfId="19"/>
    <tableColumn id="8" xr3:uid="{D52EFD4E-C7E6-4E0E-BBF3-8AA2B009A77B}" name="F1-score (classe 1) " totalsRowFunction="max" dataDxfId="89" totalsRowDxfId="18"/>
    <tableColumn id="9" xr3:uid="{D5ED1F48-9BA1-45AC-A224-562B78B0A4FB}" name="Accuracy (global) " totalsRowFunction="max" dataDxfId="88" totalsRowDxfId="17"/>
    <tableColumn id="20" xr3:uid="{60CE68CE-C496-469C-B731-C395F929832C}" name="ROC " totalsRowFunction="max" dataDxfId="87" totalsRowDxfId="16"/>
  </tableColumns>
  <tableStyleInfo name="TableStyleMedium1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A19C1FD-4D67-427C-AEDD-F5D33A183796}" name="binary_grid_search_under_results_max" displayName="binary_grid_search_under_results_max" ref="A1:V12" tableType="queryTable" totalsRowShown="0">
  <autoFilter ref="A1:V12" xr:uid="{2A19C1FD-4D67-427C-AEDD-F5D33A183796}"/>
  <sortState xmlns:xlrd2="http://schemas.microsoft.com/office/spreadsheetml/2017/richdata2" ref="A2:V12">
    <sortCondition descending="1" ref="H1:H12"/>
  </sortState>
  <tableColumns count="22">
    <tableColumn id="1" xr3:uid="{47391578-AD75-44C4-8169-79F9D6C715A3}" uniqueName="1" name="C" queryTableFieldId="1" dataDxfId="122"/>
    <tableColumn id="2" xr3:uid="{B591F588-17B9-4E8A-ABF7-C34F91C9D0EB}" uniqueName="2" name="max_iter" queryTableFieldId="2"/>
    <tableColumn id="3" xr3:uid="{2B0EE4B2-6D35-47C8-AD3C-125F733B03D7}" uniqueName="3" name="multi_class" queryTableFieldId="3" dataDxfId="121"/>
    <tableColumn id="4" xr3:uid="{019F58C1-1323-445F-8023-DFFE71678950}" uniqueName="4" name="penalty" queryTableFieldId="4" dataDxfId="120"/>
    <tableColumn id="5" xr3:uid="{5002E61D-7882-40E6-AA9F-FAABDDADD5E8}" uniqueName="5" name="solver" queryTableFieldId="5" dataDxfId="119"/>
    <tableColumn id="6" xr3:uid="{BD2E22E4-4104-4F44-946A-1B41A11B2E21}" uniqueName="6" name="l1_ratio" queryTableFieldId="6"/>
    <tableColumn id="7" xr3:uid="{1A60993A-9472-4397-93C1-21CF010126E0}" uniqueName="7" name="accuracy" queryTableFieldId="7"/>
    <tableColumn id="8" xr3:uid="{CDB8D5B3-E467-4F1B-A873-96B0F637D6B0}" uniqueName="8" name="F1_class_1" queryTableFieldId="8"/>
    <tableColumn id="9" xr3:uid="{07A25331-7418-431B-AF64-87B6E46377AE}" uniqueName="9" name="recall_class_1" queryTableFieldId="9"/>
    <tableColumn id="10" xr3:uid="{F249B325-21F1-4F15-A5E2-97FC6A8418BA}" uniqueName="10" name="precision_class_1" queryTableFieldId="10"/>
    <tableColumn id="11" xr3:uid="{E6947813-5CDF-416E-BDB1-73172707FDBA}" uniqueName="11" name="precision_macro" queryTableFieldId="11"/>
    <tableColumn id="12" xr3:uid="{6503D256-FC6A-4272-8718-D993DA7E61EE}" uniqueName="12" name="precision_micro" queryTableFieldId="12"/>
    <tableColumn id="13" xr3:uid="{B821B5AE-0331-447E-A5ED-E2D1AEDC479A}" uniqueName="13" name="precision_weighted" queryTableFieldId="13"/>
    <tableColumn id="14" xr3:uid="{93D05ECC-A787-46BD-882B-52606070D78E}" uniqueName="14" name="recall_macro" queryTableFieldId="14"/>
    <tableColumn id="15" xr3:uid="{29EE3CF9-8936-4FCB-8827-3E9D8B891D95}" uniqueName="15" name="recall_micro" queryTableFieldId="15"/>
    <tableColumn id="16" xr3:uid="{39B1A3EB-EC9A-46DE-A8F4-4E1E03874523}" uniqueName="16" name="recall_weighted" queryTableFieldId="16"/>
    <tableColumn id="17" xr3:uid="{BD3FE891-C123-444C-A1BC-C67ADE0711EA}" uniqueName="17" name="f1_macro" queryTableFieldId="17"/>
    <tableColumn id="18" xr3:uid="{5173ECE1-28ED-4AAD-A0A4-D7183F45283B}" uniqueName="18" name="f1_micro" queryTableFieldId="18"/>
    <tableColumn id="19" xr3:uid="{4A04F5D8-A9F4-4E3E-ADBE-BB8036C939AA}" uniqueName="19" name="f1_weighted" queryTableFieldId="19"/>
    <tableColumn id="20" xr3:uid="{0F6DC258-5CB8-45E5-B23E-E1EF09339B14}" uniqueName="20" name="roc_auc" queryTableFieldId="20"/>
    <tableColumn id="21" xr3:uid="{C9B3F793-8DAC-4422-8C6F-CAB1D38DB67C}" uniqueName="21" name="matthews_corrcoef" queryTableFieldId="21"/>
    <tableColumn id="22" xr3:uid="{DEAE30B6-D66F-4BB9-83E3-40144D26AA4A}" uniqueName="22" name="Cust_metric" queryTableFieldId="2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EDA788A-62B7-4BAA-8575-229EC126F86E}" name="binary_random_search_over_results_max" displayName="binary_random_search_over_results_max" ref="A1:V12" tableType="queryTable" totalsRowShown="0">
  <autoFilter ref="A1:V12" xr:uid="{CEDA788A-62B7-4BAA-8575-229EC126F86E}"/>
  <sortState xmlns:xlrd2="http://schemas.microsoft.com/office/spreadsheetml/2017/richdata2" ref="A2:V12">
    <sortCondition descending="1" ref="H1:H12"/>
  </sortState>
  <tableColumns count="22">
    <tableColumn id="1" xr3:uid="{D230A502-7034-4351-B63A-E378D8C03647}" uniqueName="1" name="solver" queryTableFieldId="1" dataDxfId="118"/>
    <tableColumn id="2" xr3:uid="{388E7A84-5EBA-4587-A7C0-48911EFE0404}" uniqueName="2" name="penalty" queryTableFieldId="2" dataDxfId="117"/>
    <tableColumn id="3" xr3:uid="{1F825FA1-E6A3-4F92-90DE-30CC08E69B44}" uniqueName="3" name="multi_class" queryTableFieldId="3" dataDxfId="116"/>
    <tableColumn id="4" xr3:uid="{55302FDB-9EB3-4641-88A2-7E7DD62B6FC3}" uniqueName="4" name="max_iter" queryTableFieldId="4"/>
    <tableColumn id="5" xr3:uid="{E810B952-61F6-4805-8E34-ABD19F700219}" uniqueName="5" name="C" queryTableFieldId="5"/>
    <tableColumn id="6" xr3:uid="{E566A13C-1E35-4DFB-96BF-B6EF6FCAE15A}" uniqueName="6" name="l1_ratio" queryTableFieldId="6"/>
    <tableColumn id="7" xr3:uid="{23FE395F-7DC2-4CF0-A91B-63D0CA842ED9}" uniqueName="7" name="accuracy" queryTableFieldId="7"/>
    <tableColumn id="8" xr3:uid="{08140991-4C7B-4BB7-918D-5DB157FD63BD}" uniqueName="8" name="F1_class_1" queryTableFieldId="8"/>
    <tableColumn id="9" xr3:uid="{9BB18BD8-515E-4800-802C-D0C6BD0A3D67}" uniqueName="9" name="recall_class_1" queryTableFieldId="9"/>
    <tableColumn id="10" xr3:uid="{304881B5-F8B8-42D9-A835-12B9497BD7FD}" uniqueName="10" name="precision_class_1" queryTableFieldId="10"/>
    <tableColumn id="11" xr3:uid="{C9A88952-F618-47FD-BC3A-6E9EAC109611}" uniqueName="11" name="precision_macro" queryTableFieldId="11"/>
    <tableColumn id="12" xr3:uid="{BE185FA7-6A14-4E72-B7C5-058DF9683E8B}" uniqueName="12" name="precision_micro" queryTableFieldId="12"/>
    <tableColumn id="13" xr3:uid="{3996BAB3-A684-4AB5-9F75-9B6DFFD750A1}" uniqueName="13" name="precision_weighted" queryTableFieldId="13"/>
    <tableColumn id="14" xr3:uid="{EF9C7163-15FF-4C90-ACC5-69DEB4CED818}" uniqueName="14" name="recall_macro" queryTableFieldId="14"/>
    <tableColumn id="15" xr3:uid="{9F5E890A-D152-444C-8A99-696C929725BA}" uniqueName="15" name="recall_micro" queryTableFieldId="15"/>
    <tableColumn id="16" xr3:uid="{1E0D9060-48D6-45AF-B708-2DCCCF0FA5B9}" uniqueName="16" name="recall_weighted" queryTableFieldId="16"/>
    <tableColumn id="17" xr3:uid="{BC9E6FD2-5398-478D-ABA1-42D06C26B0F2}" uniqueName="17" name="f1_macro" queryTableFieldId="17"/>
    <tableColumn id="18" xr3:uid="{E4C0C485-5A4E-44B4-A327-4B55166CFC7A}" uniqueName="18" name="f1_micro" queryTableFieldId="18"/>
    <tableColumn id="19" xr3:uid="{610E6973-FDCA-486C-8EB8-BA4B81F59FC0}" uniqueName="19" name="f1_weighted" queryTableFieldId="19"/>
    <tableColumn id="20" xr3:uid="{8AA2326D-E418-45C5-A8EB-617E24F83E19}" uniqueName="20" name="roc_auc" queryTableFieldId="20"/>
    <tableColumn id="21" xr3:uid="{978ECE6A-FD90-436D-ACAD-BF8180002F46}" uniqueName="21" name="matthews_corrcoef" queryTableFieldId="21"/>
    <tableColumn id="22" xr3:uid="{8496CC45-2578-4501-B446-20887ACD08DB}" uniqueName="22" name="Cust_metric" queryTableFieldId="22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6554BAB-9987-439A-B165-792DE397BCDA}" name="binary_grid_search_results_max" displayName="binary_grid_search_results_max" ref="A1:V12" tableType="queryTable" totalsRowShown="0">
  <autoFilter ref="A1:V12" xr:uid="{26554BAB-9987-439A-B165-792DE397BCDA}"/>
  <sortState xmlns:xlrd2="http://schemas.microsoft.com/office/spreadsheetml/2017/richdata2" ref="A2:V12">
    <sortCondition descending="1" ref="H1:H12"/>
  </sortState>
  <tableColumns count="22">
    <tableColumn id="1" xr3:uid="{E7CC1FF7-DE92-48A4-A808-6DC0AADAB992}" uniqueName="1" name="C" queryTableFieldId="1"/>
    <tableColumn id="2" xr3:uid="{51704700-C660-4BBC-AAA1-5161D87A2822}" uniqueName="2" name="max_iter" queryTableFieldId="2"/>
    <tableColumn id="3" xr3:uid="{4FE85098-29A8-4E5A-B603-991290E6204A}" uniqueName="3" name="multi_class" queryTableFieldId="3" dataDxfId="115"/>
    <tableColumn id="4" xr3:uid="{44405A76-7D11-4A87-874A-D1B9D92BF608}" uniqueName="4" name="penalty" queryTableFieldId="4" dataDxfId="114"/>
    <tableColumn id="5" xr3:uid="{EB1E0E0B-9D29-45B4-8533-5835AAC361F3}" uniqueName="5" name="solver" queryTableFieldId="5" dataDxfId="113"/>
    <tableColumn id="6" xr3:uid="{F00065B1-CF81-46A7-8EE3-9EE8C652A933}" uniqueName="6" name="l1_ratio" queryTableFieldId="6"/>
    <tableColumn id="7" xr3:uid="{9A724A8B-8A46-4A95-90D9-2C5C48145AFC}" uniqueName="7" name="accuracy" queryTableFieldId="7"/>
    <tableColumn id="8" xr3:uid="{FE1CA2B4-406B-4C73-A1AD-F9A30C6AF7B5}" uniqueName="8" name="F1_class_1" queryTableFieldId="8"/>
    <tableColumn id="9" xr3:uid="{991F21CB-61AE-4FDB-801D-D5A631E0288B}" uniqueName="9" name="recall_class_1" queryTableFieldId="9"/>
    <tableColumn id="10" xr3:uid="{92C96872-BC9F-4B96-B9F0-27979589581C}" uniqueName="10" name="precision_class_1" queryTableFieldId="10"/>
    <tableColumn id="11" xr3:uid="{1D2BF081-E25E-4172-A586-F1F84F418F11}" uniqueName="11" name="precision_macro" queryTableFieldId="11"/>
    <tableColumn id="12" xr3:uid="{54D55256-DF16-4D77-A3E1-D12FA1DA7BD9}" uniqueName="12" name="precision_micro" queryTableFieldId="12"/>
    <tableColumn id="13" xr3:uid="{7F782186-126C-478D-A4B8-F8410EC1F00D}" uniqueName="13" name="precision_weighted" queryTableFieldId="13"/>
    <tableColumn id="14" xr3:uid="{8FB9E041-23A2-4F84-8182-F5805476A660}" uniqueName="14" name="recall_macro" queryTableFieldId="14"/>
    <tableColumn id="15" xr3:uid="{E7CDEDFB-97F9-4D33-9A83-BF799355AB1C}" uniqueName="15" name="recall_micro" queryTableFieldId="15"/>
    <tableColumn id="16" xr3:uid="{DF8A5ECF-C620-4BE9-A9BA-EFE6ABD41104}" uniqueName="16" name="recall_weighted" queryTableFieldId="16"/>
    <tableColumn id="17" xr3:uid="{213FFFDB-8F0F-43C8-8E2A-08DC28C16936}" uniqueName="17" name="f1_macro" queryTableFieldId="17"/>
    <tableColumn id="18" xr3:uid="{53AD203D-B517-44D4-8342-33F516EE8FB2}" uniqueName="18" name="f1_micro" queryTableFieldId="18"/>
    <tableColumn id="19" xr3:uid="{3FA85077-0FF4-4F64-A31E-1DFAA51AC89C}" uniqueName="19" name="f1_weighted" queryTableFieldId="19"/>
    <tableColumn id="20" xr3:uid="{65626E67-82B0-4BE1-BB6C-9D497D786746}" uniqueName="20" name="roc_auc" queryTableFieldId="20"/>
    <tableColumn id="21" xr3:uid="{A926A529-4190-4689-9622-FD6697BF94EF}" uniqueName="21" name="matthews_corrcoef" queryTableFieldId="21"/>
    <tableColumn id="22" xr3:uid="{D6AF0C5B-A17C-403F-BC37-7041BD130AFA}" uniqueName="22" name="Cust_metric" queryTableFieldId="22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3197C2C-09C3-469A-A6E7-16D4C59AD164}" name="random_search_over_results_max" displayName="random_search_over_results_max" ref="A1:V12" tableType="queryTable" totalsRowShown="0">
  <autoFilter ref="A1:V12" xr:uid="{83197C2C-09C3-469A-A6E7-16D4C59AD164}"/>
  <sortState xmlns:xlrd2="http://schemas.microsoft.com/office/spreadsheetml/2017/richdata2" ref="A2:V12">
    <sortCondition descending="1" ref="H1:H12"/>
  </sortState>
  <tableColumns count="22">
    <tableColumn id="1" xr3:uid="{DE3E03B8-ABF6-486B-B80C-EDA94F2924C6}" uniqueName="1" name="solver" queryTableFieldId="1" dataDxfId="86"/>
    <tableColumn id="2" xr3:uid="{3167E321-9294-42BA-AB3C-E1AD664398B9}" uniqueName="2" name="penalty" queryTableFieldId="2" dataDxfId="85"/>
    <tableColumn id="3" xr3:uid="{94FC6618-598F-482E-A3D5-7891949A0FAF}" uniqueName="3" name="multi_class" queryTableFieldId="3" dataDxfId="84"/>
    <tableColumn id="4" xr3:uid="{6AFCC7CF-79E5-4173-9C29-B35630DEF5E5}" uniqueName="4" name="max_iter" queryTableFieldId="4"/>
    <tableColumn id="5" xr3:uid="{84A64BE0-614B-4694-8F67-10CF590C8455}" uniqueName="5" name="C" queryTableFieldId="5"/>
    <tableColumn id="6" xr3:uid="{F6196BF0-20CE-4C0A-A9F1-1E7010F52B79}" uniqueName="6" name="l1_ratio" queryTableFieldId="6"/>
    <tableColumn id="7" xr3:uid="{29EC4A89-F7AE-4570-8F39-2B28C7957F55}" uniqueName="7" name="accuracy" queryTableFieldId="7"/>
    <tableColumn id="8" xr3:uid="{1776CEF0-4AC8-4EC0-ABB9-2EB4DA7F93E6}" uniqueName="8" name="F1_class_2" queryTableFieldId="8"/>
    <tableColumn id="9" xr3:uid="{03421696-1CDE-4BD9-A37C-55556DE55C23}" uniqueName="9" name="recall_class_2" queryTableFieldId="9"/>
    <tableColumn id="10" xr3:uid="{BE06C03F-E20D-44BC-BA62-AA940D8945BB}" uniqueName="10" name="precision_class_2" queryTableFieldId="10"/>
    <tableColumn id="11" xr3:uid="{19E3B641-5B1A-42D9-A80D-CE8954420E98}" uniqueName="11" name="precision_macro" queryTableFieldId="11"/>
    <tableColumn id="12" xr3:uid="{FE247000-1AA2-4D03-ADF6-921AF993D934}" uniqueName="12" name="precision_micro" queryTableFieldId="12"/>
    <tableColumn id="13" xr3:uid="{347F91B3-7989-4876-A546-EC431A9220EB}" uniqueName="13" name="precision_weighted" queryTableFieldId="13"/>
    <tableColumn id="14" xr3:uid="{B79583AE-3890-489B-8800-CC96293FF88D}" uniqueName="14" name="recall_macro" queryTableFieldId="14"/>
    <tableColumn id="15" xr3:uid="{4EAAC922-FDA3-40D5-B5C3-D32AEFDBD188}" uniqueName="15" name="recall_micro" queryTableFieldId="15"/>
    <tableColumn id="16" xr3:uid="{BB767C02-D1F3-4730-8F33-604016C63737}" uniqueName="16" name="recall_weighted" queryTableFieldId="16"/>
    <tableColumn id="17" xr3:uid="{3982C372-AEF9-4E59-B746-C084AEE7D085}" uniqueName="17" name="f1_macro" queryTableFieldId="17"/>
    <tableColumn id="18" xr3:uid="{D81FFC03-9FE6-4D0B-8082-310549EED024}" uniqueName="18" name="f1_micro" queryTableFieldId="18"/>
    <tableColumn id="19" xr3:uid="{D026B77B-3085-4187-80BC-014F327E8454}" uniqueName="19" name="f1_weighted" queryTableFieldId="19"/>
    <tableColumn id="20" xr3:uid="{A314E756-457A-4F83-BF3A-977E161F391B}" uniqueName="20" name="roc_auc" queryTableFieldId="20"/>
    <tableColumn id="21" xr3:uid="{645438C3-2379-4B07-A54C-189685DAA553}" uniqueName="21" name="matthews_corrcoef" queryTableFieldId="21"/>
    <tableColumn id="22" xr3:uid="{CEA95225-1D7D-4550-8B65-E87E4C717ABA}" uniqueName="22" name="Cust_metric" queryTableFieldId="22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309E832-A5F1-4FAC-85BE-58D8FC32F887}" name="grid_search_results_max" displayName="grid_search_results_max" ref="A1:V12" tableType="queryTable" totalsRowShown="0">
  <autoFilter ref="A1:V12" xr:uid="{D309E832-A5F1-4FAC-85BE-58D8FC32F887}"/>
  <sortState xmlns:xlrd2="http://schemas.microsoft.com/office/spreadsheetml/2017/richdata2" ref="A2:V12">
    <sortCondition descending="1" ref="H1:H12"/>
  </sortState>
  <tableColumns count="22">
    <tableColumn id="1" xr3:uid="{44DEDB28-8510-4A34-8AB0-B27BC5EB3DF3}" uniqueName="1" name="C" queryTableFieldId="1" dataDxfId="83"/>
    <tableColumn id="2" xr3:uid="{DC2F5E1C-E235-4742-A639-6A1B569B59E2}" uniqueName="2" name="max_iter" queryTableFieldId="2"/>
    <tableColumn id="3" xr3:uid="{482D6F96-77E6-41CF-9124-207F7DFFB949}" uniqueName="3" name="multi_class" queryTableFieldId="3" dataDxfId="82"/>
    <tableColumn id="4" xr3:uid="{CF0998FA-F459-4194-AD40-9038399279A9}" uniqueName="4" name="penalty" queryTableFieldId="4" dataDxfId="81"/>
    <tableColumn id="5" xr3:uid="{D89C1149-39AA-4420-874B-71B8E3375B78}" uniqueName="5" name="solver" queryTableFieldId="5" dataDxfId="80"/>
    <tableColumn id="6" xr3:uid="{F63A1152-A17D-4D47-A3F6-5F323230E1BB}" uniqueName="6" name="l1_ratio" queryTableFieldId="6" dataDxfId="79"/>
    <tableColumn id="7" xr3:uid="{1DFC4B56-B3F4-4EC8-8E29-2625E3E66BA3}" uniqueName="7" name="accuracy" queryTableFieldId="7" dataDxfId="78"/>
    <tableColumn id="8" xr3:uid="{FBEB5FD0-F242-4DC1-B5E2-8D1401843222}" uniqueName="8" name="F1_class_2" queryTableFieldId="8" dataDxfId="77"/>
    <tableColumn id="9" xr3:uid="{068B25C4-CC93-4418-9B5A-3E4724E69813}" uniqueName="9" name="recall_class_2" queryTableFieldId="9" dataDxfId="76"/>
    <tableColumn id="10" xr3:uid="{E5A3E6F7-459C-451D-BE53-E097AA32A971}" uniqueName="10" name="precision_class_2" queryTableFieldId="10" dataDxfId="75"/>
    <tableColumn id="11" xr3:uid="{99871733-319A-41CD-B9DA-E58B6835AA04}" uniqueName="11" name="precision_macro" queryTableFieldId="11" dataDxfId="74"/>
    <tableColumn id="12" xr3:uid="{DF44C648-8C8D-43B8-A6E4-6CBE511EA011}" uniqueName="12" name="precision_micro" queryTableFieldId="12" dataDxfId="73"/>
    <tableColumn id="13" xr3:uid="{511099F2-6D1A-4932-B9C6-A180F189DBBA}" uniqueName="13" name="precision_weighted" queryTableFieldId="13" dataDxfId="72"/>
    <tableColumn id="14" xr3:uid="{9BE4719A-6DE4-473A-846C-BE4A2ABE8C6D}" uniqueName="14" name="recall_macro" queryTableFieldId="14" dataDxfId="71"/>
    <tableColumn id="15" xr3:uid="{2F99644E-A1E1-43B0-8CEB-5F81F6E311D7}" uniqueName="15" name="recall_micro" queryTableFieldId="15" dataDxfId="70"/>
    <tableColumn id="16" xr3:uid="{511BA814-F632-4DCD-B312-54571356CFAB}" uniqueName="16" name="recall_weighted" queryTableFieldId="16" dataDxfId="69"/>
    <tableColumn id="17" xr3:uid="{88951AEC-A780-4D37-883B-41592E430F64}" uniqueName="17" name="f1_macro" queryTableFieldId="17" dataDxfId="68"/>
    <tableColumn id="18" xr3:uid="{E4ECD53E-C617-4EA2-98FC-45CC51DDF484}" uniqueName="18" name="f1_micro" queryTableFieldId="18" dataDxfId="67"/>
    <tableColumn id="19" xr3:uid="{BF84B610-A9F3-4320-A1D3-D974A2F2EC9C}" uniqueName="19" name="f1_weighted" queryTableFieldId="19" dataDxfId="66"/>
    <tableColumn id="20" xr3:uid="{D99600B3-516D-49BA-AB9A-F479BB85E205}" uniqueName="20" name="roc_auc" queryTableFieldId="20" dataDxfId="65"/>
    <tableColumn id="21" xr3:uid="{FFB5F219-8037-451B-A0C4-26C1165BA8A2}" uniqueName="21" name="matthews_corrcoef" queryTableFieldId="21" dataDxfId="64"/>
    <tableColumn id="22" xr3:uid="{B168653B-2B63-46AE-877E-741DFE9718BD}" uniqueName="22" name="Cust_metric" queryTableFieldId="22" dataDxfId="63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5EFC612-DF7F-4F1B-BE50-3DAB70ACCE8F}" name="grid_search_under_results_max" displayName="grid_search_under_results_max" ref="A1:V12" tableType="queryTable" totalsRowShown="0">
  <autoFilter ref="A1:V12" xr:uid="{25EFC612-DF7F-4F1B-BE50-3DAB70ACCE8F}"/>
  <sortState xmlns:xlrd2="http://schemas.microsoft.com/office/spreadsheetml/2017/richdata2" ref="A2:V12">
    <sortCondition descending="1" ref="H1:H12"/>
  </sortState>
  <tableColumns count="22">
    <tableColumn id="1" xr3:uid="{F21B7228-2A10-43FF-AF28-80F44B94CC03}" uniqueName="1" name="C" queryTableFieldId="1" dataDxfId="36"/>
    <tableColumn id="2" xr3:uid="{FE0160F3-D769-4164-8DCD-F52A9FD2CD4F}" uniqueName="2" name="max_iter" queryTableFieldId="2"/>
    <tableColumn id="3" xr3:uid="{8026747A-D4B8-4A01-875B-08C7CC7B47DD}" uniqueName="3" name="multi_class" queryTableFieldId="3" dataDxfId="62"/>
    <tableColumn id="4" xr3:uid="{E9E37EE7-A754-4CC2-B244-085ECA7B6FFA}" uniqueName="4" name="penalty" queryTableFieldId="4" dataDxfId="61"/>
    <tableColumn id="5" xr3:uid="{37071649-D575-4962-B415-A7938B49AB85}" uniqueName="5" name="solver" queryTableFieldId="5" dataDxfId="60"/>
    <tableColumn id="6" xr3:uid="{8A00C0F1-EB0A-451A-A9A1-5A6EC81EA1F6}" uniqueName="6" name="l1_ratio" queryTableFieldId="6" dataDxfId="59"/>
    <tableColumn id="7" xr3:uid="{CECDA8E8-444E-482B-B6D7-9E2BB9C0FAC0}" uniqueName="7" name="accuracy" queryTableFieldId="7" dataDxfId="58"/>
    <tableColumn id="8" xr3:uid="{EFCE1384-A81B-45BA-8375-8D22C54C13C4}" uniqueName="8" name="F1_class_2" queryTableFieldId="8" dataDxfId="57"/>
    <tableColumn id="9" xr3:uid="{7C911A0E-7D7A-49A4-BCAC-2BEE2F9218B3}" uniqueName="9" name="recall_class_2" queryTableFieldId="9" dataDxfId="56"/>
    <tableColumn id="10" xr3:uid="{376FB5BE-F562-42AE-9DA6-C5E9E2A70B96}" uniqueName="10" name="precision_class_2" queryTableFieldId="10" dataDxfId="55"/>
    <tableColumn id="11" xr3:uid="{AD8864AA-7D53-4214-B1F3-58303D96408E}" uniqueName="11" name="precision_macro" queryTableFieldId="11" dataDxfId="54"/>
    <tableColumn id="12" xr3:uid="{29C4E4F2-AB6D-4467-B599-624E84CD485A}" uniqueName="12" name="precision_micro" queryTableFieldId="12" dataDxfId="53"/>
    <tableColumn id="13" xr3:uid="{E4DBADD2-5114-48EE-8C35-86ED4AFC9828}" uniqueName="13" name="precision_weighted" queryTableFieldId="13" dataDxfId="52"/>
    <tableColumn id="14" xr3:uid="{9121793C-2B3D-4BE2-9C6F-631BED089B91}" uniqueName="14" name="recall_macro" queryTableFieldId="14" dataDxfId="51"/>
    <tableColumn id="15" xr3:uid="{CFC8248D-DB4B-49DF-A01E-AD75B01E19AC}" uniqueName="15" name="recall_micro" queryTableFieldId="15" dataDxfId="50"/>
    <tableColumn id="16" xr3:uid="{8E5483F2-3FB8-45E2-A446-B06DFC34AFD9}" uniqueName="16" name="recall_weighted" queryTableFieldId="16" dataDxfId="49"/>
    <tableColumn id="17" xr3:uid="{9D9B6408-A448-4DF1-A534-E7BB205F3D19}" uniqueName="17" name="f1_macro" queryTableFieldId="17" dataDxfId="48"/>
    <tableColumn id="18" xr3:uid="{4B60E29D-CB3B-49E8-9A45-61106D55E5F2}" uniqueName="18" name="f1_micro" queryTableFieldId="18" dataDxfId="47"/>
    <tableColumn id="19" xr3:uid="{528B7B51-BA08-473E-B190-A04A927A9A6E}" uniqueName="19" name="f1_weighted" queryTableFieldId="19" dataDxfId="46"/>
    <tableColumn id="20" xr3:uid="{2E9CDB36-B328-4DE3-9C6A-D85F6496C40D}" uniqueName="20" name="roc_auc" queryTableFieldId="20" dataDxfId="45"/>
    <tableColumn id="21" xr3:uid="{FA1E3C63-845A-47D4-9BB5-74C9F2CC6299}" uniqueName="21" name="matthews_corrcoef" queryTableFieldId="21" dataDxfId="44"/>
    <tableColumn id="22" xr3:uid="{8B40AFA2-AF00-42EF-A2F2-4D8A4946DEEE}" uniqueName="22" name="Cust_metric" queryTableFieldId="22" dataDxfId="4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F631D-3859-427A-90CE-BF379DEBC265}">
  <sheetPr>
    <pageSetUpPr fitToPage="1"/>
  </sheetPr>
  <dimension ref="B4:U36"/>
  <sheetViews>
    <sheetView tabSelected="1" zoomScale="80" zoomScaleNormal="80" workbookViewId="0">
      <selection activeCell="N21" sqref="N21"/>
    </sheetView>
  </sheetViews>
  <sheetFormatPr baseColWidth="10" defaultRowHeight="14.4" x14ac:dyDescent="0.3"/>
  <cols>
    <col min="1" max="1" width="2.6640625" customWidth="1"/>
    <col min="2" max="2" width="8.33203125" style="1" bestFit="1" customWidth="1"/>
    <col min="3" max="3" width="17.6640625" bestFit="1" customWidth="1"/>
    <col min="4" max="4" width="17.5546875" customWidth="1"/>
    <col min="5" max="5" width="8.33203125" style="1" bestFit="1" customWidth="1"/>
    <col min="6" max="6" width="12.109375" style="1" bestFit="1" customWidth="1"/>
    <col min="7" max="7" width="9.77734375" customWidth="1"/>
    <col min="8" max="8" width="13.5546875" customWidth="1"/>
    <col min="9" max="9" width="15.109375" style="1" bestFit="1" customWidth="1"/>
    <col min="10" max="10" width="12.33203125" style="1" bestFit="1" customWidth="1"/>
    <col min="11" max="11" width="13.33203125" bestFit="1" customWidth="1"/>
    <col min="12" max="12" width="21.5546875" bestFit="1" customWidth="1"/>
    <col min="13" max="13" width="18.44140625" bestFit="1" customWidth="1"/>
    <col min="14" max="14" width="21.109375" bestFit="1" customWidth="1"/>
    <col min="15" max="15" width="20" bestFit="1" customWidth="1"/>
    <col min="16" max="16" width="17.6640625" bestFit="1" customWidth="1"/>
    <col min="17" max="17" width="22.109375" bestFit="1" customWidth="1"/>
    <col min="18" max="18" width="19" bestFit="1" customWidth="1"/>
    <col min="19" max="19" width="21.5546875" bestFit="1" customWidth="1"/>
    <col min="20" max="20" width="20.5546875" bestFit="1" customWidth="1"/>
    <col min="21" max="21" width="19.33203125" bestFit="1" customWidth="1"/>
  </cols>
  <sheetData>
    <row r="4" spans="2:21" ht="21" x14ac:dyDescent="0.4">
      <c r="C4" s="22" t="s">
        <v>46</v>
      </c>
    </row>
    <row r="5" spans="2:21" ht="15" thickBot="1" x14ac:dyDescent="0.35"/>
    <row r="6" spans="2:21" ht="15" thickBot="1" x14ac:dyDescent="0.35">
      <c r="F6" s="13" t="s">
        <v>53</v>
      </c>
      <c r="G6" s="14"/>
      <c r="H6" s="14"/>
      <c r="I6" s="14"/>
      <c r="J6" s="14"/>
      <c r="K6" s="15"/>
      <c r="L6" s="13" t="s">
        <v>32</v>
      </c>
      <c r="M6" s="14"/>
      <c r="N6" s="14"/>
      <c r="O6" s="14"/>
      <c r="P6" s="15"/>
      <c r="Q6" s="13" t="s">
        <v>33</v>
      </c>
      <c r="R6" s="14"/>
      <c r="S6" s="14"/>
      <c r="T6" s="14"/>
      <c r="U6" s="15"/>
    </row>
    <row r="7" spans="2:21" s="1" customFormat="1" ht="15" thickBot="1" x14ac:dyDescent="0.35">
      <c r="B7" s="10" t="s">
        <v>49</v>
      </c>
      <c r="C7" s="1" t="s">
        <v>31</v>
      </c>
      <c r="D7" s="1" t="s">
        <v>72</v>
      </c>
      <c r="E7" s="1" t="s">
        <v>50</v>
      </c>
      <c r="F7" s="3" t="s">
        <v>34</v>
      </c>
      <c r="G7" s="1" t="s">
        <v>11</v>
      </c>
      <c r="H7" s="1" t="s">
        <v>12</v>
      </c>
      <c r="I7" s="1" t="s">
        <v>13</v>
      </c>
      <c r="J7" s="1" t="s">
        <v>14</v>
      </c>
      <c r="K7" s="4" t="s">
        <v>16</v>
      </c>
      <c r="L7" s="3" t="s">
        <v>37</v>
      </c>
      <c r="M7" s="1" t="s">
        <v>38</v>
      </c>
      <c r="N7" s="1" t="s">
        <v>36</v>
      </c>
      <c r="O7" s="1" t="s">
        <v>39</v>
      </c>
      <c r="P7" s="4" t="s">
        <v>71</v>
      </c>
      <c r="Q7" s="3" t="s">
        <v>54</v>
      </c>
      <c r="R7" s="1" t="s">
        <v>55</v>
      </c>
      <c r="S7" s="1" t="s">
        <v>40</v>
      </c>
      <c r="T7" s="4" t="s">
        <v>56</v>
      </c>
      <c r="U7" s="4" t="s">
        <v>70</v>
      </c>
    </row>
    <row r="8" spans="2:21" x14ac:dyDescent="0.3">
      <c r="B8" s="11">
        <v>1</v>
      </c>
      <c r="C8" t="s">
        <v>44</v>
      </c>
      <c r="D8" t="s">
        <v>35</v>
      </c>
      <c r="E8" s="1">
        <v>3</v>
      </c>
      <c r="F8" s="3" t="s">
        <v>7</v>
      </c>
      <c r="G8" s="20">
        <v>1</v>
      </c>
      <c r="H8">
        <v>1000</v>
      </c>
      <c r="I8" s="1" t="s">
        <v>51</v>
      </c>
      <c r="J8" s="1" t="s">
        <v>6</v>
      </c>
      <c r="K8" s="9"/>
      <c r="L8" s="7">
        <v>0.49206</v>
      </c>
      <c r="M8" s="2">
        <v>2.828E-2</v>
      </c>
      <c r="N8" s="2">
        <v>5.3490000000000003E-2</v>
      </c>
      <c r="O8" s="2">
        <v>0.65203</v>
      </c>
      <c r="P8" s="8">
        <v>0.83761943000000005</v>
      </c>
      <c r="Q8" s="7">
        <v>0.41424290000000002</v>
      </c>
      <c r="R8" s="2">
        <v>2.563588E-2</v>
      </c>
      <c r="S8" s="2">
        <v>4.8281896999999997E-2</v>
      </c>
      <c r="T8" s="8">
        <v>0.64848399999999995</v>
      </c>
      <c r="U8" s="8">
        <v>0.83632099999999998</v>
      </c>
    </row>
    <row r="9" spans="2:21" x14ac:dyDescent="0.3">
      <c r="B9" s="3">
        <v>2</v>
      </c>
      <c r="C9" t="s">
        <v>44</v>
      </c>
      <c r="D9" t="s">
        <v>35</v>
      </c>
      <c r="E9" s="1">
        <v>3</v>
      </c>
      <c r="F9" s="3" t="s">
        <v>8</v>
      </c>
      <c r="G9" s="20">
        <v>1</v>
      </c>
      <c r="H9">
        <v>1000</v>
      </c>
      <c r="I9" s="1" t="s">
        <v>51</v>
      </c>
      <c r="J9" s="1" t="s">
        <v>6</v>
      </c>
      <c r="K9" s="9"/>
      <c r="L9" s="7">
        <v>0.48437999999999998</v>
      </c>
      <c r="M9" s="2">
        <v>2.828E-2</v>
      </c>
      <c r="N9" s="2">
        <v>5.3449999999999998E-2</v>
      </c>
      <c r="O9" s="2">
        <v>0.65200999999999998</v>
      </c>
      <c r="P9" s="8">
        <v>0.83791578</v>
      </c>
      <c r="Q9" s="7">
        <v>0.41770239999999997</v>
      </c>
      <c r="R9" s="2">
        <v>2.563588E-2</v>
      </c>
      <c r="S9" s="2">
        <v>4.8304800000000002E-2</v>
      </c>
      <c r="T9" s="8">
        <v>0.64850699999999994</v>
      </c>
      <c r="U9" s="8">
        <v>0.83632600000000001</v>
      </c>
    </row>
    <row r="10" spans="2:21" x14ac:dyDescent="0.3">
      <c r="B10" s="11">
        <v>3</v>
      </c>
      <c r="C10" t="s">
        <v>44</v>
      </c>
      <c r="D10" t="s">
        <v>35</v>
      </c>
      <c r="E10" s="1">
        <v>3</v>
      </c>
      <c r="F10" s="3" t="s">
        <v>2</v>
      </c>
      <c r="G10" s="20">
        <v>1</v>
      </c>
      <c r="H10">
        <v>1000</v>
      </c>
      <c r="I10" s="1" t="s">
        <v>51</v>
      </c>
      <c r="J10" s="1" t="s">
        <v>6</v>
      </c>
      <c r="K10" s="9"/>
      <c r="L10" s="7">
        <v>0.83333000000000002</v>
      </c>
      <c r="M10" s="2">
        <v>4.5599999999999998E-3</v>
      </c>
      <c r="N10" s="2">
        <v>9.0699999999999999E-3</v>
      </c>
      <c r="O10" s="2">
        <v>0.64898</v>
      </c>
      <c r="P10" s="8">
        <v>0.83457211899999995</v>
      </c>
      <c r="Q10" s="7">
        <v>0.4621519</v>
      </c>
      <c r="R10" s="2">
        <v>3.8505700000000002E-3</v>
      </c>
      <c r="S10" s="2">
        <v>7.6359000000000002E-3</v>
      </c>
      <c r="T10" s="8">
        <v>0.6449049</v>
      </c>
      <c r="U10" s="8">
        <v>0.83311036000000005</v>
      </c>
    </row>
    <row r="11" spans="2:21" x14ac:dyDescent="0.3">
      <c r="B11" s="3">
        <v>4</v>
      </c>
      <c r="C11" t="s">
        <v>44</v>
      </c>
      <c r="D11" t="s">
        <v>35</v>
      </c>
      <c r="E11" s="1">
        <v>3</v>
      </c>
      <c r="F11" s="3" t="s">
        <v>9</v>
      </c>
      <c r="G11" s="20">
        <v>1</v>
      </c>
      <c r="H11">
        <v>1000</v>
      </c>
      <c r="I11" s="1" t="s">
        <v>51</v>
      </c>
      <c r="J11" s="1" t="s">
        <v>6</v>
      </c>
      <c r="K11" s="9"/>
      <c r="L11" s="7">
        <v>0.49206</v>
      </c>
      <c r="M11" s="2">
        <v>2.828E-2</v>
      </c>
      <c r="N11" s="2">
        <v>5.3490000000000003E-2</v>
      </c>
      <c r="O11" s="2">
        <v>0.65203</v>
      </c>
      <c r="P11" s="8">
        <v>0.83761779999999997</v>
      </c>
      <c r="Q11" s="7">
        <v>0.41424290000000002</v>
      </c>
      <c r="R11" s="2">
        <v>2.563588E-2</v>
      </c>
      <c r="S11" s="2">
        <v>4.8281890000000001E-2</v>
      </c>
      <c r="T11" s="8">
        <v>0.64848099999999997</v>
      </c>
      <c r="U11" s="8">
        <v>0.83632200000000001</v>
      </c>
    </row>
    <row r="12" spans="2:21" x14ac:dyDescent="0.3">
      <c r="B12" s="11">
        <v>5</v>
      </c>
      <c r="C12" t="s">
        <v>44</v>
      </c>
      <c r="D12" t="s">
        <v>35</v>
      </c>
      <c r="E12" s="1">
        <v>3</v>
      </c>
      <c r="F12" s="3" t="s">
        <v>4</v>
      </c>
      <c r="G12" s="20">
        <v>1</v>
      </c>
      <c r="H12">
        <v>1000</v>
      </c>
      <c r="I12" s="1" t="s">
        <v>51</v>
      </c>
      <c r="J12" s="1" t="s">
        <v>6</v>
      </c>
      <c r="K12" s="9"/>
      <c r="L12" s="7">
        <v>0.49206</v>
      </c>
      <c r="M12" s="2">
        <v>2.828E-2</v>
      </c>
      <c r="N12" s="2">
        <v>5.3490000000000003E-2</v>
      </c>
      <c r="O12" s="2">
        <v>0.65200999999999998</v>
      </c>
      <c r="P12" s="8">
        <v>0.83761585999999999</v>
      </c>
      <c r="Q12" s="7">
        <v>0.41561740000000003</v>
      </c>
      <c r="R12" s="2">
        <v>2.56358E-2</v>
      </c>
      <c r="S12" s="2">
        <v>4.8291000000000001E-2</v>
      </c>
      <c r="T12" s="8">
        <v>0.64848099999999997</v>
      </c>
      <c r="U12" s="8">
        <v>0.83632260000000003</v>
      </c>
    </row>
    <row r="13" spans="2:21" x14ac:dyDescent="0.3">
      <c r="B13" s="3">
        <v>6</v>
      </c>
      <c r="C13" t="s">
        <v>64</v>
      </c>
      <c r="D13" t="s">
        <v>35</v>
      </c>
      <c r="E13" s="1">
        <v>3</v>
      </c>
      <c r="F13" s="3" t="str">
        <f>+grid_search_results_max!E2</f>
        <v>saga</v>
      </c>
      <c r="G13" s="20">
        <f>grid_search_results_max!A2</f>
        <v>0</v>
      </c>
      <c r="H13">
        <f>grid_search_results_max!B2</f>
        <v>1000</v>
      </c>
      <c r="I13" s="1" t="str">
        <f>grid_search_results_max!C2</f>
        <v>multinomial</v>
      </c>
      <c r="J13" s="1" t="str">
        <f>grid_search_results_max!D2</f>
        <v/>
      </c>
      <c r="K13" s="9"/>
      <c r="L13" s="7">
        <v>0.49206</v>
      </c>
      <c r="M13" s="2">
        <v>2.828E-2</v>
      </c>
      <c r="N13" s="2">
        <v>5.3490000000000003E-2</v>
      </c>
      <c r="O13" s="2">
        <v>0.65200999999999998</v>
      </c>
      <c r="P13" s="8">
        <v>0.87692000000000003</v>
      </c>
      <c r="Q13" s="7">
        <f>grid_search_results_max!J2</f>
        <v>0.4096804688977122</v>
      </c>
      <c r="R13" s="2">
        <f>grid_search_results_max!I2</f>
        <v>2.5939863405173302E-2</v>
      </c>
      <c r="S13" s="2">
        <f>grid_search_results_max!H2</f>
        <v>4.8789039789392502E-2</v>
      </c>
      <c r="T13" s="8">
        <f>grid_search_results_max!G2</f>
        <v>0.64849457346919925</v>
      </c>
      <c r="U13" s="8">
        <f>grid_search_results_max!T2</f>
        <v>0.83628151751667235</v>
      </c>
    </row>
    <row r="14" spans="2:21" x14ac:dyDescent="0.3">
      <c r="B14" s="11">
        <v>7</v>
      </c>
      <c r="C14" t="s">
        <v>64</v>
      </c>
      <c r="D14" t="s">
        <v>43</v>
      </c>
      <c r="E14" s="1">
        <v>3</v>
      </c>
      <c r="F14" s="3" t="str">
        <f>grid_search_under_results_max!E2</f>
        <v>sag</v>
      </c>
      <c r="G14" s="20">
        <f>grid_search_under_results_max!A2</f>
        <v>1</v>
      </c>
      <c r="H14">
        <f>grid_search_under_results_max!B2</f>
        <v>1000</v>
      </c>
      <c r="I14" s="1" t="str">
        <f>grid_search_under_results_max!C2</f>
        <v>ovr</v>
      </c>
      <c r="J14" s="1" t="str">
        <f>grid_search_under_results_max!D2</f>
        <v>l2</v>
      </c>
      <c r="K14" s="9">
        <f>grid_search_under_results_max!F2</f>
        <v>0</v>
      </c>
      <c r="L14" s="19">
        <v>0.11951000000000001</v>
      </c>
      <c r="M14" s="2">
        <v>0.63321000000000005</v>
      </c>
      <c r="N14" s="2">
        <v>0.20107</v>
      </c>
      <c r="O14" s="2">
        <v>0.58067999999999997</v>
      </c>
      <c r="P14" s="8">
        <v>0.87402999999999997</v>
      </c>
      <c r="Q14" s="7">
        <f>grid_search_under_results_max!J2</f>
        <v>0.55640491117968693</v>
      </c>
      <c r="R14" s="2">
        <f>grid_search_under_results_max!I2</f>
        <v>0.62954757237828474</v>
      </c>
      <c r="S14" s="2">
        <f>grid_search_under_results_max!H2</f>
        <v>0.59069639998213808</v>
      </c>
      <c r="T14" s="8">
        <f>grid_search_under_results_max!G2</f>
        <v>0.55142367554729299</v>
      </c>
      <c r="U14" s="8">
        <f>grid_search_under_results_max!T2</f>
        <v>0.80557402842408088</v>
      </c>
    </row>
    <row r="15" spans="2:21" x14ac:dyDescent="0.3">
      <c r="B15" s="3">
        <v>8</v>
      </c>
      <c r="C15" t="s">
        <v>65</v>
      </c>
      <c r="D15" t="s">
        <v>42</v>
      </c>
      <c r="E15" s="1">
        <v>3</v>
      </c>
      <c r="F15" s="3" t="str">
        <f>'random_search_over_results_max'!A2</f>
        <v>liblinear</v>
      </c>
      <c r="G15" s="20">
        <f>'random_search_over_results_max'!E2</f>
        <v>0.1</v>
      </c>
      <c r="H15">
        <f>'random_search_over_results_max'!D2</f>
        <v>1000</v>
      </c>
      <c r="I15" s="1" t="str">
        <f>'random_search_over_results_max'!C2</f>
        <v>ovr</v>
      </c>
      <c r="J15" s="1" t="str">
        <f>'random_search_over_results_max'!B2</f>
        <v>l1</v>
      </c>
      <c r="K15" s="9">
        <f>'random_search_over_results_max'!F2</f>
        <v>0</v>
      </c>
      <c r="L15" s="7">
        <v>0.12136</v>
      </c>
      <c r="M15" s="2">
        <v>0.64234000000000002</v>
      </c>
      <c r="N15" s="2">
        <v>0.20415</v>
      </c>
      <c r="O15" s="2">
        <v>0.58665999999999996</v>
      </c>
      <c r="P15" s="8">
        <v>0.87395999999999996</v>
      </c>
      <c r="Q15" s="7">
        <f>'random_search_over_results_max'!J2</f>
        <v>0.56066581900895829</v>
      </c>
      <c r="R15" s="2">
        <f>'random_search_over_results_max'!I2</f>
        <v>0.64417640873384052</v>
      </c>
      <c r="S15" s="2">
        <f>'random_search_over_results_max'!H2</f>
        <v>0.59952625918939872</v>
      </c>
      <c r="T15" s="8">
        <f>'random_search_over_results_max'!G2</f>
        <v>0.55768386218840849</v>
      </c>
      <c r="U15" s="8">
        <f>'random_search_over_results_max'!T2</f>
        <v>0.80931149816574199</v>
      </c>
    </row>
    <row r="16" spans="2:21" x14ac:dyDescent="0.3">
      <c r="B16" s="3">
        <v>10</v>
      </c>
      <c r="C16" t="s">
        <v>41</v>
      </c>
      <c r="D16" t="s">
        <v>43</v>
      </c>
      <c r="E16" s="1">
        <v>3</v>
      </c>
      <c r="F16" s="3" t="str">
        <f>grid_search_under_results_max!E2</f>
        <v>sag</v>
      </c>
      <c r="G16" s="20">
        <f>grid_search_under_results_max!A2</f>
        <v>1</v>
      </c>
      <c r="H16">
        <v>10000</v>
      </c>
      <c r="I16" s="1" t="str">
        <f>grid_search_under_results_max!C2</f>
        <v>ovr</v>
      </c>
      <c r="J16" s="1" t="str">
        <f>'random_search_over_results_max'!B2</f>
        <v>l1</v>
      </c>
      <c r="K16" s="9">
        <f>'random_search_over_results_max'!F2</f>
        <v>0</v>
      </c>
      <c r="L16" s="7">
        <v>0.11791</v>
      </c>
      <c r="M16" s="2">
        <v>0.63959999999999995</v>
      </c>
      <c r="N16" s="2">
        <v>0.19911999999999999</v>
      </c>
      <c r="O16" s="2">
        <v>0.57969000000000004</v>
      </c>
      <c r="P16" s="8">
        <v>0.87290000000000001</v>
      </c>
      <c r="Q16" s="7">
        <v>0.55425279000000005</v>
      </c>
      <c r="R16" s="2">
        <v>0.63285599999999997</v>
      </c>
      <c r="S16" s="2">
        <v>0.59082667</v>
      </c>
      <c r="T16" s="8">
        <v>0.55114509</v>
      </c>
      <c r="U16" s="8">
        <v>0.80378340000000004</v>
      </c>
    </row>
    <row r="17" spans="2:21" x14ac:dyDescent="0.3">
      <c r="B17" s="11">
        <v>11</v>
      </c>
      <c r="C17" t="s">
        <v>41</v>
      </c>
      <c r="D17" t="s">
        <v>42</v>
      </c>
      <c r="E17" s="1">
        <v>3</v>
      </c>
      <c r="F17" s="3" t="str">
        <f>F15</f>
        <v>liblinear</v>
      </c>
      <c r="G17" s="20">
        <f>G15</f>
        <v>0.1</v>
      </c>
      <c r="H17">
        <v>10000</v>
      </c>
      <c r="I17" s="1" t="str">
        <f>I15</f>
        <v>ovr</v>
      </c>
      <c r="J17" s="1" t="str">
        <f>J15</f>
        <v>l1</v>
      </c>
      <c r="K17" s="9">
        <f>K15</f>
        <v>0</v>
      </c>
      <c r="L17" s="7">
        <v>0.12207</v>
      </c>
      <c r="M17" s="2">
        <v>0.64690000000000003</v>
      </c>
      <c r="N17" s="2">
        <v>0.20538999999999999</v>
      </c>
      <c r="O17" s="2">
        <v>0.58597999999999995</v>
      </c>
      <c r="P17" s="8">
        <v>0.87404999999999999</v>
      </c>
      <c r="Q17" s="7">
        <v>0.55958169999999996</v>
      </c>
      <c r="R17" s="2">
        <v>0.64332281000000002</v>
      </c>
      <c r="S17" s="2">
        <v>0.59853699999999999</v>
      </c>
      <c r="T17" s="8">
        <v>0.55685466900000002</v>
      </c>
      <c r="U17" s="8">
        <v>0.80882929999999997</v>
      </c>
    </row>
    <row r="18" spans="2:21" x14ac:dyDescent="0.3">
      <c r="B18" s="5"/>
      <c r="C18" t="s">
        <v>45</v>
      </c>
      <c r="F18" s="3"/>
      <c r="K18" s="6"/>
      <c r="L18" s="7">
        <f>SUBTOTAL(104,Tableau5[Précision (classe 2)])</f>
        <v>0.83333000000000002</v>
      </c>
      <c r="M18" s="2">
        <f>SUBTOTAL(104,Tableau5[recall (classe 2)])</f>
        <v>0.64690000000000003</v>
      </c>
      <c r="N18" s="2">
        <f>SUBTOTAL(104,Tableau5[F1-score (classe 2)])</f>
        <v>0.20538999999999999</v>
      </c>
      <c r="O18" s="2">
        <f>SUBTOTAL(104,Tableau5[Accuracy (global)])</f>
        <v>0.65203</v>
      </c>
      <c r="P18" s="8">
        <f>SUBTOTAL(104,Tableau5[ROC (classe 2)])</f>
        <v>0.87692000000000003</v>
      </c>
      <c r="Q18" s="7">
        <f>SUBTOTAL(104,Tableau5[Précision (classe 2) ])</f>
        <v>0.56066581900895829</v>
      </c>
      <c r="R18" s="2">
        <f>SUBTOTAL(104,Tableau5[recall (classe 2) ])</f>
        <v>0.64417640873384052</v>
      </c>
      <c r="S18" s="2">
        <f>SUBTOTAL(104,Tableau5[F1-score (classe 2) ])</f>
        <v>0.59952625918939872</v>
      </c>
      <c r="T18" s="8">
        <f>SUBTOTAL(104,Tableau5[Accuracy (global) ])</f>
        <v>0.64850699999999994</v>
      </c>
      <c r="U18" s="8">
        <f>SUBTOTAL(104,Tableau5[ROC (moyenne)])</f>
        <v>0.83632600000000001</v>
      </c>
    </row>
    <row r="22" spans="2:21" ht="21" x14ac:dyDescent="0.4">
      <c r="C22" s="22" t="s">
        <v>52</v>
      </c>
    </row>
    <row r="23" spans="2:21" ht="15" thickBot="1" x14ac:dyDescent="0.35"/>
    <row r="24" spans="2:21" ht="15" thickBot="1" x14ac:dyDescent="0.35">
      <c r="F24" s="16" t="s">
        <v>53</v>
      </c>
      <c r="G24" s="17"/>
      <c r="H24" s="17"/>
      <c r="I24" s="17"/>
      <c r="J24" s="17"/>
      <c r="K24" s="18"/>
      <c r="L24" s="16" t="s">
        <v>32</v>
      </c>
      <c r="M24" s="17"/>
      <c r="N24" s="17"/>
      <c r="O24" s="17"/>
      <c r="P24" s="18"/>
      <c r="Q24" s="16" t="s">
        <v>33</v>
      </c>
      <c r="R24" s="17"/>
      <c r="S24" s="17"/>
      <c r="T24" s="17"/>
      <c r="U24" s="18"/>
    </row>
    <row r="25" spans="2:21" ht="15" thickBot="1" x14ac:dyDescent="0.35">
      <c r="B25" s="12" t="s">
        <v>49</v>
      </c>
      <c r="C25" s="1" t="s">
        <v>31</v>
      </c>
      <c r="D25" s="1" t="s">
        <v>72</v>
      </c>
      <c r="E25" s="1" t="s">
        <v>50</v>
      </c>
      <c r="F25" s="3" t="s">
        <v>34</v>
      </c>
      <c r="G25" s="1" t="s">
        <v>11</v>
      </c>
      <c r="H25" s="1" t="s">
        <v>12</v>
      </c>
      <c r="I25" s="1" t="s">
        <v>13</v>
      </c>
      <c r="J25" s="1" t="s">
        <v>14</v>
      </c>
      <c r="K25" s="4" t="s">
        <v>16</v>
      </c>
      <c r="L25" s="3" t="s">
        <v>58</v>
      </c>
      <c r="M25" s="1" t="s">
        <v>59</v>
      </c>
      <c r="N25" s="1" t="s">
        <v>60</v>
      </c>
      <c r="O25" s="1" t="s">
        <v>39</v>
      </c>
      <c r="P25" s="4" t="s">
        <v>71</v>
      </c>
      <c r="Q25" s="3" t="s">
        <v>61</v>
      </c>
      <c r="R25" s="1" t="s">
        <v>62</v>
      </c>
      <c r="S25" s="1" t="s">
        <v>63</v>
      </c>
      <c r="T25" s="4" t="s">
        <v>56</v>
      </c>
      <c r="U25" s="4" t="s">
        <v>57</v>
      </c>
    </row>
    <row r="26" spans="2:21" x14ac:dyDescent="0.3">
      <c r="B26" s="11">
        <v>1</v>
      </c>
      <c r="C26" t="s">
        <v>44</v>
      </c>
      <c r="D26" t="s">
        <v>35</v>
      </c>
      <c r="E26" s="1">
        <v>3</v>
      </c>
      <c r="F26" s="3" t="s">
        <v>7</v>
      </c>
      <c r="G26" s="20">
        <v>1</v>
      </c>
      <c r="H26">
        <v>1000</v>
      </c>
      <c r="I26" s="1" t="s">
        <v>51</v>
      </c>
      <c r="J26" s="1" t="s">
        <v>6</v>
      </c>
      <c r="K26" s="9"/>
      <c r="L26" s="7">
        <v>0.63036999999999999</v>
      </c>
      <c r="M26" s="2">
        <v>0.34974</v>
      </c>
      <c r="N26" s="2">
        <v>0.44988</v>
      </c>
      <c r="O26" s="2">
        <v>0.84308000000000005</v>
      </c>
      <c r="P26" s="8">
        <v>0.84911979999999998</v>
      </c>
      <c r="Q26" s="7">
        <v>0.63999099999999998</v>
      </c>
      <c r="R26" s="2">
        <v>0.35100396</v>
      </c>
      <c r="S26" s="2">
        <v>0.453345</v>
      </c>
      <c r="T26" s="8">
        <v>0.84469099999999997</v>
      </c>
      <c r="U26" s="8">
        <v>0.849715</v>
      </c>
    </row>
    <row r="27" spans="2:21" x14ac:dyDescent="0.3">
      <c r="B27" s="3">
        <v>2</v>
      </c>
      <c r="C27" t="s">
        <v>44</v>
      </c>
      <c r="D27" t="s">
        <v>35</v>
      </c>
      <c r="E27" s="1">
        <v>3</v>
      </c>
      <c r="F27" s="3" t="s">
        <v>8</v>
      </c>
      <c r="G27" s="20">
        <v>1</v>
      </c>
      <c r="H27">
        <v>1000</v>
      </c>
      <c r="I27" s="1" t="s">
        <v>51</v>
      </c>
      <c r="J27" s="1" t="s">
        <v>6</v>
      </c>
      <c r="K27" s="9"/>
      <c r="L27" s="7">
        <v>0.63036999999999999</v>
      </c>
      <c r="M27" s="2">
        <v>0.34974</v>
      </c>
      <c r="N27" s="2">
        <v>0.44988</v>
      </c>
      <c r="O27" s="2">
        <v>0.84308000000000005</v>
      </c>
      <c r="P27" s="8">
        <v>0.84911999999999999</v>
      </c>
      <c r="Q27" s="7">
        <v>0.6400015</v>
      </c>
      <c r="R27" s="2">
        <v>0.3510469</v>
      </c>
      <c r="S27" s="2">
        <v>0.45338400000000001</v>
      </c>
      <c r="T27" s="8">
        <v>0.84469640000000001</v>
      </c>
      <c r="U27" s="8">
        <v>0.84971600000000003</v>
      </c>
    </row>
    <row r="28" spans="2:21" x14ac:dyDescent="0.3">
      <c r="B28" s="11">
        <v>3</v>
      </c>
      <c r="C28" t="s">
        <v>44</v>
      </c>
      <c r="D28" t="s">
        <v>35</v>
      </c>
      <c r="E28" s="1">
        <v>3</v>
      </c>
      <c r="F28" s="3" t="s">
        <v>2</v>
      </c>
      <c r="G28" s="20">
        <v>1</v>
      </c>
      <c r="H28">
        <v>1000</v>
      </c>
      <c r="I28" s="1" t="s">
        <v>51</v>
      </c>
      <c r="J28" s="1" t="s">
        <v>6</v>
      </c>
      <c r="K28" s="9"/>
      <c r="L28" s="7">
        <v>0.63044999999999995</v>
      </c>
      <c r="M28" s="2">
        <v>0.34986</v>
      </c>
      <c r="N28" s="2">
        <v>0.45</v>
      </c>
      <c r="O28" s="2">
        <v>0.84309999999999996</v>
      </c>
      <c r="P28" s="8">
        <v>0.84912359999999998</v>
      </c>
      <c r="Q28" s="7">
        <v>0.63999740000000005</v>
      </c>
      <c r="R28" s="2">
        <v>0.35098964999999999</v>
      </c>
      <c r="S28" s="2">
        <v>0.45333600000000002</v>
      </c>
      <c r="T28" s="8">
        <v>0.84469099999999997</v>
      </c>
      <c r="U28" s="8">
        <v>0.84972159999999997</v>
      </c>
    </row>
    <row r="29" spans="2:21" x14ac:dyDescent="0.3">
      <c r="B29" s="3">
        <v>4</v>
      </c>
      <c r="C29" t="s">
        <v>44</v>
      </c>
      <c r="D29" t="s">
        <v>35</v>
      </c>
      <c r="E29" s="1">
        <v>3</v>
      </c>
      <c r="F29" s="3" t="s">
        <v>9</v>
      </c>
      <c r="G29" s="20">
        <v>1</v>
      </c>
      <c r="H29">
        <v>1000</v>
      </c>
      <c r="I29" s="1" t="s">
        <v>51</v>
      </c>
      <c r="J29" s="1" t="s">
        <v>6</v>
      </c>
      <c r="K29" s="9"/>
      <c r="L29" s="7">
        <v>0.63036999999999999</v>
      </c>
      <c r="M29" s="2">
        <v>0.34974</v>
      </c>
      <c r="N29" s="2">
        <v>0.44988</v>
      </c>
      <c r="O29" s="2">
        <v>0.84308000000000005</v>
      </c>
      <c r="P29" s="8">
        <v>0.84911990000000004</v>
      </c>
      <c r="Q29" s="7">
        <v>0.64000124999999997</v>
      </c>
      <c r="R29" s="2">
        <v>0.35101827000000002</v>
      </c>
      <c r="S29" s="2">
        <v>0.45336016000000001</v>
      </c>
      <c r="T29" s="8">
        <v>0.84469384800000002</v>
      </c>
      <c r="U29" s="8">
        <v>0.84971589999999997</v>
      </c>
    </row>
    <row r="30" spans="2:21" x14ac:dyDescent="0.3">
      <c r="B30" s="11">
        <v>5</v>
      </c>
      <c r="C30" t="s">
        <v>44</v>
      </c>
      <c r="D30" t="s">
        <v>35</v>
      </c>
      <c r="E30" s="1">
        <v>3</v>
      </c>
      <c r="F30" s="3" t="s">
        <v>4</v>
      </c>
      <c r="G30" s="20">
        <v>1</v>
      </c>
      <c r="H30">
        <v>1000</v>
      </c>
      <c r="I30" s="1" t="s">
        <v>51</v>
      </c>
      <c r="J30" s="1" t="s">
        <v>6</v>
      </c>
      <c r="K30" s="9"/>
      <c r="L30" s="7">
        <v>0.63051999999999997</v>
      </c>
      <c r="M30" s="2">
        <v>0.34974</v>
      </c>
      <c r="N30" s="2">
        <v>0.44990999999999998</v>
      </c>
      <c r="O30" s="2">
        <v>0.84309999999999996</v>
      </c>
      <c r="P30" s="8">
        <v>0.84911988999999999</v>
      </c>
      <c r="Q30" s="7">
        <v>0.64</v>
      </c>
      <c r="R30" s="2">
        <v>0.35101828000000002</v>
      </c>
      <c r="S30" s="2">
        <v>0.45336028</v>
      </c>
      <c r="T30" s="8">
        <v>0.84469380000000005</v>
      </c>
      <c r="U30" s="8">
        <v>0.84971589999999997</v>
      </c>
    </row>
    <row r="31" spans="2:21" x14ac:dyDescent="0.3">
      <c r="B31" s="3">
        <v>6</v>
      </c>
      <c r="C31" t="s">
        <v>64</v>
      </c>
      <c r="D31" t="s">
        <v>35</v>
      </c>
      <c r="E31" s="1">
        <v>3</v>
      </c>
      <c r="F31" s="3" t="str">
        <f>binary_grid_search_results_max!E2</f>
        <v>lbfgs</v>
      </c>
      <c r="G31" s="20">
        <f>binary_grid_search_results_max!A2</f>
        <v>0</v>
      </c>
      <c r="H31">
        <f>binary_grid_search_results_max!B2</f>
        <v>1000</v>
      </c>
      <c r="I31" s="1" t="str">
        <f>binary_grid_search_results_max!C2</f>
        <v>multinomial</v>
      </c>
      <c r="J31" s="1" t="str">
        <f>binary_grid_search_results_max!D2</f>
        <v/>
      </c>
      <c r="K31" s="9">
        <f>binary_grid_search_results_max!F2</f>
        <v>0</v>
      </c>
      <c r="L31" s="7">
        <f>0.63004</f>
        <v>0.63004000000000004</v>
      </c>
      <c r="M31" s="2">
        <v>0.35011999999999999</v>
      </c>
      <c r="N31" s="2">
        <v>0.45011000000000001</v>
      </c>
      <c r="O31" s="2">
        <v>0.84304999999999997</v>
      </c>
      <c r="P31" s="8">
        <v>0.84911000000000003</v>
      </c>
      <c r="Q31" s="7">
        <f>binary_grid_search_results_max!J2</f>
        <v>0.63992639838260612</v>
      </c>
      <c r="R31" s="2">
        <f>binary_grid_search_results_max!I2</f>
        <v>0.35143333193411919</v>
      </c>
      <c r="S31" s="2">
        <f>binary_grid_search_results_max!H2</f>
        <v>0.45368656466249457</v>
      </c>
      <c r="T31" s="8">
        <f>binary_grid_search_results_max!G2</f>
        <v>0.8447148556837597</v>
      </c>
      <c r="U31" s="8">
        <f>binary_grid_search_results_max!T2</f>
        <v>0.84972193367484661</v>
      </c>
    </row>
    <row r="32" spans="2:21" x14ac:dyDescent="0.3">
      <c r="B32" s="11">
        <v>7</v>
      </c>
      <c r="C32" t="s">
        <v>64</v>
      </c>
      <c r="D32" t="s">
        <v>43</v>
      </c>
      <c r="E32" s="1">
        <v>3</v>
      </c>
      <c r="F32" s="3" t="str">
        <f>binary_grid_search_under_result!E2</f>
        <v>saga</v>
      </c>
      <c r="G32" s="20">
        <v>1</v>
      </c>
      <c r="H32">
        <f>binary_grid_search_under_result!B2</f>
        <v>1000</v>
      </c>
      <c r="I32" s="1" t="str">
        <f>binary_grid_search_under_result!C2</f>
        <v>multinomial</v>
      </c>
      <c r="J32" s="1" t="str">
        <f>binary_grid_search_under_result!D2</f>
        <v>elasticnet</v>
      </c>
      <c r="K32" s="9">
        <f>binary_grid_search_under_result!F2</f>
        <v>0.5</v>
      </c>
      <c r="L32" s="7">
        <v>0.41299999999999998</v>
      </c>
      <c r="M32" s="2">
        <v>0.79737000000000002</v>
      </c>
      <c r="N32" s="2">
        <v>0.54415000000000002</v>
      </c>
      <c r="O32" s="2">
        <v>0.75490000000000002</v>
      </c>
      <c r="P32" s="8">
        <v>0.84911999999999999</v>
      </c>
      <c r="Q32" s="7">
        <f>binary_grid_search_under_result!J2</f>
        <v>0.75918286105316268</v>
      </c>
      <c r="R32" s="2">
        <f>binary_grid_search_under_result!I2</f>
        <v>0.79653935103273332</v>
      </c>
      <c r="S32" s="2">
        <f>binary_grid_search_under_result!H2</f>
        <v>0.77741039036339032</v>
      </c>
      <c r="T32" s="8">
        <f>binary_grid_search_under_result!G2</f>
        <v>0.77192972060374332</v>
      </c>
      <c r="U32" s="8">
        <f>binary_grid_search_under_result!T2</f>
        <v>0.85082910668462441</v>
      </c>
    </row>
    <row r="33" spans="2:21" x14ac:dyDescent="0.3">
      <c r="B33" s="3">
        <v>8</v>
      </c>
      <c r="C33" t="s">
        <v>65</v>
      </c>
      <c r="D33" t="s">
        <v>42</v>
      </c>
      <c r="E33" s="1">
        <v>3</v>
      </c>
      <c r="F33" s="3" t="str">
        <f>binary_random_search_over_resul!A2</f>
        <v>liblinear</v>
      </c>
      <c r="G33" s="20">
        <f>binary_random_search_over_resul!E2</f>
        <v>1</v>
      </c>
      <c r="H33">
        <f>binary_random_search_over_resul!D2</f>
        <v>1000</v>
      </c>
      <c r="I33" s="1" t="str">
        <f>binary_random_search_over_resul!C2</f>
        <v>ovr</v>
      </c>
      <c r="J33" s="1" t="str">
        <f>binary_random_search_over_resul!B2</f>
        <v>l1</v>
      </c>
      <c r="K33" s="9">
        <f>binary_random_search_over_resul!F2</f>
        <v>0</v>
      </c>
      <c r="L33" s="7">
        <v>0.41308</v>
      </c>
      <c r="M33" s="2">
        <v>0.79737000000000002</v>
      </c>
      <c r="N33" s="2">
        <v>0.54422000000000004</v>
      </c>
      <c r="O33" s="2">
        <v>0.75497000000000003</v>
      </c>
      <c r="P33" s="8">
        <v>0.84938000000000002</v>
      </c>
      <c r="Q33" s="7">
        <f>binary_random_search_over_resul!J2</f>
        <v>0.75856500155831963</v>
      </c>
      <c r="R33" s="2">
        <f>binary_random_search_over_resul!I2</f>
        <v>0.79739894667276756</v>
      </c>
      <c r="S33" s="2">
        <f>binary_random_search_over_resul!H2</f>
        <v>0.77749695715245692</v>
      </c>
      <c r="T33" s="8">
        <f>binary_random_search_over_resul!G2</f>
        <v>0.77180166632609637</v>
      </c>
      <c r="U33" s="8">
        <f>binary_random_search_over_resul!T2</f>
        <v>0.8506190628286916</v>
      </c>
    </row>
    <row r="34" spans="2:21" x14ac:dyDescent="0.3">
      <c r="B34" s="3">
        <v>10</v>
      </c>
      <c r="C34" t="s">
        <v>41</v>
      </c>
      <c r="D34" t="s">
        <v>43</v>
      </c>
      <c r="E34" s="1">
        <v>3</v>
      </c>
      <c r="F34" s="3" t="str">
        <f>F32</f>
        <v>saga</v>
      </c>
      <c r="G34" s="20">
        <f>G32</f>
        <v>1</v>
      </c>
      <c r="H34">
        <v>10000</v>
      </c>
      <c r="I34" s="1" t="str">
        <f>I32</f>
        <v>multinomial</v>
      </c>
      <c r="J34" s="1" t="str">
        <f>J32</f>
        <v>elasticnet</v>
      </c>
      <c r="K34" s="9">
        <f>K32</f>
        <v>0.5</v>
      </c>
      <c r="L34" s="7">
        <v>0.41144999999999998</v>
      </c>
      <c r="M34" s="2">
        <v>0.79995000000000005</v>
      </c>
      <c r="N34" s="2">
        <v>0.54339999999999999</v>
      </c>
      <c r="O34" s="2">
        <v>0.75336999999999998</v>
      </c>
      <c r="P34" s="8">
        <v>0.84899000000000002</v>
      </c>
      <c r="Q34" s="7">
        <v>0.75649</v>
      </c>
      <c r="R34" s="2">
        <v>0.79738370000000003</v>
      </c>
      <c r="S34" s="2">
        <v>0.77639879000000001</v>
      </c>
      <c r="T34" s="8">
        <v>0.77035529999999997</v>
      </c>
      <c r="U34" s="8">
        <v>0.84909197000000003</v>
      </c>
    </row>
    <row r="35" spans="2:21" x14ac:dyDescent="0.3">
      <c r="B35" s="11">
        <v>11</v>
      </c>
      <c r="C35" t="s">
        <v>41</v>
      </c>
      <c r="D35" t="s">
        <v>42</v>
      </c>
      <c r="E35" s="1">
        <v>3</v>
      </c>
      <c r="F35" s="3" t="str">
        <f t="shared" ref="F35:K35" si="0">F34</f>
        <v>saga</v>
      </c>
      <c r="G35" s="20">
        <f t="shared" si="0"/>
        <v>1</v>
      </c>
      <c r="H35">
        <f t="shared" si="0"/>
        <v>10000</v>
      </c>
      <c r="I35" s="1" t="str">
        <f t="shared" si="0"/>
        <v>multinomial</v>
      </c>
      <c r="J35" s="1" t="str">
        <f t="shared" si="0"/>
        <v>elasticnet</v>
      </c>
      <c r="K35" s="9">
        <f t="shared" si="0"/>
        <v>0.5</v>
      </c>
      <c r="L35" s="7">
        <v>0.41304999999999997</v>
      </c>
      <c r="M35" s="2">
        <v>0.79647000000000001</v>
      </c>
      <c r="N35" s="2">
        <v>0.54398999999999997</v>
      </c>
      <c r="O35" s="2">
        <v>0.75502000000000002</v>
      </c>
      <c r="P35" s="8">
        <v>0.84936999999999996</v>
      </c>
      <c r="Q35" s="7">
        <v>0.75844599999999995</v>
      </c>
      <c r="R35" s="2">
        <v>0.79555900000000002</v>
      </c>
      <c r="S35" s="2">
        <v>0.77655640000000004</v>
      </c>
      <c r="T35" s="8">
        <v>0.77109000000000005</v>
      </c>
      <c r="U35" s="8">
        <v>0.85014400000000001</v>
      </c>
    </row>
    <row r="36" spans="2:21" x14ac:dyDescent="0.3">
      <c r="B36" s="5"/>
      <c r="C36" t="s">
        <v>45</v>
      </c>
      <c r="F36" s="3"/>
      <c r="K36" s="6"/>
      <c r="L36" s="7">
        <f>SUBTOTAL(104,Tableau55[Précision (classe 1)])</f>
        <v>0.63051999999999997</v>
      </c>
      <c r="M36" s="2">
        <f>SUBTOTAL(104,Tableau55[recall (classe 1)])</f>
        <v>0.79995000000000005</v>
      </c>
      <c r="N36" s="2">
        <f>SUBTOTAL(104,Tableau55[F1-score (classe 1)])</f>
        <v>0.54422000000000004</v>
      </c>
      <c r="O36" s="2">
        <f>SUBTOTAL(104,Tableau55[Accuracy (global)])</f>
        <v>0.84309999999999996</v>
      </c>
      <c r="P36" s="8">
        <f>SUBTOTAL(104,Tableau55[ROC (classe 2)])</f>
        <v>0.84938000000000002</v>
      </c>
      <c r="Q36" s="7">
        <f>SUBTOTAL(104,Tableau55[Précision (classe 1) ])</f>
        <v>0.75918286105316268</v>
      </c>
      <c r="R36" s="2">
        <f>SUBTOTAL(104,Tableau55[recall (classe 1) ])</f>
        <v>0.79739894667276756</v>
      </c>
      <c r="S36" s="2">
        <f>SUBTOTAL(104,Tableau55[F1-score (classe 1) ])</f>
        <v>0.77749695715245692</v>
      </c>
      <c r="T36" s="8">
        <f>SUBTOTAL(104,Tableau55[Accuracy (global) ])</f>
        <v>0.8447148556837597</v>
      </c>
      <c r="U36" s="8">
        <f>SUBTOTAL(104,Tableau55[[ROC ]])</f>
        <v>0.85082910668462441</v>
      </c>
    </row>
  </sheetData>
  <mergeCells count="6">
    <mergeCell ref="L6:P6"/>
    <mergeCell ref="F6:K6"/>
    <mergeCell ref="F24:K24"/>
    <mergeCell ref="L24:P24"/>
    <mergeCell ref="Q24:U24"/>
    <mergeCell ref="Q6:U6"/>
  </mergeCells>
  <pageMargins left="0.70866141732283472" right="0.70866141732283472" top="0.74803149606299213" bottom="0.74803149606299213" header="0.31496062992125984" footer="0.31496062992125984"/>
  <pageSetup paperSize="9" scale="38" orientation="landscape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976C5-58B9-4263-AD0C-9437D5F19570}">
  <sheetPr>
    <tabColor theme="5"/>
  </sheetPr>
  <dimension ref="A1:V12"/>
  <sheetViews>
    <sheetView topLeftCell="E1" workbookViewId="0">
      <selection activeCell="H39" sqref="H39"/>
    </sheetView>
  </sheetViews>
  <sheetFormatPr baseColWidth="10" defaultRowHeight="14.4" x14ac:dyDescent="0.3"/>
  <cols>
    <col min="1" max="1" width="4.33203125" bestFit="1" customWidth="1"/>
    <col min="2" max="2" width="10.77734375" bestFit="1" customWidth="1"/>
    <col min="3" max="3" width="12.77734375" bestFit="1" customWidth="1"/>
    <col min="4" max="4" width="9.6640625" bestFit="1" customWidth="1"/>
    <col min="5" max="5" width="8.44140625" bestFit="1" customWidth="1"/>
    <col min="6" max="6" width="9.6640625" bestFit="1" customWidth="1"/>
    <col min="7" max="7" width="12" bestFit="1" customWidth="1"/>
    <col min="8" max="8" width="12.109375" bestFit="1" customWidth="1"/>
    <col min="9" max="9" width="14.88671875" bestFit="1" customWidth="1"/>
    <col min="10" max="10" width="18.21875" bestFit="1" customWidth="1"/>
    <col min="11" max="11" width="17.33203125" bestFit="1" customWidth="1"/>
    <col min="12" max="12" width="16.88671875" bestFit="1" customWidth="1"/>
    <col min="13" max="13" width="20.44140625" bestFit="1" customWidth="1"/>
    <col min="14" max="14" width="14.109375" bestFit="1" customWidth="1"/>
    <col min="15" max="15" width="13.77734375" bestFit="1" customWidth="1"/>
    <col min="16" max="16" width="17.109375" bestFit="1" customWidth="1"/>
    <col min="17" max="18" width="12" bestFit="1" customWidth="1"/>
    <col min="19" max="19" width="14" bestFit="1" customWidth="1"/>
    <col min="20" max="20" width="12" bestFit="1" customWidth="1"/>
    <col min="21" max="21" width="20" bestFit="1" customWidth="1"/>
    <col min="22" max="22" width="13.44140625" bestFit="1" customWidth="1"/>
  </cols>
  <sheetData>
    <row r="1" spans="1:22" x14ac:dyDescent="0.3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66</v>
      </c>
      <c r="I1" t="s">
        <v>67</v>
      </c>
      <c r="J1" t="s">
        <v>68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19</v>
      </c>
      <c r="R1" t="s">
        <v>20</v>
      </c>
      <c r="S1" t="s">
        <v>18</v>
      </c>
      <c r="T1" t="s">
        <v>21</v>
      </c>
      <c r="U1" t="s">
        <v>22</v>
      </c>
      <c r="V1" t="s">
        <v>23</v>
      </c>
    </row>
    <row r="2" spans="1:22" x14ac:dyDescent="0.3">
      <c r="A2" t="s">
        <v>69</v>
      </c>
      <c r="B2">
        <v>1000</v>
      </c>
      <c r="C2" t="s">
        <v>5</v>
      </c>
      <c r="D2" t="s">
        <v>10</v>
      </c>
      <c r="E2" t="s">
        <v>4</v>
      </c>
      <c r="F2">
        <v>0.5</v>
      </c>
      <c r="G2">
        <v>0.77192972060374332</v>
      </c>
      <c r="H2">
        <v>0.77741039036339032</v>
      </c>
      <c r="I2">
        <v>0.79653935103273332</v>
      </c>
      <c r="J2">
        <v>0.75918286105316268</v>
      </c>
      <c r="K2">
        <v>0.77259282617903546</v>
      </c>
      <c r="L2">
        <v>0.77192972060374332</v>
      </c>
      <c r="M2">
        <v>0.77259283263909595</v>
      </c>
      <c r="N2">
        <v>0.77192973251593422</v>
      </c>
      <c r="O2">
        <v>0.77192972060374332</v>
      </c>
      <c r="P2">
        <v>0.77192972060374332</v>
      </c>
      <c r="Q2">
        <v>0.77179062755885453</v>
      </c>
      <c r="R2">
        <v>0.77192972060374332</v>
      </c>
      <c r="S2">
        <v>0.77179062480178562</v>
      </c>
      <c r="T2">
        <v>0.85082910668462441</v>
      </c>
      <c r="U2">
        <v>0.54452214683749822</v>
      </c>
      <c r="V2">
        <v>0.77291458011976177</v>
      </c>
    </row>
    <row r="3" spans="1:22" x14ac:dyDescent="0.3">
      <c r="A3" t="s">
        <v>69</v>
      </c>
      <c r="B3">
        <v>1000</v>
      </c>
      <c r="C3" t="s">
        <v>5</v>
      </c>
      <c r="D3" t="s">
        <v>10</v>
      </c>
      <c r="E3" t="s">
        <v>4</v>
      </c>
      <c r="F3">
        <v>0.5</v>
      </c>
      <c r="G3">
        <v>0.77192972060374332</v>
      </c>
      <c r="H3">
        <v>0.77741039036339032</v>
      </c>
      <c r="I3">
        <v>0.79653935103273332</v>
      </c>
      <c r="J3">
        <v>0.75918286105316268</v>
      </c>
      <c r="K3">
        <v>0.77259282617903546</v>
      </c>
      <c r="L3">
        <v>0.77192972060374332</v>
      </c>
      <c r="M3">
        <v>0.77259283263909595</v>
      </c>
      <c r="N3">
        <v>0.77192973251593422</v>
      </c>
      <c r="O3">
        <v>0.77192972060374332</v>
      </c>
      <c r="P3">
        <v>0.77192972060374332</v>
      </c>
      <c r="Q3">
        <v>0.77179062755885453</v>
      </c>
      <c r="R3">
        <v>0.77192972060374332</v>
      </c>
      <c r="S3">
        <v>0.77179062480178562</v>
      </c>
      <c r="T3">
        <v>0.85082910668462441</v>
      </c>
      <c r="U3">
        <v>0.54452214683749822</v>
      </c>
      <c r="V3">
        <v>0.77291458011976177</v>
      </c>
    </row>
    <row r="4" spans="1:22" x14ac:dyDescent="0.3">
      <c r="A4" t="s">
        <v>69</v>
      </c>
      <c r="B4">
        <v>1000</v>
      </c>
      <c r="C4" t="s">
        <v>5</v>
      </c>
      <c r="D4" t="s">
        <v>10</v>
      </c>
      <c r="E4" t="s">
        <v>4</v>
      </c>
      <c r="F4">
        <v>0.5</v>
      </c>
      <c r="G4">
        <v>0.77192972060374332</v>
      </c>
      <c r="H4">
        <v>0.77741039036339032</v>
      </c>
      <c r="I4">
        <v>0.79653935103273332</v>
      </c>
      <c r="J4">
        <v>0.75918286105316268</v>
      </c>
      <c r="K4">
        <v>0.77259282617903546</v>
      </c>
      <c r="L4">
        <v>0.77192972060374332</v>
      </c>
      <c r="M4">
        <v>0.77259283263909595</v>
      </c>
      <c r="N4">
        <v>0.77192973251593422</v>
      </c>
      <c r="O4">
        <v>0.77192972060374332</v>
      </c>
      <c r="P4">
        <v>0.77192972060374332</v>
      </c>
      <c r="Q4">
        <v>0.77179062755885453</v>
      </c>
      <c r="R4">
        <v>0.77192972060374332</v>
      </c>
      <c r="S4">
        <v>0.77179062480178562</v>
      </c>
      <c r="T4">
        <v>0.85082910668462441</v>
      </c>
      <c r="U4">
        <v>0.54452214683749822</v>
      </c>
      <c r="V4">
        <v>0.77291458011976177</v>
      </c>
    </row>
    <row r="5" spans="1:22" x14ac:dyDescent="0.3">
      <c r="A5" t="s">
        <v>69</v>
      </c>
      <c r="B5">
        <v>1000</v>
      </c>
      <c r="C5" t="s">
        <v>5</v>
      </c>
      <c r="D5" t="s">
        <v>10</v>
      </c>
      <c r="E5" t="s">
        <v>4</v>
      </c>
      <c r="F5">
        <v>0.5</v>
      </c>
      <c r="G5">
        <v>0.77192972060374332</v>
      </c>
      <c r="H5">
        <v>0.77741039036339032</v>
      </c>
      <c r="I5">
        <v>0.79653935103273332</v>
      </c>
      <c r="J5">
        <v>0.75918286105316268</v>
      </c>
      <c r="K5">
        <v>0.77259282617903546</v>
      </c>
      <c r="L5">
        <v>0.77192972060374332</v>
      </c>
      <c r="M5">
        <v>0.77259283263909595</v>
      </c>
      <c r="N5">
        <v>0.77192973251593422</v>
      </c>
      <c r="O5">
        <v>0.77192972060374332</v>
      </c>
      <c r="P5">
        <v>0.77192972060374332</v>
      </c>
      <c r="Q5">
        <v>0.77179062755885453</v>
      </c>
      <c r="R5">
        <v>0.77192972060374332</v>
      </c>
      <c r="S5">
        <v>0.77179062480178562</v>
      </c>
      <c r="T5">
        <v>0.85082910668462441</v>
      </c>
      <c r="U5">
        <v>0.54452214683749822</v>
      </c>
      <c r="V5">
        <v>0.77291458011976177</v>
      </c>
    </row>
    <row r="6" spans="1:22" x14ac:dyDescent="0.3">
      <c r="A6" t="s">
        <v>69</v>
      </c>
      <c r="B6">
        <v>1000</v>
      </c>
      <c r="C6" t="s">
        <v>5</v>
      </c>
      <c r="D6" t="s">
        <v>10</v>
      </c>
      <c r="E6" t="s">
        <v>4</v>
      </c>
      <c r="F6">
        <v>0.5</v>
      </c>
      <c r="G6">
        <v>0.77192972060374332</v>
      </c>
      <c r="H6">
        <v>0.77741039036339032</v>
      </c>
      <c r="I6">
        <v>0.79653935103273332</v>
      </c>
      <c r="J6">
        <v>0.75918286105316268</v>
      </c>
      <c r="K6">
        <v>0.77259282617903546</v>
      </c>
      <c r="L6">
        <v>0.77192972060374332</v>
      </c>
      <c r="M6">
        <v>0.77259283263909595</v>
      </c>
      <c r="N6">
        <v>0.77192973251593422</v>
      </c>
      <c r="O6">
        <v>0.77192972060374332</v>
      </c>
      <c r="P6">
        <v>0.77192972060374332</v>
      </c>
      <c r="Q6">
        <v>0.77179062755885453</v>
      </c>
      <c r="R6">
        <v>0.77192972060374332</v>
      </c>
      <c r="S6">
        <v>0.77179062480178562</v>
      </c>
      <c r="T6">
        <v>0.85082910668462441</v>
      </c>
      <c r="U6">
        <v>0.54452214683749822</v>
      </c>
      <c r="V6">
        <v>0.77291458011976177</v>
      </c>
    </row>
    <row r="7" spans="1:22" x14ac:dyDescent="0.3">
      <c r="A7" t="s">
        <v>69</v>
      </c>
      <c r="B7">
        <v>1000</v>
      </c>
      <c r="C7" t="s">
        <v>5</v>
      </c>
      <c r="D7" t="s">
        <v>10</v>
      </c>
      <c r="E7" t="s">
        <v>4</v>
      </c>
      <c r="F7">
        <v>0.5</v>
      </c>
      <c r="G7">
        <v>0.77192972060374332</v>
      </c>
      <c r="H7">
        <v>0.77741039036339032</v>
      </c>
      <c r="I7">
        <v>0.79653935103273332</v>
      </c>
      <c r="J7">
        <v>0.75918286105316268</v>
      </c>
      <c r="K7">
        <v>0.77259282617903546</v>
      </c>
      <c r="L7">
        <v>0.77192972060374332</v>
      </c>
      <c r="M7">
        <v>0.77259283263909595</v>
      </c>
      <c r="N7">
        <v>0.77192973251593422</v>
      </c>
      <c r="O7">
        <v>0.77192972060374332</v>
      </c>
      <c r="P7">
        <v>0.77192972060374332</v>
      </c>
      <c r="Q7">
        <v>0.77179062755885453</v>
      </c>
      <c r="R7">
        <v>0.77192972060374332</v>
      </c>
      <c r="S7">
        <v>0.77179062480178562</v>
      </c>
      <c r="T7">
        <v>0.85082910668462441</v>
      </c>
      <c r="U7">
        <v>0.54452214683749822</v>
      </c>
      <c r="V7">
        <v>0.77291458011976177</v>
      </c>
    </row>
    <row r="8" spans="1:22" x14ac:dyDescent="0.3">
      <c r="A8" t="s">
        <v>69</v>
      </c>
      <c r="B8">
        <v>1000</v>
      </c>
      <c r="C8" t="s">
        <v>5</v>
      </c>
      <c r="D8" t="s">
        <v>10</v>
      </c>
      <c r="E8" t="s">
        <v>4</v>
      </c>
      <c r="F8">
        <v>0.5</v>
      </c>
      <c r="G8">
        <v>0.77192972060374332</v>
      </c>
      <c r="H8">
        <v>0.77741039036339032</v>
      </c>
      <c r="I8">
        <v>0.79653935103273332</v>
      </c>
      <c r="J8">
        <v>0.75918286105316268</v>
      </c>
      <c r="K8">
        <v>0.77259282617903546</v>
      </c>
      <c r="L8">
        <v>0.77192972060374332</v>
      </c>
      <c r="M8">
        <v>0.77259283263909595</v>
      </c>
      <c r="N8">
        <v>0.77192973251593422</v>
      </c>
      <c r="O8">
        <v>0.77192972060374332</v>
      </c>
      <c r="P8">
        <v>0.77192972060374332</v>
      </c>
      <c r="Q8">
        <v>0.77179062755885453</v>
      </c>
      <c r="R8">
        <v>0.77192972060374332</v>
      </c>
      <c r="S8">
        <v>0.77179062480178562</v>
      </c>
      <c r="T8">
        <v>0.85082910668462441</v>
      </c>
      <c r="U8">
        <v>0.54452214683749822</v>
      </c>
      <c r="V8">
        <v>0.77291458011976177</v>
      </c>
    </row>
    <row r="9" spans="1:22" x14ac:dyDescent="0.3">
      <c r="A9" t="s">
        <v>69</v>
      </c>
      <c r="B9">
        <v>1000</v>
      </c>
      <c r="C9" t="s">
        <v>5</v>
      </c>
      <c r="D9" t="s">
        <v>10</v>
      </c>
      <c r="E9" t="s">
        <v>4</v>
      </c>
      <c r="F9">
        <v>0.5</v>
      </c>
      <c r="G9">
        <v>0.77192972060374332</v>
      </c>
      <c r="H9">
        <v>0.77741039036339032</v>
      </c>
      <c r="I9">
        <v>0.79653935103273332</v>
      </c>
      <c r="J9">
        <v>0.75918286105316268</v>
      </c>
      <c r="K9">
        <v>0.77259282617903546</v>
      </c>
      <c r="L9">
        <v>0.77192972060374332</v>
      </c>
      <c r="M9">
        <v>0.77259283263909595</v>
      </c>
      <c r="N9">
        <v>0.77192973251593422</v>
      </c>
      <c r="O9">
        <v>0.77192972060374332</v>
      </c>
      <c r="P9">
        <v>0.77192972060374332</v>
      </c>
      <c r="Q9">
        <v>0.77179062755885453</v>
      </c>
      <c r="R9">
        <v>0.77192972060374332</v>
      </c>
      <c r="S9">
        <v>0.77179062480178562</v>
      </c>
      <c r="T9">
        <v>0.85082910668462441</v>
      </c>
      <c r="U9">
        <v>0.54452214683749822</v>
      </c>
      <c r="V9">
        <v>0.77291458011976177</v>
      </c>
    </row>
    <row r="10" spans="1:22" x14ac:dyDescent="0.3">
      <c r="A10" t="s">
        <v>69</v>
      </c>
      <c r="B10">
        <v>1000</v>
      </c>
      <c r="C10" t="s">
        <v>5</v>
      </c>
      <c r="D10" t="s">
        <v>10</v>
      </c>
      <c r="E10" t="s">
        <v>4</v>
      </c>
      <c r="F10">
        <v>0.5</v>
      </c>
      <c r="G10">
        <v>0.77192972060374332</v>
      </c>
      <c r="H10">
        <v>0.77741039036339032</v>
      </c>
      <c r="I10">
        <v>0.79653935103273332</v>
      </c>
      <c r="J10">
        <v>0.75918286105316268</v>
      </c>
      <c r="K10">
        <v>0.77259282617903546</v>
      </c>
      <c r="L10">
        <v>0.77192972060374332</v>
      </c>
      <c r="M10">
        <v>0.77259283263909595</v>
      </c>
      <c r="N10">
        <v>0.77192973251593422</v>
      </c>
      <c r="O10">
        <v>0.77192972060374332</v>
      </c>
      <c r="P10">
        <v>0.77192972060374332</v>
      </c>
      <c r="Q10">
        <v>0.77179062755885453</v>
      </c>
      <c r="R10">
        <v>0.77192972060374332</v>
      </c>
      <c r="S10">
        <v>0.77179062480178562</v>
      </c>
      <c r="T10">
        <v>0.85082910668462441</v>
      </c>
      <c r="U10">
        <v>0.54452214683749822</v>
      </c>
      <c r="V10">
        <v>0.77291458011976177</v>
      </c>
    </row>
    <row r="11" spans="1:22" x14ac:dyDescent="0.3">
      <c r="A11" t="s">
        <v>69</v>
      </c>
      <c r="B11">
        <v>1000</v>
      </c>
      <c r="C11" t="s">
        <v>5</v>
      </c>
      <c r="D11" t="s">
        <v>10</v>
      </c>
      <c r="E11" t="s">
        <v>4</v>
      </c>
      <c r="F11">
        <v>0.5</v>
      </c>
      <c r="G11">
        <v>0.77192972060374332</v>
      </c>
      <c r="H11">
        <v>0.77741039036339032</v>
      </c>
      <c r="I11">
        <v>0.79653935103273332</v>
      </c>
      <c r="J11">
        <v>0.75918286105316268</v>
      </c>
      <c r="K11">
        <v>0.77259282617903546</v>
      </c>
      <c r="L11">
        <v>0.77192972060374332</v>
      </c>
      <c r="M11">
        <v>0.77259283263909595</v>
      </c>
      <c r="N11">
        <v>0.77192973251593422</v>
      </c>
      <c r="O11">
        <v>0.77192972060374332</v>
      </c>
      <c r="P11">
        <v>0.77192972060374332</v>
      </c>
      <c r="Q11">
        <v>0.77179062755885453</v>
      </c>
      <c r="R11">
        <v>0.77192972060374332</v>
      </c>
      <c r="S11">
        <v>0.77179062480178562</v>
      </c>
      <c r="T11">
        <v>0.85082910668462441</v>
      </c>
      <c r="U11">
        <v>0.54452214683749822</v>
      </c>
      <c r="V11">
        <v>0.77291458011976177</v>
      </c>
    </row>
    <row r="12" spans="1:22" x14ac:dyDescent="0.3">
      <c r="A12" t="s">
        <v>69</v>
      </c>
      <c r="B12">
        <v>1000</v>
      </c>
      <c r="C12" t="s">
        <v>5</v>
      </c>
      <c r="D12" t="s">
        <v>6</v>
      </c>
      <c r="E12" t="s">
        <v>4</v>
      </c>
      <c r="G12">
        <v>0.77191540723408636</v>
      </c>
      <c r="H12">
        <v>0.77736178587121163</v>
      </c>
      <c r="I12">
        <v>0.79636760903209425</v>
      </c>
      <c r="J12">
        <v>0.75924585675267353</v>
      </c>
      <c r="K12">
        <v>0.77256985503560871</v>
      </c>
      <c r="L12">
        <v>0.77191540723408636</v>
      </c>
      <c r="M12">
        <v>0.77256986248997872</v>
      </c>
      <c r="N12">
        <v>0.77191542083617237</v>
      </c>
      <c r="O12">
        <v>0.77191540723408636</v>
      </c>
      <c r="P12">
        <v>0.77191540723408636</v>
      </c>
      <c r="Q12">
        <v>0.7717781534686563</v>
      </c>
      <c r="R12">
        <v>0.77191540723408636</v>
      </c>
      <c r="S12">
        <v>0.771778150359962</v>
      </c>
      <c r="T12">
        <v>0.85083106496953353</v>
      </c>
      <c r="U12">
        <v>0.54448487514374821</v>
      </c>
      <c r="V12">
        <v>0.77289487994916728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96EBB-976D-411C-893F-59863366BC8D}">
  <sheetPr>
    <tabColor theme="5"/>
  </sheetPr>
  <dimension ref="A1:V12"/>
  <sheetViews>
    <sheetView workbookViewId="0">
      <selection activeCell="A5" sqref="A5"/>
    </sheetView>
  </sheetViews>
  <sheetFormatPr baseColWidth="10" defaultRowHeight="14.4" x14ac:dyDescent="0.3"/>
  <cols>
    <col min="1" max="1" width="8.44140625" bestFit="1" customWidth="1"/>
    <col min="2" max="2" width="9.6640625" bestFit="1" customWidth="1"/>
    <col min="3" max="3" width="12.77734375" bestFit="1" customWidth="1"/>
    <col min="4" max="4" width="10.77734375" bestFit="1" customWidth="1"/>
    <col min="5" max="5" width="4.33203125" bestFit="1" customWidth="1"/>
    <col min="6" max="6" width="9.6640625" bestFit="1" customWidth="1"/>
    <col min="7" max="7" width="12" bestFit="1" customWidth="1"/>
    <col min="8" max="8" width="12.109375" bestFit="1" customWidth="1"/>
    <col min="9" max="9" width="14.88671875" bestFit="1" customWidth="1"/>
    <col min="10" max="10" width="18.21875" bestFit="1" customWidth="1"/>
    <col min="11" max="11" width="17.33203125" bestFit="1" customWidth="1"/>
    <col min="12" max="12" width="16.88671875" bestFit="1" customWidth="1"/>
    <col min="13" max="13" width="20.44140625" bestFit="1" customWidth="1"/>
    <col min="14" max="14" width="14.109375" bestFit="1" customWidth="1"/>
    <col min="15" max="15" width="13.77734375" bestFit="1" customWidth="1"/>
    <col min="16" max="16" width="17.109375" bestFit="1" customWidth="1"/>
    <col min="17" max="18" width="12" bestFit="1" customWidth="1"/>
    <col min="19" max="19" width="14" bestFit="1" customWidth="1"/>
    <col min="20" max="20" width="12" bestFit="1" customWidth="1"/>
    <col min="21" max="21" width="20" bestFit="1" customWidth="1"/>
    <col min="22" max="22" width="13.44140625" bestFit="1" customWidth="1"/>
  </cols>
  <sheetData>
    <row r="1" spans="1:22" x14ac:dyDescent="0.3">
      <c r="A1" t="s">
        <v>15</v>
      </c>
      <c r="B1" t="s">
        <v>14</v>
      </c>
      <c r="C1" t="s">
        <v>13</v>
      </c>
      <c r="D1" t="s">
        <v>12</v>
      </c>
      <c r="E1" t="s">
        <v>11</v>
      </c>
      <c r="F1" t="s">
        <v>16</v>
      </c>
      <c r="G1" t="s">
        <v>17</v>
      </c>
      <c r="H1" t="s">
        <v>66</v>
      </c>
      <c r="I1" t="s">
        <v>67</v>
      </c>
      <c r="J1" t="s">
        <v>68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19</v>
      </c>
      <c r="R1" t="s">
        <v>20</v>
      </c>
      <c r="S1" t="s">
        <v>18</v>
      </c>
      <c r="T1" t="s">
        <v>21</v>
      </c>
      <c r="U1" t="s">
        <v>22</v>
      </c>
      <c r="V1" t="s">
        <v>23</v>
      </c>
    </row>
    <row r="2" spans="1:22" x14ac:dyDescent="0.3">
      <c r="A2" t="s">
        <v>2</v>
      </c>
      <c r="B2" t="s">
        <v>1</v>
      </c>
      <c r="C2" t="s">
        <v>0</v>
      </c>
      <c r="D2">
        <v>1000</v>
      </c>
      <c r="E2">
        <v>1</v>
      </c>
      <c r="G2">
        <v>0.77180166632609637</v>
      </c>
      <c r="H2">
        <v>0.77749695715245692</v>
      </c>
      <c r="I2">
        <v>0.79739894667276756</v>
      </c>
      <c r="J2">
        <v>0.75856500155831963</v>
      </c>
      <c r="K2">
        <v>0.77251654737608233</v>
      </c>
      <c r="L2">
        <v>0.77180166632609637</v>
      </c>
      <c r="M2">
        <v>0.77251654806783121</v>
      </c>
      <c r="N2">
        <v>0.77180166757138269</v>
      </c>
      <c r="O2">
        <v>0.77180166632609637</v>
      </c>
      <c r="P2">
        <v>0.77180166632609637</v>
      </c>
      <c r="Q2">
        <v>0.77165191943804379</v>
      </c>
      <c r="R2">
        <v>0.77180166632609637</v>
      </c>
      <c r="S2">
        <v>0.77165191915791809</v>
      </c>
      <c r="T2">
        <v>0.8506190628286916</v>
      </c>
      <c r="U2">
        <v>0.54431774386295417</v>
      </c>
      <c r="V2">
        <v>0.77282092698092641</v>
      </c>
    </row>
    <row r="3" spans="1:22" x14ac:dyDescent="0.3">
      <c r="A3" t="s">
        <v>2</v>
      </c>
      <c r="B3" t="s">
        <v>1</v>
      </c>
      <c r="C3" t="s">
        <v>0</v>
      </c>
      <c r="D3">
        <v>1000</v>
      </c>
      <c r="E3">
        <v>1</v>
      </c>
      <c r="G3">
        <v>0.77180166632609637</v>
      </c>
      <c r="H3">
        <v>0.77749695715245692</v>
      </c>
      <c r="I3">
        <v>0.79739894667276756</v>
      </c>
      <c r="J3">
        <v>0.75856500155831963</v>
      </c>
      <c r="K3">
        <v>0.77251654737608233</v>
      </c>
      <c r="L3">
        <v>0.77180166632609637</v>
      </c>
      <c r="M3">
        <v>0.77251654806783121</v>
      </c>
      <c r="N3">
        <v>0.77180166757138269</v>
      </c>
      <c r="O3">
        <v>0.77180166632609637</v>
      </c>
      <c r="P3">
        <v>0.77180166632609637</v>
      </c>
      <c r="Q3">
        <v>0.77165191943804379</v>
      </c>
      <c r="R3">
        <v>0.77180166632609637</v>
      </c>
      <c r="S3">
        <v>0.77165191915791809</v>
      </c>
      <c r="T3">
        <v>0.8506190628286916</v>
      </c>
      <c r="U3">
        <v>0.54431774386295417</v>
      </c>
      <c r="V3">
        <v>0.77282092698092641</v>
      </c>
    </row>
    <row r="4" spans="1:22" x14ac:dyDescent="0.3">
      <c r="A4" t="s">
        <v>2</v>
      </c>
      <c r="B4" t="s">
        <v>1</v>
      </c>
      <c r="C4" t="s">
        <v>0</v>
      </c>
      <c r="D4">
        <v>1000</v>
      </c>
      <c r="E4">
        <v>1</v>
      </c>
      <c r="G4">
        <v>0.77180166632609637</v>
      </c>
      <c r="H4">
        <v>0.77749695715245692</v>
      </c>
      <c r="I4">
        <v>0.79739894667276756</v>
      </c>
      <c r="J4">
        <v>0.75856500155831963</v>
      </c>
      <c r="K4">
        <v>0.77251654737608233</v>
      </c>
      <c r="L4">
        <v>0.77180166632609637</v>
      </c>
      <c r="M4">
        <v>0.77251654806783121</v>
      </c>
      <c r="N4">
        <v>0.77180166757138269</v>
      </c>
      <c r="O4">
        <v>0.77180166632609637</v>
      </c>
      <c r="P4">
        <v>0.77180166632609637</v>
      </c>
      <c r="Q4">
        <v>0.77165191943804379</v>
      </c>
      <c r="R4">
        <v>0.77180166632609637</v>
      </c>
      <c r="S4">
        <v>0.77165191915791809</v>
      </c>
      <c r="T4">
        <v>0.8506190628286916</v>
      </c>
      <c r="U4">
        <v>0.54431774386295417</v>
      </c>
      <c r="V4">
        <v>0.77282092698092641</v>
      </c>
    </row>
    <row r="5" spans="1:22" x14ac:dyDescent="0.3">
      <c r="A5" t="s">
        <v>9</v>
      </c>
      <c r="B5" t="s">
        <v>6</v>
      </c>
      <c r="C5" t="s">
        <v>0</v>
      </c>
      <c r="D5">
        <v>1000</v>
      </c>
      <c r="E5">
        <v>10</v>
      </c>
      <c r="G5">
        <v>0.77180166639590675</v>
      </c>
      <c r="H5">
        <v>0.77748581630955105</v>
      </c>
      <c r="I5">
        <v>0.79734749148591355</v>
      </c>
      <c r="J5">
        <v>0.75859042302841295</v>
      </c>
      <c r="K5">
        <v>0.77251371540071911</v>
      </c>
      <c r="L5">
        <v>0.77180166639590675</v>
      </c>
      <c r="M5">
        <v>0.77251371610433239</v>
      </c>
      <c r="N5">
        <v>0.77180166767997616</v>
      </c>
      <c r="O5">
        <v>0.77180166639590675</v>
      </c>
      <c r="P5">
        <v>0.77180166639590675</v>
      </c>
      <c r="Q5">
        <v>0.77165250843942201</v>
      </c>
      <c r="R5">
        <v>0.77180166639590675</v>
      </c>
      <c r="S5">
        <v>0.77165250814575026</v>
      </c>
      <c r="T5">
        <v>0.85062171744485415</v>
      </c>
      <c r="U5">
        <v>0.54431491558184308</v>
      </c>
      <c r="V5">
        <v>0.77281917001344758</v>
      </c>
    </row>
    <row r="6" spans="1:22" x14ac:dyDescent="0.3">
      <c r="A6" t="s">
        <v>9</v>
      </c>
      <c r="B6" t="s">
        <v>6</v>
      </c>
      <c r="C6" t="s">
        <v>0</v>
      </c>
      <c r="D6">
        <v>1000</v>
      </c>
      <c r="E6">
        <v>10</v>
      </c>
      <c r="G6">
        <v>0.77180166639590675</v>
      </c>
      <c r="H6">
        <v>0.77748581630955105</v>
      </c>
      <c r="I6">
        <v>0.79734749148591355</v>
      </c>
      <c r="J6">
        <v>0.75859042302841295</v>
      </c>
      <c r="K6">
        <v>0.77251371540071911</v>
      </c>
      <c r="L6">
        <v>0.77180166639590675</v>
      </c>
      <c r="M6">
        <v>0.77251371610433239</v>
      </c>
      <c r="N6">
        <v>0.77180166767997616</v>
      </c>
      <c r="O6">
        <v>0.77180166639590675</v>
      </c>
      <c r="P6">
        <v>0.77180166639590675</v>
      </c>
      <c r="Q6">
        <v>0.77165250843942201</v>
      </c>
      <c r="R6">
        <v>0.77180166639590675</v>
      </c>
      <c r="S6">
        <v>0.77165250814575026</v>
      </c>
      <c r="T6">
        <v>0.85062171744485415</v>
      </c>
      <c r="U6">
        <v>0.54431491558184308</v>
      </c>
      <c r="V6">
        <v>0.77281917001344758</v>
      </c>
    </row>
    <row r="7" spans="1:22" x14ac:dyDescent="0.3">
      <c r="A7" t="s">
        <v>9</v>
      </c>
      <c r="B7" t="s">
        <v>6</v>
      </c>
      <c r="C7" t="s">
        <v>0</v>
      </c>
      <c r="D7">
        <v>1000</v>
      </c>
      <c r="E7">
        <v>10</v>
      </c>
      <c r="G7">
        <v>0.77180166639590675</v>
      </c>
      <c r="H7">
        <v>0.77748581630955105</v>
      </c>
      <c r="I7">
        <v>0.79734749148591355</v>
      </c>
      <c r="J7">
        <v>0.75859042302841295</v>
      </c>
      <c r="K7">
        <v>0.77251371540071911</v>
      </c>
      <c r="L7">
        <v>0.77180166639590675</v>
      </c>
      <c r="M7">
        <v>0.77251371610433239</v>
      </c>
      <c r="N7">
        <v>0.77180166767997616</v>
      </c>
      <c r="O7">
        <v>0.77180166639590675</v>
      </c>
      <c r="P7">
        <v>0.77180166639590675</v>
      </c>
      <c r="Q7">
        <v>0.77165250843942201</v>
      </c>
      <c r="R7">
        <v>0.77180166639590675</v>
      </c>
      <c r="S7">
        <v>0.77165250814575026</v>
      </c>
      <c r="T7">
        <v>0.85062171744485415</v>
      </c>
      <c r="U7">
        <v>0.54431491558184308</v>
      </c>
      <c r="V7">
        <v>0.77281917001344758</v>
      </c>
    </row>
    <row r="8" spans="1:22" x14ac:dyDescent="0.3">
      <c r="A8" t="s">
        <v>9</v>
      </c>
      <c r="B8" t="s">
        <v>6</v>
      </c>
      <c r="C8" t="s">
        <v>0</v>
      </c>
      <c r="D8">
        <v>1000</v>
      </c>
      <c r="E8">
        <v>10</v>
      </c>
      <c r="G8">
        <v>0.77180166639590675</v>
      </c>
      <c r="H8">
        <v>0.77748581630955105</v>
      </c>
      <c r="I8">
        <v>0.79734749148591355</v>
      </c>
      <c r="J8">
        <v>0.75859042302841295</v>
      </c>
      <c r="K8">
        <v>0.77251371540071911</v>
      </c>
      <c r="L8">
        <v>0.77180166639590675</v>
      </c>
      <c r="M8">
        <v>0.77251371610433239</v>
      </c>
      <c r="N8">
        <v>0.77180166767997616</v>
      </c>
      <c r="O8">
        <v>0.77180166639590675</v>
      </c>
      <c r="P8">
        <v>0.77180166639590675</v>
      </c>
      <c r="Q8">
        <v>0.77165250843942201</v>
      </c>
      <c r="R8">
        <v>0.77180166639590675</v>
      </c>
      <c r="S8">
        <v>0.77165250814575026</v>
      </c>
      <c r="T8">
        <v>0.85062171744485415</v>
      </c>
      <c r="U8">
        <v>0.54431491558184308</v>
      </c>
      <c r="V8">
        <v>0.77281917001344758</v>
      </c>
    </row>
    <row r="9" spans="1:22" x14ac:dyDescent="0.3">
      <c r="A9" t="s">
        <v>9</v>
      </c>
      <c r="B9" t="s">
        <v>6</v>
      </c>
      <c r="C9" t="s">
        <v>0</v>
      </c>
      <c r="D9">
        <v>1000</v>
      </c>
      <c r="E9">
        <v>10</v>
      </c>
      <c r="G9">
        <v>0.77180166639590675</v>
      </c>
      <c r="H9">
        <v>0.77748581630955105</v>
      </c>
      <c r="I9">
        <v>0.79734749148591355</v>
      </c>
      <c r="J9">
        <v>0.75859042302841295</v>
      </c>
      <c r="K9">
        <v>0.77251371540071911</v>
      </c>
      <c r="L9">
        <v>0.77180166639590675</v>
      </c>
      <c r="M9">
        <v>0.77251371610433239</v>
      </c>
      <c r="N9">
        <v>0.77180166767997616</v>
      </c>
      <c r="O9">
        <v>0.77180166639590675</v>
      </c>
      <c r="P9">
        <v>0.77180166639590675</v>
      </c>
      <c r="Q9">
        <v>0.77165250843942201</v>
      </c>
      <c r="R9">
        <v>0.77180166639590675</v>
      </c>
      <c r="S9">
        <v>0.77165250814575026</v>
      </c>
      <c r="T9">
        <v>0.85062171744485415</v>
      </c>
      <c r="U9">
        <v>0.54431491558184308</v>
      </c>
      <c r="V9">
        <v>0.77281917001344758</v>
      </c>
    </row>
    <row r="10" spans="1:22" x14ac:dyDescent="0.3">
      <c r="A10" t="s">
        <v>9</v>
      </c>
      <c r="B10" t="s">
        <v>6</v>
      </c>
      <c r="C10" t="s">
        <v>0</v>
      </c>
      <c r="D10">
        <v>1000</v>
      </c>
      <c r="E10">
        <v>10</v>
      </c>
      <c r="G10">
        <v>0.77180166639590675</v>
      </c>
      <c r="H10">
        <v>0.77748581630955105</v>
      </c>
      <c r="I10">
        <v>0.79734749148591355</v>
      </c>
      <c r="J10">
        <v>0.75859042302841295</v>
      </c>
      <c r="K10">
        <v>0.77251371540071911</v>
      </c>
      <c r="L10">
        <v>0.77180166639590675</v>
      </c>
      <c r="M10">
        <v>0.77251371610433239</v>
      </c>
      <c r="N10">
        <v>0.77180166767997616</v>
      </c>
      <c r="O10">
        <v>0.77180166639590675</v>
      </c>
      <c r="P10">
        <v>0.77180166639590675</v>
      </c>
      <c r="Q10">
        <v>0.77165250843942201</v>
      </c>
      <c r="R10">
        <v>0.77180166639590675</v>
      </c>
      <c r="S10">
        <v>0.77165250814575026</v>
      </c>
      <c r="T10">
        <v>0.85062171744485415</v>
      </c>
      <c r="U10">
        <v>0.54431491558184308</v>
      </c>
      <c r="V10">
        <v>0.77281917001344758</v>
      </c>
    </row>
    <row r="11" spans="1:22" x14ac:dyDescent="0.3">
      <c r="A11" t="s">
        <v>9</v>
      </c>
      <c r="B11" t="s">
        <v>6</v>
      </c>
      <c r="C11" t="s">
        <v>0</v>
      </c>
      <c r="D11">
        <v>1000</v>
      </c>
      <c r="E11">
        <v>10</v>
      </c>
      <c r="G11">
        <v>0.77180166639590675</v>
      </c>
      <c r="H11">
        <v>0.77748581630955105</v>
      </c>
      <c r="I11">
        <v>0.79734749148591355</v>
      </c>
      <c r="J11">
        <v>0.75859042302841295</v>
      </c>
      <c r="K11">
        <v>0.77251371540071911</v>
      </c>
      <c r="L11">
        <v>0.77180166639590675</v>
      </c>
      <c r="M11">
        <v>0.77251371610433239</v>
      </c>
      <c r="N11">
        <v>0.77180166767997616</v>
      </c>
      <c r="O11">
        <v>0.77180166639590675</v>
      </c>
      <c r="P11">
        <v>0.77180166639590675</v>
      </c>
      <c r="Q11">
        <v>0.77165250843942201</v>
      </c>
      <c r="R11">
        <v>0.77180166639590675</v>
      </c>
      <c r="S11">
        <v>0.77165250814575026</v>
      </c>
      <c r="T11">
        <v>0.85062171744485415</v>
      </c>
      <c r="U11">
        <v>0.54431491558184308</v>
      </c>
      <c r="V11">
        <v>0.77281917001344758</v>
      </c>
    </row>
    <row r="12" spans="1:22" x14ac:dyDescent="0.3">
      <c r="A12" t="s">
        <v>2</v>
      </c>
      <c r="B12" t="s">
        <v>1</v>
      </c>
      <c r="C12" t="s">
        <v>0</v>
      </c>
      <c r="D12">
        <v>1000</v>
      </c>
      <c r="E12">
        <v>0.1</v>
      </c>
      <c r="G12">
        <v>0.77170197217499137</v>
      </c>
      <c r="H12">
        <v>0.77745910093757364</v>
      </c>
      <c r="I12">
        <v>0.7975726077538744</v>
      </c>
      <c r="J12">
        <v>0.75833565535603176</v>
      </c>
      <c r="K12">
        <v>0.77243178358193199</v>
      </c>
      <c r="L12">
        <v>0.77170197217499137</v>
      </c>
      <c r="M12">
        <v>0.77243178420135117</v>
      </c>
      <c r="N12">
        <v>0.77170197327289924</v>
      </c>
      <c r="O12">
        <v>0.77170197217499137</v>
      </c>
      <c r="P12">
        <v>0.77170197217499137</v>
      </c>
      <c r="Q12">
        <v>0.77154898081358725</v>
      </c>
      <c r="R12">
        <v>0.77170197217499137</v>
      </c>
      <c r="S12">
        <v>0.77154898057133037</v>
      </c>
      <c r="T12">
        <v>0.85053626456512477</v>
      </c>
      <c r="U12">
        <v>0.54413326622588376</v>
      </c>
      <c r="V12">
        <v>0.77273100483838453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64547-BE5D-4948-8762-9958E84CF177}">
  <sheetPr>
    <tabColor theme="5"/>
  </sheetPr>
  <dimension ref="A1:V12"/>
  <sheetViews>
    <sheetView topLeftCell="J1" workbookViewId="0"/>
  </sheetViews>
  <sheetFormatPr baseColWidth="10" defaultRowHeight="14.4" x14ac:dyDescent="0.3"/>
  <cols>
    <col min="1" max="1" width="6" bestFit="1" customWidth="1"/>
    <col min="2" max="2" width="10.77734375" bestFit="1" customWidth="1"/>
    <col min="3" max="3" width="12.77734375" bestFit="1" customWidth="1"/>
    <col min="4" max="4" width="9.6640625" bestFit="1" customWidth="1"/>
    <col min="5" max="5" width="8.44140625" bestFit="1" customWidth="1"/>
    <col min="6" max="6" width="9.6640625" bestFit="1" customWidth="1"/>
    <col min="7" max="7" width="12" bestFit="1" customWidth="1"/>
    <col min="8" max="8" width="12.109375" bestFit="1" customWidth="1"/>
    <col min="9" max="9" width="14.88671875" bestFit="1" customWidth="1"/>
    <col min="10" max="10" width="18.21875" bestFit="1" customWidth="1"/>
    <col min="11" max="11" width="17.33203125" bestFit="1" customWidth="1"/>
    <col min="12" max="12" width="16.88671875" bestFit="1" customWidth="1"/>
    <col min="13" max="13" width="20.44140625" bestFit="1" customWidth="1"/>
    <col min="14" max="14" width="14.109375" bestFit="1" customWidth="1"/>
    <col min="15" max="15" width="13.77734375" bestFit="1" customWidth="1"/>
    <col min="16" max="16" width="17.109375" bestFit="1" customWidth="1"/>
    <col min="17" max="18" width="12" bestFit="1" customWidth="1"/>
    <col min="19" max="19" width="14" bestFit="1" customWidth="1"/>
    <col min="20" max="20" width="12" bestFit="1" customWidth="1"/>
    <col min="21" max="21" width="20" bestFit="1" customWidth="1"/>
    <col min="22" max="22" width="13.44140625" bestFit="1" customWidth="1"/>
  </cols>
  <sheetData>
    <row r="1" spans="1:22" x14ac:dyDescent="0.3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66</v>
      </c>
      <c r="I1" t="s">
        <v>67</v>
      </c>
      <c r="J1" t="s">
        <v>68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19</v>
      </c>
      <c r="R1" t="s">
        <v>20</v>
      </c>
      <c r="S1" t="s">
        <v>18</v>
      </c>
      <c r="T1" t="s">
        <v>21</v>
      </c>
      <c r="U1" t="s">
        <v>22</v>
      </c>
      <c r="V1" t="s">
        <v>23</v>
      </c>
    </row>
    <row r="2" spans="1:22" x14ac:dyDescent="0.3">
      <c r="B2">
        <v>1000</v>
      </c>
      <c r="C2" t="s">
        <v>5</v>
      </c>
      <c r="D2" t="s">
        <v>3</v>
      </c>
      <c r="E2" t="s">
        <v>8</v>
      </c>
      <c r="G2">
        <v>0.8447148556837597</v>
      </c>
      <c r="H2">
        <v>0.45368656466249457</v>
      </c>
      <c r="I2">
        <v>0.35143333193411919</v>
      </c>
      <c r="J2">
        <v>0.63992639838260612</v>
      </c>
      <c r="K2">
        <v>0.75379836420964919</v>
      </c>
      <c r="L2">
        <v>0.8447148556837597</v>
      </c>
      <c r="M2">
        <v>0.82588519420894035</v>
      </c>
      <c r="N2">
        <v>0.65349451620775467</v>
      </c>
      <c r="O2">
        <v>0.8447148556837597</v>
      </c>
      <c r="P2">
        <v>0.8447148556837597</v>
      </c>
      <c r="Q2">
        <v>0.68159047646907156</v>
      </c>
      <c r="R2">
        <v>0.8447148556837597</v>
      </c>
      <c r="S2">
        <v>0.82586542801269369</v>
      </c>
      <c r="T2">
        <v>0.84972193367484661</v>
      </c>
      <c r="U2">
        <v>0.39474261504695191</v>
      </c>
      <c r="V2">
        <v>0.6360096941077561</v>
      </c>
    </row>
    <row r="3" spans="1:22" x14ac:dyDescent="0.3">
      <c r="B3">
        <v>1000</v>
      </c>
      <c r="C3" t="s">
        <v>5</v>
      </c>
      <c r="D3" t="s">
        <v>3</v>
      </c>
      <c r="E3" t="s">
        <v>8</v>
      </c>
      <c r="G3">
        <v>0.8447148556837597</v>
      </c>
      <c r="H3">
        <v>0.45368656466249457</v>
      </c>
      <c r="I3">
        <v>0.35143333193411919</v>
      </c>
      <c r="J3">
        <v>0.63992639838260612</v>
      </c>
      <c r="K3">
        <v>0.75379836420964919</v>
      </c>
      <c r="L3">
        <v>0.8447148556837597</v>
      </c>
      <c r="M3">
        <v>0.82588519420894035</v>
      </c>
      <c r="N3">
        <v>0.65349451620775467</v>
      </c>
      <c r="O3">
        <v>0.8447148556837597</v>
      </c>
      <c r="P3">
        <v>0.8447148556837597</v>
      </c>
      <c r="Q3">
        <v>0.68159047646907156</v>
      </c>
      <c r="R3">
        <v>0.8447148556837597</v>
      </c>
      <c r="S3">
        <v>0.82586542801269369</v>
      </c>
      <c r="T3">
        <v>0.84972193367484661</v>
      </c>
      <c r="U3">
        <v>0.39474261504695191</v>
      </c>
      <c r="V3">
        <v>0.6360096941077561</v>
      </c>
    </row>
    <row r="4" spans="1:22" x14ac:dyDescent="0.3">
      <c r="B4">
        <v>1000</v>
      </c>
      <c r="C4" t="s">
        <v>5</v>
      </c>
      <c r="D4" t="s">
        <v>3</v>
      </c>
      <c r="E4" t="s">
        <v>8</v>
      </c>
      <c r="G4">
        <v>0.8447148556837597</v>
      </c>
      <c r="H4">
        <v>0.45368656466249457</v>
      </c>
      <c r="I4">
        <v>0.35143333193411919</v>
      </c>
      <c r="J4">
        <v>0.63992639838260612</v>
      </c>
      <c r="K4">
        <v>0.75379836420964919</v>
      </c>
      <c r="L4">
        <v>0.8447148556837597</v>
      </c>
      <c r="M4">
        <v>0.82588519420894035</v>
      </c>
      <c r="N4">
        <v>0.65349451620775467</v>
      </c>
      <c r="O4">
        <v>0.8447148556837597</v>
      </c>
      <c r="P4">
        <v>0.8447148556837597</v>
      </c>
      <c r="Q4">
        <v>0.68159047646907156</v>
      </c>
      <c r="R4">
        <v>0.8447148556837597</v>
      </c>
      <c r="S4">
        <v>0.82586542801269369</v>
      </c>
      <c r="T4">
        <v>0.84972193367484661</v>
      </c>
      <c r="U4">
        <v>0.39474261504695191</v>
      </c>
      <c r="V4">
        <v>0.6360096941077561</v>
      </c>
    </row>
    <row r="5" spans="1:22" x14ac:dyDescent="0.3">
      <c r="B5">
        <v>1000</v>
      </c>
      <c r="C5" t="s">
        <v>5</v>
      </c>
      <c r="D5" t="s">
        <v>3</v>
      </c>
      <c r="E5" t="s">
        <v>8</v>
      </c>
      <c r="G5">
        <v>0.8447148556837597</v>
      </c>
      <c r="H5">
        <v>0.45368656466249457</v>
      </c>
      <c r="I5">
        <v>0.35143333193411919</v>
      </c>
      <c r="J5">
        <v>0.63992639838260612</v>
      </c>
      <c r="K5">
        <v>0.75379836420964919</v>
      </c>
      <c r="L5">
        <v>0.8447148556837597</v>
      </c>
      <c r="M5">
        <v>0.82588519420894035</v>
      </c>
      <c r="N5">
        <v>0.65349451620775467</v>
      </c>
      <c r="O5">
        <v>0.8447148556837597</v>
      </c>
      <c r="P5">
        <v>0.8447148556837597</v>
      </c>
      <c r="Q5">
        <v>0.68159047646907156</v>
      </c>
      <c r="R5">
        <v>0.8447148556837597</v>
      </c>
      <c r="S5">
        <v>0.82586542801269369</v>
      </c>
      <c r="T5">
        <v>0.84972193367484661</v>
      </c>
      <c r="U5">
        <v>0.39474261504695191</v>
      </c>
      <c r="V5">
        <v>0.6360096941077561</v>
      </c>
    </row>
    <row r="6" spans="1:22" x14ac:dyDescent="0.3">
      <c r="B6">
        <v>1000</v>
      </c>
      <c r="C6" t="s">
        <v>5</v>
      </c>
      <c r="D6" t="s">
        <v>3</v>
      </c>
      <c r="E6" t="s">
        <v>8</v>
      </c>
      <c r="G6">
        <v>0.8447148556837597</v>
      </c>
      <c r="H6">
        <v>0.45368656466249457</v>
      </c>
      <c r="I6">
        <v>0.35143333193411919</v>
      </c>
      <c r="J6">
        <v>0.63992639838260612</v>
      </c>
      <c r="K6">
        <v>0.75379836420964919</v>
      </c>
      <c r="L6">
        <v>0.8447148556837597</v>
      </c>
      <c r="M6">
        <v>0.82588519420894035</v>
      </c>
      <c r="N6">
        <v>0.65349451620775467</v>
      </c>
      <c r="O6">
        <v>0.8447148556837597</v>
      </c>
      <c r="P6">
        <v>0.8447148556837597</v>
      </c>
      <c r="Q6">
        <v>0.68159047646907156</v>
      </c>
      <c r="R6">
        <v>0.8447148556837597</v>
      </c>
      <c r="S6">
        <v>0.82586542801269369</v>
      </c>
      <c r="T6">
        <v>0.84972193367484661</v>
      </c>
      <c r="U6">
        <v>0.39474261504695191</v>
      </c>
      <c r="V6">
        <v>0.6360096941077561</v>
      </c>
    </row>
    <row r="7" spans="1:22" x14ac:dyDescent="0.3">
      <c r="A7">
        <v>10</v>
      </c>
      <c r="B7">
        <v>1000</v>
      </c>
      <c r="C7" t="s">
        <v>5</v>
      </c>
      <c r="D7" t="s">
        <v>6</v>
      </c>
      <c r="E7" t="s">
        <v>8</v>
      </c>
      <c r="G7">
        <v>0.84470697798761807</v>
      </c>
      <c r="H7">
        <v>0.4536841435466179</v>
      </c>
      <c r="I7">
        <v>0.35144764361388109</v>
      </c>
      <c r="J7">
        <v>0.63986869930183088</v>
      </c>
      <c r="K7">
        <v>0.75377000638770753</v>
      </c>
      <c r="L7">
        <v>0.84470697798761807</v>
      </c>
      <c r="M7">
        <v>0.8258754108651386</v>
      </c>
      <c r="N7">
        <v>0.6534952401454005</v>
      </c>
      <c r="O7">
        <v>0.84470697798761807</v>
      </c>
      <c r="P7">
        <v>0.84470697798761807</v>
      </c>
      <c r="Q7">
        <v>0.68158662467717512</v>
      </c>
      <c r="R7">
        <v>0.84470697798761807</v>
      </c>
      <c r="S7">
        <v>0.82586067059306811</v>
      </c>
      <c r="T7">
        <v>0.84972089795143846</v>
      </c>
      <c r="U7">
        <v>0.39472155159339462</v>
      </c>
      <c r="V7">
        <v>0.63600612845106375</v>
      </c>
    </row>
    <row r="8" spans="1:22" x14ac:dyDescent="0.3">
      <c r="A8">
        <v>10</v>
      </c>
      <c r="B8">
        <v>1000</v>
      </c>
      <c r="C8" t="s">
        <v>5</v>
      </c>
      <c r="D8" t="s">
        <v>6</v>
      </c>
      <c r="E8" t="s">
        <v>8</v>
      </c>
      <c r="G8">
        <v>0.84470697798761807</v>
      </c>
      <c r="H8">
        <v>0.4536841435466179</v>
      </c>
      <c r="I8">
        <v>0.35144764361388109</v>
      </c>
      <c r="J8">
        <v>0.63986869930183088</v>
      </c>
      <c r="K8">
        <v>0.75377000638770753</v>
      </c>
      <c r="L8">
        <v>0.84470697798761807</v>
      </c>
      <c r="M8">
        <v>0.8258754108651386</v>
      </c>
      <c r="N8">
        <v>0.6534952401454005</v>
      </c>
      <c r="O8">
        <v>0.84470697798761807</v>
      </c>
      <c r="P8">
        <v>0.84470697798761807</v>
      </c>
      <c r="Q8">
        <v>0.68158662467717512</v>
      </c>
      <c r="R8">
        <v>0.84470697798761807</v>
      </c>
      <c r="S8">
        <v>0.82586067059306811</v>
      </c>
      <c r="T8">
        <v>0.84972089795143846</v>
      </c>
      <c r="U8">
        <v>0.39472155159339462</v>
      </c>
      <c r="V8">
        <v>0.63600612845106375</v>
      </c>
    </row>
    <row r="9" spans="1:22" x14ac:dyDescent="0.3">
      <c r="A9">
        <v>0.1</v>
      </c>
      <c r="B9">
        <v>1000</v>
      </c>
      <c r="C9" t="s">
        <v>5</v>
      </c>
      <c r="D9" t="s">
        <v>10</v>
      </c>
      <c r="E9" t="s">
        <v>4</v>
      </c>
      <c r="F9">
        <v>1</v>
      </c>
      <c r="G9">
        <v>0.84473323636796493</v>
      </c>
      <c r="H9">
        <v>0.45057597936513138</v>
      </c>
      <c r="I9">
        <v>0.34701088155295579</v>
      </c>
      <c r="J9">
        <v>0.64232756818819658</v>
      </c>
      <c r="K9">
        <v>0.75466921615357396</v>
      </c>
      <c r="L9">
        <v>0.84473323636796493</v>
      </c>
      <c r="M9">
        <v>0.82578727518927186</v>
      </c>
      <c r="N9">
        <v>0.65179140923046741</v>
      </c>
      <c r="O9">
        <v>0.84473323636796493</v>
      </c>
      <c r="P9">
        <v>0.84473323636796493</v>
      </c>
      <c r="Q9">
        <v>0.68008381280912833</v>
      </c>
      <c r="R9">
        <v>0.84473323636796493</v>
      </c>
      <c r="S9">
        <v>0.82537413159648565</v>
      </c>
      <c r="T9">
        <v>0.84941908718681425</v>
      </c>
      <c r="U9">
        <v>0.39321902853868951</v>
      </c>
      <c r="V9">
        <v>0.63418224612032903</v>
      </c>
    </row>
    <row r="10" spans="1:22" x14ac:dyDescent="0.3">
      <c r="A10">
        <v>0.1</v>
      </c>
      <c r="B10">
        <v>1000</v>
      </c>
      <c r="C10" t="s">
        <v>5</v>
      </c>
      <c r="D10" t="s">
        <v>10</v>
      </c>
      <c r="E10" t="s">
        <v>4</v>
      </c>
      <c r="F10">
        <v>1</v>
      </c>
      <c r="G10">
        <v>0.84473323636796493</v>
      </c>
      <c r="H10">
        <v>0.45057597936513138</v>
      </c>
      <c r="I10">
        <v>0.34701088155295579</v>
      </c>
      <c r="J10">
        <v>0.64232756818819658</v>
      </c>
      <c r="K10">
        <v>0.75466921615357396</v>
      </c>
      <c r="L10">
        <v>0.84473323636796493</v>
      </c>
      <c r="M10">
        <v>0.82578727518927186</v>
      </c>
      <c r="N10">
        <v>0.65179140923046741</v>
      </c>
      <c r="O10">
        <v>0.84473323636796493</v>
      </c>
      <c r="P10">
        <v>0.84473323636796493</v>
      </c>
      <c r="Q10">
        <v>0.68008381280912833</v>
      </c>
      <c r="R10">
        <v>0.84473323636796493</v>
      </c>
      <c r="S10">
        <v>0.82537413159648565</v>
      </c>
      <c r="T10">
        <v>0.84941908718681425</v>
      </c>
      <c r="U10">
        <v>0.39321902853868951</v>
      </c>
      <c r="V10">
        <v>0.63418224612032903</v>
      </c>
    </row>
    <row r="11" spans="1:22" x14ac:dyDescent="0.3">
      <c r="A11">
        <v>0.1</v>
      </c>
      <c r="B11">
        <v>1000</v>
      </c>
      <c r="C11" t="s">
        <v>5</v>
      </c>
      <c r="D11" t="s">
        <v>10</v>
      </c>
      <c r="E11" t="s">
        <v>4</v>
      </c>
      <c r="F11">
        <v>1</v>
      </c>
      <c r="G11">
        <v>0.84473323636796493</v>
      </c>
      <c r="H11">
        <v>0.45057597936513138</v>
      </c>
      <c r="I11">
        <v>0.34701088155295579</v>
      </c>
      <c r="J11">
        <v>0.64232756818819658</v>
      </c>
      <c r="K11">
        <v>0.75466921615357396</v>
      </c>
      <c r="L11">
        <v>0.84473323636796493</v>
      </c>
      <c r="M11">
        <v>0.82578727518927186</v>
      </c>
      <c r="N11">
        <v>0.65179140923046741</v>
      </c>
      <c r="O11">
        <v>0.84473323636796493</v>
      </c>
      <c r="P11">
        <v>0.84473323636796493</v>
      </c>
      <c r="Q11">
        <v>0.68008381280912833</v>
      </c>
      <c r="R11">
        <v>0.84473323636796493</v>
      </c>
      <c r="S11">
        <v>0.82537413159648565</v>
      </c>
      <c r="T11">
        <v>0.84941908718681425</v>
      </c>
      <c r="U11">
        <v>0.39321902853868951</v>
      </c>
      <c r="V11">
        <v>0.63418224612032903</v>
      </c>
    </row>
    <row r="12" spans="1:22" x14ac:dyDescent="0.3">
      <c r="A12">
        <v>1E-3</v>
      </c>
      <c r="B12">
        <v>1000</v>
      </c>
      <c r="C12" t="s">
        <v>0</v>
      </c>
      <c r="D12" t="s">
        <v>1</v>
      </c>
      <c r="E12" t="s">
        <v>4</v>
      </c>
      <c r="G12">
        <v>0.83273812989837193</v>
      </c>
      <c r="H12">
        <v>0.27511375404271032</v>
      </c>
      <c r="I12">
        <v>0.17300448251765019</v>
      </c>
      <c r="J12">
        <v>0.67148817103436054</v>
      </c>
      <c r="K12">
        <v>0.75611383694340562</v>
      </c>
      <c r="L12">
        <v>0.83273812989837193</v>
      </c>
      <c r="M12">
        <v>0.80968625561420671</v>
      </c>
      <c r="N12">
        <v>0.57699270445865514</v>
      </c>
      <c r="O12">
        <v>0.83273812989837193</v>
      </c>
      <c r="P12">
        <v>0.83273812989837193</v>
      </c>
      <c r="Q12">
        <v>0.59028786625356833</v>
      </c>
      <c r="R12">
        <v>0.83273812989837193</v>
      </c>
      <c r="S12">
        <v>0.78980937318024036</v>
      </c>
      <c r="T12">
        <v>0.81663239811392563</v>
      </c>
      <c r="U12">
        <v>0.28084013771166361</v>
      </c>
      <c r="V12">
        <v>0.5272530438113967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92D27-83AF-4C5B-8907-856D0E7043F3}">
  <sheetPr>
    <tabColor theme="4"/>
  </sheetPr>
  <dimension ref="A1:V12"/>
  <sheetViews>
    <sheetView workbookViewId="0">
      <selection activeCell="A2" sqref="A2"/>
    </sheetView>
  </sheetViews>
  <sheetFormatPr baseColWidth="10" defaultRowHeight="14.4" x14ac:dyDescent="0.3"/>
  <cols>
    <col min="1" max="1" width="8.44140625" bestFit="1" customWidth="1"/>
    <col min="2" max="2" width="9.6640625" bestFit="1" customWidth="1"/>
    <col min="3" max="3" width="12.77734375" bestFit="1" customWidth="1"/>
    <col min="4" max="4" width="10.77734375" bestFit="1" customWidth="1"/>
    <col min="5" max="5" width="4.33203125" bestFit="1" customWidth="1"/>
    <col min="6" max="6" width="9.6640625" bestFit="1" customWidth="1"/>
    <col min="7" max="7" width="12" bestFit="1" customWidth="1"/>
    <col min="8" max="8" width="12.109375" bestFit="1" customWidth="1"/>
    <col min="9" max="9" width="14.88671875" bestFit="1" customWidth="1"/>
    <col min="10" max="10" width="18.21875" bestFit="1" customWidth="1"/>
    <col min="11" max="11" width="17.33203125" bestFit="1" customWidth="1"/>
    <col min="12" max="12" width="16.88671875" bestFit="1" customWidth="1"/>
    <col min="13" max="13" width="20.44140625" bestFit="1" customWidth="1"/>
    <col min="14" max="14" width="14.109375" bestFit="1" customWidth="1"/>
    <col min="15" max="15" width="13.77734375" bestFit="1" customWidth="1"/>
    <col min="16" max="16" width="17.109375" bestFit="1" customWidth="1"/>
    <col min="17" max="18" width="12" bestFit="1" customWidth="1"/>
    <col min="19" max="19" width="14" bestFit="1" customWidth="1"/>
    <col min="20" max="20" width="12" bestFit="1" customWidth="1"/>
    <col min="21" max="21" width="20" bestFit="1" customWidth="1"/>
    <col min="22" max="22" width="13.44140625" bestFit="1" customWidth="1"/>
  </cols>
  <sheetData>
    <row r="1" spans="1:22" x14ac:dyDescent="0.3">
      <c r="A1" t="s">
        <v>15</v>
      </c>
      <c r="B1" t="s">
        <v>14</v>
      </c>
      <c r="C1" t="s">
        <v>13</v>
      </c>
      <c r="D1" t="s">
        <v>12</v>
      </c>
      <c r="E1" t="s">
        <v>11</v>
      </c>
      <c r="F1" t="s">
        <v>16</v>
      </c>
      <c r="G1" t="s">
        <v>17</v>
      </c>
      <c r="H1" t="s">
        <v>30</v>
      </c>
      <c r="I1" t="s">
        <v>47</v>
      </c>
      <c r="J1" t="s">
        <v>48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19</v>
      </c>
      <c r="R1" t="s">
        <v>20</v>
      </c>
      <c r="S1" t="s">
        <v>18</v>
      </c>
      <c r="T1" t="s">
        <v>21</v>
      </c>
      <c r="U1" t="s">
        <v>22</v>
      </c>
      <c r="V1" t="s">
        <v>23</v>
      </c>
    </row>
    <row r="2" spans="1:22" x14ac:dyDescent="0.3">
      <c r="A2" t="s">
        <v>2</v>
      </c>
      <c r="B2" t="s">
        <v>1</v>
      </c>
      <c r="C2" t="s">
        <v>0</v>
      </c>
      <c r="D2">
        <v>1000</v>
      </c>
      <c r="E2">
        <v>0.1</v>
      </c>
      <c r="G2">
        <v>0.55768386218840849</v>
      </c>
      <c r="H2">
        <v>0.59952625918939872</v>
      </c>
      <c r="I2">
        <v>0.64417640873384052</v>
      </c>
      <c r="J2">
        <v>0.56066581900895829</v>
      </c>
      <c r="K2">
        <v>0.54545555820720004</v>
      </c>
      <c r="L2">
        <v>0.55768386218840849</v>
      </c>
      <c r="M2">
        <v>0.54545555820720004</v>
      </c>
      <c r="N2">
        <v>0.55768386218840849</v>
      </c>
      <c r="O2">
        <v>0.55768386218840849</v>
      </c>
      <c r="P2">
        <v>0.55768386218840849</v>
      </c>
      <c r="Q2">
        <v>0.54583518704528122</v>
      </c>
      <c r="R2">
        <v>0.55768386218840849</v>
      </c>
      <c r="S2">
        <v>0.54583518704528122</v>
      </c>
      <c r="T2">
        <v>0.80931149816574199</v>
      </c>
      <c r="U2">
        <v>0.41313374736394459</v>
      </c>
      <c r="V2">
        <v>0.5191431445221778</v>
      </c>
    </row>
    <row r="3" spans="1:22" x14ac:dyDescent="0.3">
      <c r="A3" t="s">
        <v>2</v>
      </c>
      <c r="B3" t="s">
        <v>1</v>
      </c>
      <c r="C3" t="s">
        <v>0</v>
      </c>
      <c r="D3">
        <v>1000</v>
      </c>
      <c r="E3">
        <v>0.1</v>
      </c>
      <c r="G3">
        <v>0.55768386218840849</v>
      </c>
      <c r="H3">
        <v>0.59952625918939872</v>
      </c>
      <c r="I3">
        <v>0.64417640873384052</v>
      </c>
      <c r="J3">
        <v>0.56066581900895829</v>
      </c>
      <c r="K3">
        <v>0.54545555820720004</v>
      </c>
      <c r="L3">
        <v>0.55768386218840849</v>
      </c>
      <c r="M3">
        <v>0.54545555820720004</v>
      </c>
      <c r="N3">
        <v>0.55768386218840849</v>
      </c>
      <c r="O3">
        <v>0.55768386218840849</v>
      </c>
      <c r="P3">
        <v>0.55768386218840849</v>
      </c>
      <c r="Q3">
        <v>0.54583518704528122</v>
      </c>
      <c r="R3">
        <v>0.55768386218840849</v>
      </c>
      <c r="S3">
        <v>0.54583518704528122</v>
      </c>
      <c r="T3">
        <v>0.80931149816574199</v>
      </c>
      <c r="U3">
        <v>0.41313374736394459</v>
      </c>
      <c r="V3">
        <v>0.5191431445221778</v>
      </c>
    </row>
    <row r="4" spans="1:22" x14ac:dyDescent="0.3">
      <c r="A4" t="s">
        <v>2</v>
      </c>
      <c r="B4" t="s">
        <v>1</v>
      </c>
      <c r="C4" t="s">
        <v>0</v>
      </c>
      <c r="D4">
        <v>10000</v>
      </c>
      <c r="E4">
        <v>10</v>
      </c>
      <c r="G4">
        <v>0.5577580874621143</v>
      </c>
      <c r="H4">
        <v>0.59928065793060614</v>
      </c>
      <c r="I4">
        <v>0.64384239500216489</v>
      </c>
      <c r="J4">
        <v>0.56048928787031038</v>
      </c>
      <c r="K4">
        <v>0.54559424382819321</v>
      </c>
      <c r="L4">
        <v>0.5577580874621143</v>
      </c>
      <c r="M4">
        <v>0.54559424382819321</v>
      </c>
      <c r="N4">
        <v>0.55775808746211419</v>
      </c>
      <c r="O4">
        <v>0.5577580874621143</v>
      </c>
      <c r="P4">
        <v>0.5577580874621143</v>
      </c>
      <c r="Q4">
        <v>0.54604087475697305</v>
      </c>
      <c r="R4">
        <v>0.5577580874621143</v>
      </c>
      <c r="S4">
        <v>0.54604087475697305</v>
      </c>
      <c r="T4">
        <v>0.80938635630207345</v>
      </c>
      <c r="U4">
        <v>0.41318338641041102</v>
      </c>
      <c r="V4">
        <v>0.51911759985845329</v>
      </c>
    </row>
    <row r="5" spans="1:22" x14ac:dyDescent="0.3">
      <c r="A5" t="s">
        <v>4</v>
      </c>
      <c r="B5" t="s">
        <v>10</v>
      </c>
      <c r="C5" t="s">
        <v>5</v>
      </c>
      <c r="D5">
        <v>10000</v>
      </c>
      <c r="E5">
        <v>0.1</v>
      </c>
      <c r="F5">
        <v>0.5</v>
      </c>
      <c r="G5">
        <v>0.55840137316756355</v>
      </c>
      <c r="H5">
        <v>0.59571506986423606</v>
      </c>
      <c r="I5">
        <v>0.62201397909321454</v>
      </c>
      <c r="J5">
        <v>0.57155211713127063</v>
      </c>
      <c r="K5">
        <v>0.54762104791935118</v>
      </c>
      <c r="L5">
        <v>0.55840137316756355</v>
      </c>
      <c r="M5">
        <v>0.5476210479193514</v>
      </c>
      <c r="N5">
        <v>0.55840137316756355</v>
      </c>
      <c r="O5">
        <v>0.55840137316756355</v>
      </c>
      <c r="P5">
        <v>0.55840137316756355</v>
      </c>
      <c r="Q5">
        <v>0.54977861934041605</v>
      </c>
      <c r="R5">
        <v>0.55840137316756355</v>
      </c>
      <c r="S5">
        <v>0.54977861934041605</v>
      </c>
      <c r="T5">
        <v>0.81330044275534163</v>
      </c>
      <c r="U5">
        <v>0.41281931716599329</v>
      </c>
      <c r="V5">
        <v>0.52325615382986401</v>
      </c>
    </row>
    <row r="6" spans="1:22" x14ac:dyDescent="0.3">
      <c r="A6" t="s">
        <v>4</v>
      </c>
      <c r="B6" t="s">
        <v>10</v>
      </c>
      <c r="C6" t="s">
        <v>5</v>
      </c>
      <c r="D6">
        <v>10000</v>
      </c>
      <c r="E6">
        <v>0.1</v>
      </c>
      <c r="F6">
        <v>0.5</v>
      </c>
      <c r="G6">
        <v>0.55840137316756355</v>
      </c>
      <c r="H6">
        <v>0.59571506986423606</v>
      </c>
      <c r="I6">
        <v>0.62201397909321454</v>
      </c>
      <c r="J6">
        <v>0.57155211713127063</v>
      </c>
      <c r="K6">
        <v>0.54762104791935118</v>
      </c>
      <c r="L6">
        <v>0.55840137316756355</v>
      </c>
      <c r="M6">
        <v>0.5476210479193514</v>
      </c>
      <c r="N6">
        <v>0.55840137316756355</v>
      </c>
      <c r="O6">
        <v>0.55840137316756355</v>
      </c>
      <c r="P6">
        <v>0.55840137316756355</v>
      </c>
      <c r="Q6">
        <v>0.54977861934041605</v>
      </c>
      <c r="R6">
        <v>0.55840137316756355</v>
      </c>
      <c r="S6">
        <v>0.54977861934041605</v>
      </c>
      <c r="T6">
        <v>0.81330044275534163</v>
      </c>
      <c r="U6">
        <v>0.41281931716599329</v>
      </c>
      <c r="V6">
        <v>0.52325615382986401</v>
      </c>
    </row>
    <row r="7" spans="1:22" x14ac:dyDescent="0.3">
      <c r="A7" t="s">
        <v>4</v>
      </c>
      <c r="B7" t="s">
        <v>10</v>
      </c>
      <c r="C7" t="s">
        <v>5</v>
      </c>
      <c r="D7">
        <v>10000</v>
      </c>
      <c r="E7">
        <v>0.1</v>
      </c>
      <c r="F7">
        <v>0.5</v>
      </c>
      <c r="G7">
        <v>0.55840137316756355</v>
      </c>
      <c r="H7">
        <v>0.59571506986423606</v>
      </c>
      <c r="I7">
        <v>0.62201397909321454</v>
      </c>
      <c r="J7">
        <v>0.57155211713127063</v>
      </c>
      <c r="K7">
        <v>0.54762104791935118</v>
      </c>
      <c r="L7">
        <v>0.55840137316756355</v>
      </c>
      <c r="M7">
        <v>0.5476210479193514</v>
      </c>
      <c r="N7">
        <v>0.55840137316756355</v>
      </c>
      <c r="O7">
        <v>0.55840137316756355</v>
      </c>
      <c r="P7">
        <v>0.55840137316756355</v>
      </c>
      <c r="Q7">
        <v>0.54977861934041605</v>
      </c>
      <c r="R7">
        <v>0.55840137316756355</v>
      </c>
      <c r="S7">
        <v>0.54977861934041605</v>
      </c>
      <c r="T7">
        <v>0.81330044275534163</v>
      </c>
      <c r="U7">
        <v>0.41281931716599329</v>
      </c>
      <c r="V7">
        <v>0.52325615382986401</v>
      </c>
    </row>
    <row r="8" spans="1:22" x14ac:dyDescent="0.3">
      <c r="A8" t="s">
        <v>4</v>
      </c>
      <c r="B8" t="s">
        <v>10</v>
      </c>
      <c r="C8" t="s">
        <v>5</v>
      </c>
      <c r="D8">
        <v>10000</v>
      </c>
      <c r="E8">
        <v>0.1</v>
      </c>
      <c r="F8">
        <v>0.5</v>
      </c>
      <c r="G8">
        <v>0.55840137316756355</v>
      </c>
      <c r="H8">
        <v>0.59571506986423606</v>
      </c>
      <c r="I8">
        <v>0.62201397909321454</v>
      </c>
      <c r="J8">
        <v>0.57155211713127063</v>
      </c>
      <c r="K8">
        <v>0.54762104791935118</v>
      </c>
      <c r="L8">
        <v>0.55840137316756355</v>
      </c>
      <c r="M8">
        <v>0.5476210479193514</v>
      </c>
      <c r="N8">
        <v>0.55840137316756355</v>
      </c>
      <c r="O8">
        <v>0.55840137316756355</v>
      </c>
      <c r="P8">
        <v>0.55840137316756355</v>
      </c>
      <c r="Q8">
        <v>0.54977861934041605</v>
      </c>
      <c r="R8">
        <v>0.55840137316756355</v>
      </c>
      <c r="S8">
        <v>0.54977861934041605</v>
      </c>
      <c r="T8">
        <v>0.81330044275534163</v>
      </c>
      <c r="U8">
        <v>0.41281931716599329</v>
      </c>
      <c r="V8">
        <v>0.52325615382986401</v>
      </c>
    </row>
    <row r="9" spans="1:22" x14ac:dyDescent="0.3">
      <c r="A9" t="s">
        <v>4</v>
      </c>
      <c r="B9" t="s">
        <v>10</v>
      </c>
      <c r="C9" t="s">
        <v>5</v>
      </c>
      <c r="D9">
        <v>10000</v>
      </c>
      <c r="E9">
        <v>0.1</v>
      </c>
      <c r="F9">
        <v>0.5</v>
      </c>
      <c r="G9">
        <v>0.55840137316756355</v>
      </c>
      <c r="H9">
        <v>0.59571506986423606</v>
      </c>
      <c r="I9">
        <v>0.62201397909321454</v>
      </c>
      <c r="J9">
        <v>0.57155211713127063</v>
      </c>
      <c r="K9">
        <v>0.54762104791935118</v>
      </c>
      <c r="L9">
        <v>0.55840137316756355</v>
      </c>
      <c r="M9">
        <v>0.5476210479193514</v>
      </c>
      <c r="N9">
        <v>0.55840137316756355</v>
      </c>
      <c r="O9">
        <v>0.55840137316756355</v>
      </c>
      <c r="P9">
        <v>0.55840137316756355</v>
      </c>
      <c r="Q9">
        <v>0.54977861934041605</v>
      </c>
      <c r="R9">
        <v>0.55840137316756355</v>
      </c>
      <c r="S9">
        <v>0.54977861934041605</v>
      </c>
      <c r="T9">
        <v>0.81330044275534163</v>
      </c>
      <c r="U9">
        <v>0.41281931716599329</v>
      </c>
      <c r="V9">
        <v>0.52325615382986401</v>
      </c>
    </row>
    <row r="10" spans="1:22" x14ac:dyDescent="0.3">
      <c r="A10" t="s">
        <v>8</v>
      </c>
      <c r="B10" t="s">
        <v>3</v>
      </c>
      <c r="C10" t="s">
        <v>5</v>
      </c>
      <c r="D10">
        <v>100000</v>
      </c>
      <c r="G10">
        <v>0.55837508504979283</v>
      </c>
      <c r="H10">
        <v>0.59550491494576263</v>
      </c>
      <c r="I10">
        <v>0.62138924970619158</v>
      </c>
      <c r="J10">
        <v>0.5716934512278885</v>
      </c>
      <c r="K10">
        <v>0.5476442544402742</v>
      </c>
      <c r="L10">
        <v>0.55837508504979283</v>
      </c>
      <c r="M10">
        <v>0.5476442544402742</v>
      </c>
      <c r="N10">
        <v>0.55837508504979294</v>
      </c>
      <c r="O10">
        <v>0.55837508504979283</v>
      </c>
      <c r="P10">
        <v>0.55837508504979283</v>
      </c>
      <c r="Q10">
        <v>0.54983206873126866</v>
      </c>
      <c r="R10">
        <v>0.55837508504979283</v>
      </c>
      <c r="S10">
        <v>0.54983206873126866</v>
      </c>
      <c r="T10">
        <v>0.81338800942170186</v>
      </c>
      <c r="U10">
        <v>0.4127557291807229</v>
      </c>
      <c r="V10">
        <v>0.52320846342801741</v>
      </c>
    </row>
    <row r="11" spans="1:22" x14ac:dyDescent="0.3">
      <c r="A11" t="s">
        <v>8</v>
      </c>
      <c r="B11" t="s">
        <v>3</v>
      </c>
      <c r="C11" t="s">
        <v>5</v>
      </c>
      <c r="D11">
        <v>100000</v>
      </c>
      <c r="G11">
        <v>0.55837508504979283</v>
      </c>
      <c r="H11">
        <v>0.59550491494576263</v>
      </c>
      <c r="I11">
        <v>0.62138924970619158</v>
      </c>
      <c r="J11">
        <v>0.5716934512278885</v>
      </c>
      <c r="K11">
        <v>0.5476442544402742</v>
      </c>
      <c r="L11">
        <v>0.55837508504979283</v>
      </c>
      <c r="M11">
        <v>0.5476442544402742</v>
      </c>
      <c r="N11">
        <v>0.55837508504979294</v>
      </c>
      <c r="O11">
        <v>0.55837508504979283</v>
      </c>
      <c r="P11">
        <v>0.55837508504979283</v>
      </c>
      <c r="Q11">
        <v>0.54983206873126866</v>
      </c>
      <c r="R11">
        <v>0.55837508504979283</v>
      </c>
      <c r="S11">
        <v>0.54983206873126866</v>
      </c>
      <c r="T11">
        <v>0.81338800942170186</v>
      </c>
      <c r="U11">
        <v>0.4127557291807229</v>
      </c>
      <c r="V11">
        <v>0.52320846342801741</v>
      </c>
    </row>
    <row r="12" spans="1:22" x14ac:dyDescent="0.3">
      <c r="A12" t="s">
        <v>4</v>
      </c>
      <c r="B12" t="s">
        <v>3</v>
      </c>
      <c r="C12" t="s">
        <v>5</v>
      </c>
      <c r="D12">
        <v>10000</v>
      </c>
      <c r="G12">
        <v>0.55835807509123525</v>
      </c>
      <c r="H12">
        <v>0.59549171782769417</v>
      </c>
      <c r="I12">
        <v>0.62134595162986328</v>
      </c>
      <c r="J12">
        <v>0.57170553116145317</v>
      </c>
      <c r="K12">
        <v>0.54762491189831664</v>
      </c>
      <c r="L12">
        <v>0.55835807509123525</v>
      </c>
      <c r="M12">
        <v>0.54762491189831664</v>
      </c>
      <c r="N12">
        <v>0.55835807509123525</v>
      </c>
      <c r="O12">
        <v>0.55835807509123525</v>
      </c>
      <c r="P12">
        <v>0.55835807509123525</v>
      </c>
      <c r="Q12">
        <v>0.54981565071620964</v>
      </c>
      <c r="R12">
        <v>0.55835807509123525</v>
      </c>
      <c r="S12">
        <v>0.54981565071620964</v>
      </c>
      <c r="T12">
        <v>0.81338855638182272</v>
      </c>
      <c r="U12">
        <v>0.41273221539648508</v>
      </c>
      <c r="V12">
        <v>0.5231736423994463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4A08C-D566-49E8-BE61-BAD91D46BA65}">
  <sheetPr>
    <tabColor theme="4"/>
  </sheetPr>
  <dimension ref="A1:V12"/>
  <sheetViews>
    <sheetView workbookViewId="0">
      <selection activeCell="L9" sqref="L9"/>
    </sheetView>
  </sheetViews>
  <sheetFormatPr baseColWidth="10" defaultRowHeight="14.4" x14ac:dyDescent="0.3"/>
  <cols>
    <col min="1" max="1" width="5" bestFit="1" customWidth="1"/>
    <col min="2" max="2" width="10.77734375" bestFit="1" customWidth="1"/>
    <col min="3" max="3" width="12.77734375" bestFit="1" customWidth="1"/>
    <col min="4" max="4" width="9.6640625" bestFit="1" customWidth="1"/>
    <col min="5" max="5" width="10.109375" bestFit="1" customWidth="1"/>
    <col min="6" max="6" width="9.6640625" bestFit="1" customWidth="1"/>
    <col min="7" max="7" width="12" bestFit="1" customWidth="1"/>
    <col min="8" max="8" width="12.109375" bestFit="1" customWidth="1"/>
    <col min="9" max="9" width="14.88671875" bestFit="1" customWidth="1"/>
    <col min="10" max="10" width="18.21875" bestFit="1" customWidth="1"/>
    <col min="11" max="11" width="17.33203125" bestFit="1" customWidth="1"/>
    <col min="12" max="12" width="16.88671875" bestFit="1" customWidth="1"/>
    <col min="13" max="13" width="20.44140625" bestFit="1" customWidth="1"/>
    <col min="14" max="14" width="14.109375" bestFit="1" customWidth="1"/>
    <col min="15" max="15" width="13.77734375" bestFit="1" customWidth="1"/>
    <col min="16" max="16" width="17.109375" bestFit="1" customWidth="1"/>
    <col min="17" max="18" width="12" bestFit="1" customWidth="1"/>
    <col min="19" max="19" width="14" bestFit="1" customWidth="1"/>
    <col min="20" max="20" width="12" bestFit="1" customWidth="1"/>
    <col min="21" max="21" width="20" bestFit="1" customWidth="1"/>
    <col min="22" max="22" width="13.44140625" bestFit="1" customWidth="1"/>
  </cols>
  <sheetData>
    <row r="1" spans="1:22" x14ac:dyDescent="0.3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30</v>
      </c>
      <c r="I1" t="s">
        <v>47</v>
      </c>
      <c r="J1" t="s">
        <v>48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19</v>
      </c>
      <c r="R1" t="s">
        <v>20</v>
      </c>
      <c r="S1" t="s">
        <v>18</v>
      </c>
      <c r="T1" t="s">
        <v>21</v>
      </c>
      <c r="U1" t="s">
        <v>22</v>
      </c>
      <c r="V1" t="s">
        <v>23</v>
      </c>
    </row>
    <row r="2" spans="1:22" x14ac:dyDescent="0.3">
      <c r="B2">
        <v>1000</v>
      </c>
      <c r="C2" t="s">
        <v>5</v>
      </c>
      <c r="D2" t="s">
        <v>3</v>
      </c>
      <c r="E2" t="s">
        <v>4</v>
      </c>
      <c r="G2">
        <v>0.64849457346919925</v>
      </c>
      <c r="H2">
        <v>4.8789039789392502E-2</v>
      </c>
      <c r="I2">
        <v>2.5939863405173302E-2</v>
      </c>
      <c r="J2">
        <v>0.4096804688977122</v>
      </c>
      <c r="K2">
        <v>0.55941875073113245</v>
      </c>
      <c r="L2">
        <v>0.64849457346919925</v>
      </c>
      <c r="M2">
        <v>0.63115555811921609</v>
      </c>
      <c r="N2">
        <v>0.45371955793589608</v>
      </c>
      <c r="O2">
        <v>0.64849457346919925</v>
      </c>
      <c r="P2">
        <v>0.64849457346919925</v>
      </c>
      <c r="Q2">
        <v>0.45900189142307218</v>
      </c>
      <c r="R2">
        <v>0.64849457346919925</v>
      </c>
      <c r="S2">
        <v>0.63063079674863809</v>
      </c>
      <c r="T2">
        <v>0.83628151751667235</v>
      </c>
      <c r="U2">
        <v>0.43427086357984951</v>
      </c>
      <c r="V2">
        <v>0.19309049065747561</v>
      </c>
    </row>
    <row r="3" spans="1:22" x14ac:dyDescent="0.3">
      <c r="B3">
        <v>10000</v>
      </c>
      <c r="C3" t="s">
        <v>5</v>
      </c>
      <c r="D3" t="s">
        <v>3</v>
      </c>
      <c r="E3" t="s">
        <v>4</v>
      </c>
      <c r="G3">
        <v>0.64849982525283634</v>
      </c>
      <c r="H3">
        <v>4.8789039789392502E-2</v>
      </c>
      <c r="I3">
        <v>2.5939863405173302E-2</v>
      </c>
      <c r="J3">
        <v>0.4096804688977122</v>
      </c>
      <c r="K3">
        <v>0.55942383917285021</v>
      </c>
      <c r="L3">
        <v>0.64849982525283634</v>
      </c>
      <c r="M3">
        <v>0.63116076137759602</v>
      </c>
      <c r="N3">
        <v>0.45372277900101682</v>
      </c>
      <c r="O3">
        <v>0.64849982525283634</v>
      </c>
      <c r="P3">
        <v>0.64849982525283634</v>
      </c>
      <c r="Q3">
        <v>0.45900548436253719</v>
      </c>
      <c r="R3">
        <v>0.64849982525283634</v>
      </c>
      <c r="S3">
        <v>0.63063566191477272</v>
      </c>
      <c r="T3">
        <v>0.83627909357705832</v>
      </c>
      <c r="U3">
        <v>0.43427899826912908</v>
      </c>
      <c r="V3">
        <v>0.19309211638118171</v>
      </c>
    </row>
    <row r="4" spans="1:22" x14ac:dyDescent="0.3">
      <c r="B4">
        <v>10000</v>
      </c>
      <c r="C4" t="s">
        <v>5</v>
      </c>
      <c r="D4" t="s">
        <v>3</v>
      </c>
      <c r="E4" t="s">
        <v>4</v>
      </c>
      <c r="G4">
        <v>0.64849982525283634</v>
      </c>
      <c r="H4">
        <v>4.8789039789392502E-2</v>
      </c>
      <c r="I4">
        <v>2.5939863405173302E-2</v>
      </c>
      <c r="J4">
        <v>0.4096804688977122</v>
      </c>
      <c r="K4">
        <v>0.55942383917285021</v>
      </c>
      <c r="L4">
        <v>0.64849982525283634</v>
      </c>
      <c r="M4">
        <v>0.63116076137759602</v>
      </c>
      <c r="N4">
        <v>0.45372277900101682</v>
      </c>
      <c r="O4">
        <v>0.64849982525283634</v>
      </c>
      <c r="P4">
        <v>0.64849982525283634</v>
      </c>
      <c r="Q4">
        <v>0.45900548436253719</v>
      </c>
      <c r="R4">
        <v>0.64849982525283634</v>
      </c>
      <c r="S4">
        <v>0.63063566191477272</v>
      </c>
      <c r="T4">
        <v>0.83627909357705832</v>
      </c>
      <c r="U4">
        <v>0.43427899826912908</v>
      </c>
      <c r="V4">
        <v>0.19309211638118171</v>
      </c>
    </row>
    <row r="5" spans="1:22" x14ac:dyDescent="0.3">
      <c r="B5">
        <v>10000</v>
      </c>
      <c r="C5" t="s">
        <v>5</v>
      </c>
      <c r="D5" t="s">
        <v>3</v>
      </c>
      <c r="E5" t="s">
        <v>4</v>
      </c>
      <c r="G5">
        <v>0.64849982525283634</v>
      </c>
      <c r="H5">
        <v>4.8789039789392502E-2</v>
      </c>
      <c r="I5">
        <v>2.5939863405173302E-2</v>
      </c>
      <c r="J5">
        <v>0.4096804688977122</v>
      </c>
      <c r="K5">
        <v>0.55942383917285021</v>
      </c>
      <c r="L5">
        <v>0.64849982525283634</v>
      </c>
      <c r="M5">
        <v>0.63116076137759602</v>
      </c>
      <c r="N5">
        <v>0.45372277900101682</v>
      </c>
      <c r="O5">
        <v>0.64849982525283634</v>
      </c>
      <c r="P5">
        <v>0.64849982525283634</v>
      </c>
      <c r="Q5">
        <v>0.45900548436253719</v>
      </c>
      <c r="R5">
        <v>0.64849982525283634</v>
      </c>
      <c r="S5">
        <v>0.63063566191477272</v>
      </c>
      <c r="T5">
        <v>0.83627909357705832</v>
      </c>
      <c r="U5">
        <v>0.43427899826912908</v>
      </c>
      <c r="V5">
        <v>0.19309211638118171</v>
      </c>
    </row>
    <row r="6" spans="1:22" x14ac:dyDescent="0.3">
      <c r="B6">
        <v>1000</v>
      </c>
      <c r="C6" t="s">
        <v>5</v>
      </c>
      <c r="D6" t="s">
        <v>3</v>
      </c>
      <c r="E6" t="s">
        <v>7</v>
      </c>
      <c r="G6">
        <v>0.64850770303172223</v>
      </c>
      <c r="H6">
        <v>4.8774826176898198E-2</v>
      </c>
      <c r="I6">
        <v>2.5939863405173302E-2</v>
      </c>
      <c r="J6">
        <v>0.40768921095008048</v>
      </c>
      <c r="K6">
        <v>0.55892820062013882</v>
      </c>
      <c r="L6">
        <v>0.64850770303172223</v>
      </c>
      <c r="M6">
        <v>0.63111888932776139</v>
      </c>
      <c r="N6">
        <v>0.45372019930379093</v>
      </c>
      <c r="O6">
        <v>0.64850770303172223</v>
      </c>
      <c r="P6">
        <v>0.64850770303172223</v>
      </c>
      <c r="Q6">
        <v>0.45900055392784339</v>
      </c>
      <c r="R6">
        <v>0.64850770303172223</v>
      </c>
      <c r="S6">
        <v>0.63064379937612558</v>
      </c>
      <c r="T6">
        <v>0.83624595815533453</v>
      </c>
      <c r="U6">
        <v>0.43429206748817639</v>
      </c>
      <c r="V6">
        <v>0.19306630677503789</v>
      </c>
    </row>
    <row r="7" spans="1:22" x14ac:dyDescent="0.3">
      <c r="B7">
        <v>10000</v>
      </c>
      <c r="C7" t="s">
        <v>5</v>
      </c>
      <c r="D7" t="s">
        <v>3</v>
      </c>
      <c r="E7" t="s">
        <v>8</v>
      </c>
      <c r="G7">
        <v>0.64851295481535942</v>
      </c>
      <c r="H7">
        <v>4.8607164800459603E-2</v>
      </c>
      <c r="I7">
        <v>2.5838546282579498E-2</v>
      </c>
      <c r="J7">
        <v>0.40942104811273161</v>
      </c>
      <c r="K7">
        <v>0.55936082058077063</v>
      </c>
      <c r="L7">
        <v>0.64851295481535942</v>
      </c>
      <c r="M7">
        <v>0.63116697083292572</v>
      </c>
      <c r="N7">
        <v>0.45371733745215581</v>
      </c>
      <c r="O7">
        <v>0.64851295481535942</v>
      </c>
      <c r="P7">
        <v>0.64851295481535942</v>
      </c>
      <c r="Q7">
        <v>0.45897647283328391</v>
      </c>
      <c r="R7">
        <v>0.64851295481535942</v>
      </c>
      <c r="S7">
        <v>0.63064930977211431</v>
      </c>
      <c r="T7">
        <v>0.83628505784878104</v>
      </c>
      <c r="U7">
        <v>0.43430335482012922</v>
      </c>
      <c r="V7">
        <v>0.1929967244079005</v>
      </c>
    </row>
    <row r="8" spans="1:22" x14ac:dyDescent="0.3">
      <c r="B8">
        <v>10000</v>
      </c>
      <c r="C8" t="s">
        <v>5</v>
      </c>
      <c r="D8" t="s">
        <v>3</v>
      </c>
      <c r="E8" t="s">
        <v>8</v>
      </c>
      <c r="G8">
        <v>0.64851295481535942</v>
      </c>
      <c r="H8">
        <v>4.8607164800459603E-2</v>
      </c>
      <c r="I8">
        <v>2.5838546282579498E-2</v>
      </c>
      <c r="J8">
        <v>0.40942104811273161</v>
      </c>
      <c r="K8">
        <v>0.55936082058077063</v>
      </c>
      <c r="L8">
        <v>0.64851295481535942</v>
      </c>
      <c r="M8">
        <v>0.63116697083292572</v>
      </c>
      <c r="N8">
        <v>0.45371733745215581</v>
      </c>
      <c r="O8">
        <v>0.64851295481535942</v>
      </c>
      <c r="P8">
        <v>0.64851295481535942</v>
      </c>
      <c r="Q8">
        <v>0.45897647283328391</v>
      </c>
      <c r="R8">
        <v>0.64851295481535942</v>
      </c>
      <c r="S8">
        <v>0.63064930977211431</v>
      </c>
      <c r="T8">
        <v>0.83628505784878104</v>
      </c>
      <c r="U8">
        <v>0.43430335482012922</v>
      </c>
      <c r="V8">
        <v>0.1929967244079005</v>
      </c>
    </row>
    <row r="9" spans="1:22" x14ac:dyDescent="0.3">
      <c r="B9">
        <v>10000</v>
      </c>
      <c r="C9" t="s">
        <v>5</v>
      </c>
      <c r="D9" t="s">
        <v>3</v>
      </c>
      <c r="E9" t="s">
        <v>8</v>
      </c>
      <c r="G9">
        <v>0.64851295481535942</v>
      </c>
      <c r="H9">
        <v>4.8607164800459603E-2</v>
      </c>
      <c r="I9">
        <v>2.5838546282579498E-2</v>
      </c>
      <c r="J9">
        <v>0.40942104811273161</v>
      </c>
      <c r="K9">
        <v>0.55936082058077063</v>
      </c>
      <c r="L9">
        <v>0.64851295481535942</v>
      </c>
      <c r="M9">
        <v>0.63116697083292572</v>
      </c>
      <c r="N9">
        <v>0.45371733745215581</v>
      </c>
      <c r="O9">
        <v>0.64851295481535942</v>
      </c>
      <c r="P9">
        <v>0.64851295481535942</v>
      </c>
      <c r="Q9">
        <v>0.45897647283328391</v>
      </c>
      <c r="R9">
        <v>0.64851295481535942</v>
      </c>
      <c r="S9">
        <v>0.63064930977211431</v>
      </c>
      <c r="T9">
        <v>0.83628505784878104</v>
      </c>
      <c r="U9">
        <v>0.43430335482012922</v>
      </c>
      <c r="V9">
        <v>0.1929967244079005</v>
      </c>
    </row>
    <row r="10" spans="1:22" x14ac:dyDescent="0.3">
      <c r="B10">
        <v>10000</v>
      </c>
      <c r="C10" t="s">
        <v>5</v>
      </c>
      <c r="D10" t="s">
        <v>3</v>
      </c>
      <c r="E10" t="s">
        <v>8</v>
      </c>
      <c r="G10">
        <v>0.64851295481535942</v>
      </c>
      <c r="H10">
        <v>4.8607164800459603E-2</v>
      </c>
      <c r="I10">
        <v>2.5838546282579498E-2</v>
      </c>
      <c r="J10">
        <v>0.40942104811273161</v>
      </c>
      <c r="K10">
        <v>0.55936082058077063</v>
      </c>
      <c r="L10">
        <v>0.64851295481535942</v>
      </c>
      <c r="M10">
        <v>0.63116697083292572</v>
      </c>
      <c r="N10">
        <v>0.45371733745215581</v>
      </c>
      <c r="O10">
        <v>0.64851295481535942</v>
      </c>
      <c r="P10">
        <v>0.64851295481535942</v>
      </c>
      <c r="Q10">
        <v>0.45897647283328391</v>
      </c>
      <c r="R10">
        <v>0.64851295481535942</v>
      </c>
      <c r="S10">
        <v>0.63064930977211431</v>
      </c>
      <c r="T10">
        <v>0.83628505784878104</v>
      </c>
      <c r="U10">
        <v>0.43430335482012922</v>
      </c>
      <c r="V10">
        <v>0.1929967244079005</v>
      </c>
    </row>
    <row r="11" spans="1:22" x14ac:dyDescent="0.3">
      <c r="B11">
        <v>10000</v>
      </c>
      <c r="C11" t="s">
        <v>5</v>
      </c>
      <c r="D11" t="s">
        <v>3</v>
      </c>
      <c r="E11" t="s">
        <v>8</v>
      </c>
      <c r="G11">
        <v>0.64851295481535942</v>
      </c>
      <c r="H11">
        <v>4.8607164800459603E-2</v>
      </c>
      <c r="I11">
        <v>2.5838546282579498E-2</v>
      </c>
      <c r="J11">
        <v>0.40942104811273161</v>
      </c>
      <c r="K11">
        <v>0.55936082058077063</v>
      </c>
      <c r="L11">
        <v>0.64851295481535942</v>
      </c>
      <c r="M11">
        <v>0.63116697083292572</v>
      </c>
      <c r="N11">
        <v>0.45371733745215581</v>
      </c>
      <c r="O11">
        <v>0.64851295481535942</v>
      </c>
      <c r="P11">
        <v>0.64851295481535942</v>
      </c>
      <c r="Q11">
        <v>0.45897647283328391</v>
      </c>
      <c r="R11">
        <v>0.64851295481535942</v>
      </c>
      <c r="S11">
        <v>0.63064930977211431</v>
      </c>
      <c r="T11">
        <v>0.83628505784878104</v>
      </c>
      <c r="U11">
        <v>0.43430335482012922</v>
      </c>
      <c r="V11">
        <v>0.1929967244079005</v>
      </c>
    </row>
    <row r="12" spans="1:22" x14ac:dyDescent="0.3">
      <c r="A12">
        <v>0.01</v>
      </c>
      <c r="B12">
        <v>1000</v>
      </c>
      <c r="C12" t="s">
        <v>5</v>
      </c>
      <c r="D12" t="s">
        <v>10</v>
      </c>
      <c r="E12" t="s">
        <v>4</v>
      </c>
      <c r="F12">
        <v>0.5</v>
      </c>
      <c r="G12">
        <v>0.64656453961076332</v>
      </c>
      <c r="H12">
        <v>9.6244705844905996E-3</v>
      </c>
      <c r="I12">
        <v>4.8638995910041003E-3</v>
      </c>
      <c r="J12">
        <v>0.47619047619047622</v>
      </c>
      <c r="K12">
        <v>0.57519534942722939</v>
      </c>
      <c r="L12">
        <v>0.64656453961076332</v>
      </c>
      <c r="M12">
        <v>0.62988188870186723</v>
      </c>
      <c r="N12">
        <v>0.4437212542132738</v>
      </c>
      <c r="O12">
        <v>0.64656453961076332</v>
      </c>
      <c r="P12">
        <v>0.64656453961076332</v>
      </c>
      <c r="Q12">
        <v>0.44439236908117508</v>
      </c>
      <c r="R12">
        <v>0.64656453961076332</v>
      </c>
      <c r="S12">
        <v>0.62586729341491709</v>
      </c>
      <c r="T12">
        <v>0.83212121852276588</v>
      </c>
      <c r="U12">
        <v>0.42942032885710518</v>
      </c>
      <c r="V12">
        <v>0.16302521350562441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D33E7-7A48-469F-9F1C-AA3381A7F373}">
  <sheetPr>
    <tabColor theme="4"/>
  </sheetPr>
  <dimension ref="A1:V12"/>
  <sheetViews>
    <sheetView workbookViewId="0">
      <selection activeCell="A12" sqref="A12"/>
    </sheetView>
  </sheetViews>
  <sheetFormatPr baseColWidth="10" defaultRowHeight="14.4" x14ac:dyDescent="0.3"/>
  <cols>
    <col min="1" max="1" width="6" style="21" bestFit="1" customWidth="1"/>
    <col min="2" max="2" width="10.77734375" bestFit="1" customWidth="1"/>
    <col min="3" max="3" width="12.77734375" bestFit="1" customWidth="1"/>
    <col min="4" max="4" width="9.6640625" bestFit="1" customWidth="1"/>
    <col min="5" max="5" width="8.44140625" bestFit="1" customWidth="1"/>
    <col min="6" max="6" width="9.6640625" bestFit="1" customWidth="1"/>
    <col min="7" max="7" width="12" bestFit="1" customWidth="1"/>
    <col min="8" max="8" width="12.109375" bestFit="1" customWidth="1"/>
    <col min="9" max="9" width="14.88671875" bestFit="1" customWidth="1"/>
    <col min="10" max="10" width="18.21875" bestFit="1" customWidth="1"/>
    <col min="11" max="11" width="17.33203125" bestFit="1" customWidth="1"/>
    <col min="12" max="12" width="16.88671875" bestFit="1" customWidth="1"/>
    <col min="13" max="13" width="20.44140625" bestFit="1" customWidth="1"/>
    <col min="14" max="14" width="14.109375" bestFit="1" customWidth="1"/>
    <col min="15" max="15" width="13.77734375" bestFit="1" customWidth="1"/>
    <col min="16" max="16" width="17.109375" bestFit="1" customWidth="1"/>
    <col min="17" max="18" width="12" bestFit="1" customWidth="1"/>
    <col min="19" max="19" width="14" bestFit="1" customWidth="1"/>
    <col min="20" max="20" width="12" bestFit="1" customWidth="1"/>
    <col min="21" max="21" width="20" bestFit="1" customWidth="1"/>
    <col min="22" max="22" width="13.44140625" bestFit="1" customWidth="1"/>
  </cols>
  <sheetData>
    <row r="1" spans="1:22" x14ac:dyDescent="0.3">
      <c r="A1" s="2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30</v>
      </c>
      <c r="I1" t="s">
        <v>47</v>
      </c>
      <c r="J1" t="s">
        <v>48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19</v>
      </c>
      <c r="R1" t="s">
        <v>20</v>
      </c>
      <c r="S1" t="s">
        <v>18</v>
      </c>
      <c r="T1" t="s">
        <v>21</v>
      </c>
      <c r="U1" t="s">
        <v>22</v>
      </c>
      <c r="V1" t="s">
        <v>23</v>
      </c>
    </row>
    <row r="2" spans="1:22" x14ac:dyDescent="0.3">
      <c r="A2" s="21">
        <v>1</v>
      </c>
      <c r="B2">
        <v>1000</v>
      </c>
      <c r="C2" t="s">
        <v>0</v>
      </c>
      <c r="D2" t="s">
        <v>6</v>
      </c>
      <c r="E2" t="s">
        <v>9</v>
      </c>
      <c r="G2">
        <v>0.55142367554729299</v>
      </c>
      <c r="H2">
        <v>0.59069639998213808</v>
      </c>
      <c r="I2">
        <v>0.62954757237828474</v>
      </c>
      <c r="J2">
        <v>0.55640491117968693</v>
      </c>
      <c r="K2">
        <v>0.53938730691136738</v>
      </c>
      <c r="L2">
        <v>0.55142367554729299</v>
      </c>
      <c r="M2">
        <v>0.53938722181738485</v>
      </c>
      <c r="N2">
        <v>0.55142388447198798</v>
      </c>
      <c r="O2">
        <v>0.55142367554729299</v>
      </c>
      <c r="P2">
        <v>0.55142367554729299</v>
      </c>
      <c r="Q2">
        <v>0.54055523993322907</v>
      </c>
      <c r="R2">
        <v>0.55142367554729299</v>
      </c>
      <c r="S2">
        <v>0.54055515069477955</v>
      </c>
      <c r="T2">
        <v>0.80557402842408088</v>
      </c>
      <c r="U2">
        <v>0.4043124805575864</v>
      </c>
      <c r="V2">
        <v>0.51235027978323922</v>
      </c>
    </row>
    <row r="3" spans="1:22" x14ac:dyDescent="0.3">
      <c r="A3" s="21">
        <v>1</v>
      </c>
      <c r="B3">
        <v>1000</v>
      </c>
      <c r="C3" t="s">
        <v>0</v>
      </c>
      <c r="D3" t="s">
        <v>6</v>
      </c>
      <c r="E3" t="s">
        <v>4</v>
      </c>
      <c r="G3">
        <v>0.55144900867796132</v>
      </c>
      <c r="H3">
        <v>0.59069639998213808</v>
      </c>
      <c r="I3">
        <v>0.62954757237828474</v>
      </c>
      <c r="J3">
        <v>0.55640491117968693</v>
      </c>
      <c r="K3">
        <v>0.53940959798360433</v>
      </c>
      <c r="L3">
        <v>0.55144900867796132</v>
      </c>
      <c r="M3">
        <v>0.53940950950140598</v>
      </c>
      <c r="N3">
        <v>0.55144922145384678</v>
      </c>
      <c r="O3">
        <v>0.55144900867796132</v>
      </c>
      <c r="P3">
        <v>0.55144900867796132</v>
      </c>
      <c r="Q3">
        <v>0.54057618722802825</v>
      </c>
      <c r="R3">
        <v>0.55144900867796132</v>
      </c>
      <c r="S3">
        <v>0.54057609480561541</v>
      </c>
      <c r="T3">
        <v>0.80557442639485799</v>
      </c>
      <c r="U3">
        <v>0.40434781660578328</v>
      </c>
      <c r="V3">
        <v>0.51235027978323922</v>
      </c>
    </row>
    <row r="4" spans="1:22" x14ac:dyDescent="0.3">
      <c r="A4" s="21">
        <v>1</v>
      </c>
      <c r="B4">
        <v>1000</v>
      </c>
      <c r="C4" t="s">
        <v>0</v>
      </c>
      <c r="D4" t="s">
        <v>6</v>
      </c>
      <c r="E4" t="s">
        <v>4</v>
      </c>
      <c r="G4">
        <v>0.55144900867796132</v>
      </c>
      <c r="H4">
        <v>0.59069639998213808</v>
      </c>
      <c r="I4">
        <v>0.62954757237828474</v>
      </c>
      <c r="J4">
        <v>0.55640491117968693</v>
      </c>
      <c r="K4">
        <v>0.53940959798360433</v>
      </c>
      <c r="L4">
        <v>0.55144900867796132</v>
      </c>
      <c r="M4">
        <v>0.53940950950140598</v>
      </c>
      <c r="N4">
        <v>0.55144922145384678</v>
      </c>
      <c r="O4">
        <v>0.55144900867796132</v>
      </c>
      <c r="P4">
        <v>0.55144900867796132</v>
      </c>
      <c r="Q4">
        <v>0.54057618722802825</v>
      </c>
      <c r="R4">
        <v>0.55144900867796132</v>
      </c>
      <c r="S4">
        <v>0.54057609480561541</v>
      </c>
      <c r="T4">
        <v>0.80557442639485799</v>
      </c>
      <c r="U4">
        <v>0.40434781660578328</v>
      </c>
      <c r="V4">
        <v>0.51235027978323922</v>
      </c>
    </row>
    <row r="5" spans="1:22" x14ac:dyDescent="0.3">
      <c r="A5" s="21">
        <v>1</v>
      </c>
      <c r="B5">
        <v>1000</v>
      </c>
      <c r="C5" t="s">
        <v>0</v>
      </c>
      <c r="D5" t="s">
        <v>6</v>
      </c>
      <c r="E5" t="s">
        <v>4</v>
      </c>
      <c r="G5">
        <v>0.55144900867796132</v>
      </c>
      <c r="H5">
        <v>0.59069639998213808</v>
      </c>
      <c r="I5">
        <v>0.62954757237828474</v>
      </c>
      <c r="J5">
        <v>0.55640491117968693</v>
      </c>
      <c r="K5">
        <v>0.53940959798360433</v>
      </c>
      <c r="L5">
        <v>0.55144900867796132</v>
      </c>
      <c r="M5">
        <v>0.53940950950140598</v>
      </c>
      <c r="N5">
        <v>0.55144922145384678</v>
      </c>
      <c r="O5">
        <v>0.55144900867796132</v>
      </c>
      <c r="P5">
        <v>0.55144900867796132</v>
      </c>
      <c r="Q5">
        <v>0.54057618722802825</v>
      </c>
      <c r="R5">
        <v>0.55144900867796132</v>
      </c>
      <c r="S5">
        <v>0.54057609480561541</v>
      </c>
      <c r="T5">
        <v>0.80557442639485799</v>
      </c>
      <c r="U5">
        <v>0.40434781660578328</v>
      </c>
      <c r="V5">
        <v>0.51235027978323922</v>
      </c>
    </row>
    <row r="6" spans="1:22" x14ac:dyDescent="0.3">
      <c r="A6" s="21">
        <v>1</v>
      </c>
      <c r="B6">
        <v>1000</v>
      </c>
      <c r="C6" t="s">
        <v>0</v>
      </c>
      <c r="D6" t="s">
        <v>6</v>
      </c>
      <c r="E6" t="s">
        <v>4</v>
      </c>
      <c r="G6">
        <v>0.55144900867796132</v>
      </c>
      <c r="H6">
        <v>0.59069639998213808</v>
      </c>
      <c r="I6">
        <v>0.62954757237828474</v>
      </c>
      <c r="J6">
        <v>0.55640491117968693</v>
      </c>
      <c r="K6">
        <v>0.53940959798360433</v>
      </c>
      <c r="L6">
        <v>0.55144900867796132</v>
      </c>
      <c r="M6">
        <v>0.53940950950140598</v>
      </c>
      <c r="N6">
        <v>0.55144922145384678</v>
      </c>
      <c r="O6">
        <v>0.55144900867796132</v>
      </c>
      <c r="P6">
        <v>0.55144900867796132</v>
      </c>
      <c r="Q6">
        <v>0.54057618722802825</v>
      </c>
      <c r="R6">
        <v>0.55144900867796132</v>
      </c>
      <c r="S6">
        <v>0.54057609480561541</v>
      </c>
      <c r="T6">
        <v>0.80557442639485799</v>
      </c>
      <c r="U6">
        <v>0.40434781660578328</v>
      </c>
      <c r="V6">
        <v>0.51235027978323922</v>
      </c>
    </row>
    <row r="7" spans="1:22" x14ac:dyDescent="0.3">
      <c r="A7" s="21">
        <v>1</v>
      </c>
      <c r="B7">
        <v>1000</v>
      </c>
      <c r="C7" t="s">
        <v>0</v>
      </c>
      <c r="D7" t="s">
        <v>6</v>
      </c>
      <c r="E7" t="s">
        <v>4</v>
      </c>
      <c r="G7">
        <v>0.55144900867796132</v>
      </c>
      <c r="H7">
        <v>0.59069639998213808</v>
      </c>
      <c r="I7">
        <v>0.62954757237828474</v>
      </c>
      <c r="J7">
        <v>0.55640491117968693</v>
      </c>
      <c r="K7">
        <v>0.53940959798360433</v>
      </c>
      <c r="L7">
        <v>0.55144900867796132</v>
      </c>
      <c r="M7">
        <v>0.53940950950140598</v>
      </c>
      <c r="N7">
        <v>0.55144922145384678</v>
      </c>
      <c r="O7">
        <v>0.55144900867796132</v>
      </c>
      <c r="P7">
        <v>0.55144900867796132</v>
      </c>
      <c r="Q7">
        <v>0.54057618722802825</v>
      </c>
      <c r="R7">
        <v>0.55144900867796132</v>
      </c>
      <c r="S7">
        <v>0.54057609480561541</v>
      </c>
      <c r="T7">
        <v>0.80557442639485799</v>
      </c>
      <c r="U7">
        <v>0.40434781660578328</v>
      </c>
      <c r="V7">
        <v>0.51235027978323922</v>
      </c>
    </row>
    <row r="8" spans="1:22" x14ac:dyDescent="0.3">
      <c r="A8" s="21">
        <v>10</v>
      </c>
      <c r="B8">
        <v>1000</v>
      </c>
      <c r="C8" t="s">
        <v>5</v>
      </c>
      <c r="D8" t="s">
        <v>10</v>
      </c>
      <c r="E8" t="s">
        <v>4</v>
      </c>
      <c r="F8">
        <v>1</v>
      </c>
      <c r="G8">
        <v>0.55035974181391134</v>
      </c>
      <c r="H8">
        <v>0.58949667776332737</v>
      </c>
      <c r="I8">
        <v>0.61171440338877892</v>
      </c>
      <c r="J8">
        <v>0.56891378666506354</v>
      </c>
      <c r="K8">
        <v>0.53984863335366884</v>
      </c>
      <c r="L8">
        <v>0.55035974181391134</v>
      </c>
      <c r="M8">
        <v>0.53984872682041518</v>
      </c>
      <c r="N8">
        <v>0.550360000776282</v>
      </c>
      <c r="O8">
        <v>0.55035974181391134</v>
      </c>
      <c r="P8">
        <v>0.55035974181391134</v>
      </c>
      <c r="Q8">
        <v>0.5423809699674137</v>
      </c>
      <c r="R8">
        <v>0.55035974181391134</v>
      </c>
      <c r="S8">
        <v>0.54238094774874523</v>
      </c>
      <c r="T8">
        <v>0.80948480908678933</v>
      </c>
      <c r="U8">
        <v>0.40182543619027311</v>
      </c>
      <c r="V8">
        <v>0.51631960345543448</v>
      </c>
    </row>
    <row r="9" spans="1:22" x14ac:dyDescent="0.3">
      <c r="B9">
        <v>1000</v>
      </c>
      <c r="C9" t="s">
        <v>5</v>
      </c>
      <c r="D9" t="s">
        <v>3</v>
      </c>
      <c r="E9" t="s">
        <v>8</v>
      </c>
      <c r="G9">
        <v>0.55046105893533481</v>
      </c>
      <c r="H9">
        <v>0.58922569044706785</v>
      </c>
      <c r="I9">
        <v>0.61161320948554998</v>
      </c>
      <c r="J9">
        <v>0.56849197596609058</v>
      </c>
      <c r="K9">
        <v>0.53996123972554166</v>
      </c>
      <c r="L9">
        <v>0.55046105893533481</v>
      </c>
      <c r="M9">
        <v>0.53996133275067237</v>
      </c>
      <c r="N9">
        <v>0.55046134870371688</v>
      </c>
      <c r="O9">
        <v>0.55046105893533481</v>
      </c>
      <c r="P9">
        <v>0.55046105893533481</v>
      </c>
      <c r="Q9">
        <v>0.5424848319794312</v>
      </c>
      <c r="R9">
        <v>0.55046105893533481</v>
      </c>
      <c r="S9">
        <v>0.54248479154655971</v>
      </c>
      <c r="T9">
        <v>0.80937451557930096</v>
      </c>
      <c r="U9">
        <v>0.40196120554089509</v>
      </c>
      <c r="V9">
        <v>0.51640602323114149</v>
      </c>
    </row>
    <row r="10" spans="1:22" x14ac:dyDescent="0.3">
      <c r="B10">
        <v>1000</v>
      </c>
      <c r="C10" t="s">
        <v>5</v>
      </c>
      <c r="D10" t="s">
        <v>3</v>
      </c>
      <c r="E10" t="s">
        <v>8</v>
      </c>
      <c r="G10">
        <v>0.55046105893533481</v>
      </c>
      <c r="H10">
        <v>0.58922569044706785</v>
      </c>
      <c r="I10">
        <v>0.61161320948554998</v>
      </c>
      <c r="J10">
        <v>0.56849197596609058</v>
      </c>
      <c r="K10">
        <v>0.53996123972554166</v>
      </c>
      <c r="L10">
        <v>0.55046105893533481</v>
      </c>
      <c r="M10">
        <v>0.53996133275067237</v>
      </c>
      <c r="N10">
        <v>0.55046134870371688</v>
      </c>
      <c r="O10">
        <v>0.55046105893533481</v>
      </c>
      <c r="P10">
        <v>0.55046105893533481</v>
      </c>
      <c r="Q10">
        <v>0.5424848319794312</v>
      </c>
      <c r="R10">
        <v>0.55046105893533481</v>
      </c>
      <c r="S10">
        <v>0.54248479154655971</v>
      </c>
      <c r="T10">
        <v>0.80937451557930096</v>
      </c>
      <c r="U10">
        <v>0.40196120554089509</v>
      </c>
      <c r="V10">
        <v>0.51640602323114149</v>
      </c>
    </row>
    <row r="11" spans="1:22" x14ac:dyDescent="0.3">
      <c r="B11">
        <v>1000</v>
      </c>
      <c r="C11" t="s">
        <v>5</v>
      </c>
      <c r="D11" t="s">
        <v>3</v>
      </c>
      <c r="E11" t="s">
        <v>8</v>
      </c>
      <c r="G11">
        <v>0.55046105893533481</v>
      </c>
      <c r="H11">
        <v>0.58922569044706785</v>
      </c>
      <c r="I11">
        <v>0.61161320948554998</v>
      </c>
      <c r="J11">
        <v>0.56849197596609058</v>
      </c>
      <c r="K11">
        <v>0.53996123972554166</v>
      </c>
      <c r="L11">
        <v>0.55046105893533481</v>
      </c>
      <c r="M11">
        <v>0.53996133275067237</v>
      </c>
      <c r="N11">
        <v>0.55046134870371688</v>
      </c>
      <c r="O11">
        <v>0.55046105893533481</v>
      </c>
      <c r="P11">
        <v>0.55046105893533481</v>
      </c>
      <c r="Q11">
        <v>0.5424848319794312</v>
      </c>
      <c r="R11">
        <v>0.55046105893533481</v>
      </c>
      <c r="S11">
        <v>0.54248479154655971</v>
      </c>
      <c r="T11">
        <v>0.80937451557930096</v>
      </c>
      <c r="U11">
        <v>0.40196120554089509</v>
      </c>
      <c r="V11">
        <v>0.51640602323114149</v>
      </c>
    </row>
    <row r="12" spans="1:22" x14ac:dyDescent="0.3">
      <c r="A12" s="21">
        <v>1E-3</v>
      </c>
      <c r="B12">
        <v>1000</v>
      </c>
      <c r="C12" t="s">
        <v>0</v>
      </c>
      <c r="D12" t="s">
        <v>1</v>
      </c>
      <c r="E12" t="s">
        <v>4</v>
      </c>
      <c r="G12">
        <v>0.41283302897191082</v>
      </c>
      <c r="H12">
        <v>0.49600727922449339</v>
      </c>
      <c r="I12">
        <v>0.71820633883538598</v>
      </c>
      <c r="J12">
        <v>0.37924124755996452</v>
      </c>
      <c r="K12">
        <v>0.36556292563646409</v>
      </c>
      <c r="L12">
        <v>0.41283302897191082</v>
      </c>
      <c r="M12">
        <v>0.36556286729389098</v>
      </c>
      <c r="N12">
        <v>0.41283281165334818</v>
      </c>
      <c r="O12">
        <v>0.41283302897191082</v>
      </c>
      <c r="P12">
        <v>0.41283302897191082</v>
      </c>
      <c r="Q12">
        <v>0.3455904637811717</v>
      </c>
      <c r="R12">
        <v>0.41283302897191082</v>
      </c>
      <c r="S12">
        <v>0.34559054222089958</v>
      </c>
      <c r="T12">
        <v>0.66478181076677423</v>
      </c>
      <c r="U12">
        <v>0.23746548542509341</v>
      </c>
      <c r="V12">
        <v>0.30645647878849891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3 1 3 8 8 b e - 9 5 8 0 - 4 b b c - 9 2 4 5 - 1 2 a f 7 8 e 8 f d 1 9 "   x m l n s = " h t t p : / / s c h e m a s . m i c r o s o f t . c o m / D a t a M a s h u p " > A A A A A J 4 G A A B Q S w M E F A A C A A g A 6 n A r V 4 2 H v n G k A A A A 9 g A A A B I A H A B D b 2 5 m a W c v U G F j a 2 F n Z S 5 4 b W w g o h g A K K A U A A A A A A A A A A A A A A A A A A A A A A A A A A A A h Y 8 x D o I w G I W v Q r r T l r o Y 8 l M G E y d J j C b G t S k F G q G Y t l j u 5 u C R v I I Y R d 0 c 3 / e + 4 b 3 7 9 Q b 5 2 L X R R V m n e 5 O h B F M U K S P 7 U p s 6 Q 4 O v 4 i X K O W y F P I l a R Z N s X D q 6 M k O N 9 + e U k B A C D g v c 2 5 o w S h N y L D Z 7 2 a h O o I + s / 8 u x N s 4 L I x X i c H i N 4 Q w n j G L G G K Z A Z g i F N l + B T X u f 7 Q + E 1 d D 6 w S p e 2 X i 9 A z J H I O 8 P / A F Q S w M E F A A C A A g A 6 n A r V 1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O p w K 1 d 1 X c K b o Q M A A K w 0 A A A T A B w A R m 9 y b X V s Y X M v U 2 V j d G l v b j E u b S C i G A A o o B Q A A A A A A A A A A A A A A A A A A A A A A A A A A A D t m c 1 u G j E Q g O + R 8 g 6 r 7 Y V I G 6 R F b Q + t O E S Q q L 2 0 a U J 7 a L Z a G e 8 A r n Z t 5 B 8 S F O W B 0 t f I i 9 V b o O y P v U C V q i U x F 8 A z O 5 7 x z K w / 2 Q K w J I x 6 l 4 v v 8 O 3 h w e G B m C A O i T f m J I k F I I 4 n M Q e h U i n i D N 1 4 X S 8 F e X j g 6 c 8 l U x y D H u m J W b v P s M q A y t Y Z S a H d Y 1 T q P 6 L l 9 9 5 E n w V w E S V q x F T 0 k U K f k x l E X 4 / P 5 3 L C a N R H E g l M t D Y I G Z 1 z 9 h 1 W X 9 4 U c Y n G D / c e w p g k W i U a E x m P 0 F C r x 5 3 o Z D k q O F M S z i 6 i h a N I u 7 r Q i S x R t L G Y + U f B V R 9 S k h E J v O s H f u D 1 W K o y K r q d T u C d U s w S Q s f d s P N K / / 2 k m I R L O U + h u / 7 Z / s A o f D s K F s v x w j + l x / L h h 4 7 D m 3 K W K e H r t R m g o V b U 8 W T 6 q X e A E r 0 W r c X K B d 7 V c v w k T S 8 x S h E X X c l V 0 e R g P g U v 0 5 6 M y M P 9 2 t 6 A I y p G j G c L l 3 M t 0 T I 4 E N z e + j 0 d m c z N S L i R d 4 F 3 6 + s V i P O o t e A 9 l a 9 f t v P n F x K 9 Q i T G K R K i 9 t Q U K E r l v D Y u W D r 7 Z a s 8 n I Y x R 7 q s a g K d S 8 U R r h s 6 C x c z x 5 2 a i I N e n t Q q n m o 5 E b q E t 9 D I E O Z 1 p w p y 0 i y / B j K e S E h s P p r t r 4 R G 4 0 u h 1 f I o t F j N B U a L W m D 3 k + E Y K W y o C i k n c C 1 i z D j H D E Y 1 j Z 4 S M s 5 A c l J + + m 5 d r 1 9 Q C o p 7 H L J p i v D D P a x r 9 g L y I d A a C l r V y g 7 8 d t 6 C f r D U 4 i v 1 g Z 4 g K F V T s Y D K N V M v E 2 N l G I r B k H 9 z y q t Z r i b W k M t i + o o Z q y S p k B d j K k q r f 2 d 5 Q 4 Q b X x H 1 B O X v i G q z U p U N g R v b t S C q N 2 x B a G 7 Z g o K 1 a Y 0 6 p Q Y w a 5 B N G t W W q H t r m 8 X U v n V x g / 1 q C 1 d E F r u G N i 7 O W m 7 k g s T a y g U d Q z M v p U 3 t H G 7 X z + H G h u 5 Z a 7 i z e w 2 H 5 Y 3 u d x y H B 4 R a 5 r C x j q J 6 h 3 4 i x F O L x X G P 4 x 7 H P Y 5 7 H P c s u c f B j Y O b / Y Q b 0 1 a z K / d o B x K W r W i B z f Y a f J q D e V b k Y y E T G 8 g 0 w Y 8 d m e p 4 5 c j H k c / j k U 9 e X w 5 / / i 7 + 7 L C p u K O g 5 0 l L V p Q I S y g x J B T x e f w 0 b o 2 a g 3 l W K L F / h y h h M 0 r U x d W X T 5 O G Q 4 l 9 R I m N F B H W K C I 0 U U R l 0 F H E o 1 w e h Q a h u W U b i K F Z x x G D O 1 / Z 8 X x l 6 0 M U A y z s + x 3 S N i E 5 C n I U 5 C j I U Z C j I E d B j o L + G Q U V I c U w k w F U n t S l z 1 Y x P S t U 2 b + 7 H 4 c q D l X + 6 O 7 H 8 c p / d v f j G M Y x z I 4 M s 9 y u N o P M T 1 B L A Q I t A B Q A A g A I A O p w K 1 e N h 7 5 x p A A A A P Y A A A A S A A A A A A A A A A A A A A A A A A A A A A B D b 2 5 m a W c v U G F j a 2 F n Z S 5 4 b W x Q S w E C L Q A U A A I A C A D q c C t X U 3 I 4 L J s A A A D h A A A A E w A A A A A A A A A A A A A A A A D w A A A A W 0 N v b n R l b n R f V H l w Z X N d L n h t b F B L A Q I t A B Q A A g A I A O p w K 1 d 1 X c K b o Q M A A K w 0 A A A T A A A A A A A A A A A A A A A A A N g B A A B G b 3 J t d W x h c y 9 T Z W N 0 a W 9 u M S 5 t U E s F B g A A A A A D A A M A w g A A A M Y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e j A A A A A A A A R a M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R d W V y e U d y b 3 V w c y I g V m F s d W U 9 I n N B Q U F B Q U E 9 P S I g L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n c m l k X 3 N l Y X J j a F 9 y Z X N 1 b H R z X 2 1 h e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n c m l k X 3 N l Y X J j a F 9 y Z X N 1 b H R z X 2 1 h e C I g L z 4 8 R W 5 0 c n k g V H l w Z T 0 i R m l s b G V k Q 2 9 t c G x l d G V S Z X N 1 b H R U b 1 d v c m t z a G V l d C I g V m F s d W U 9 I m w x I i A v P j x F b n R y e S B U e X B l P S J G a W x s Q 2 9 1 b n Q i I F Z h b H V l P S J s M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k t M T F U M T E 6 M j c 6 M z M u M T U x N j c 2 N F o i I C 8 + P E V u d H J 5 I F R 5 c G U 9 I k Z p b G x D b 2 x 1 b W 5 U e X B l c y I g V m F s d W U 9 I n N C U U 1 H Q m d Z R k J R V U Z C U V V G Q l F V R k J R V U Z C U V V G Q l E 9 P S I g L z 4 8 R W 5 0 c n k g V H l w Z T 0 i R m l s b E N v b H V t b k 5 h b W V z I i B W Y W x 1 Z T 0 i c 1 s m c X V v d D t D J n F 1 b 3 Q 7 L C Z x d W 9 0 O 2 1 h e F 9 p d G V y J n F 1 b 3 Q 7 L C Z x d W 9 0 O 2 1 1 b H R p X 2 N s Y X N z J n F 1 b 3 Q 7 L C Z x d W 9 0 O 3 B l b m F s d H k m c X V v d D s s J n F 1 b 3 Q 7 c 2 9 s d m V y J n F 1 b 3 Q 7 L C Z x d W 9 0 O 2 w x X 3 J h d G l v J n F 1 b 3 Q 7 L C Z x d W 9 0 O 2 F j Y 3 V y Y W N 5 J n F 1 b 3 Q 7 L C Z x d W 9 0 O 0 Y x X 2 N s Y X N z X z I m c X V v d D s s J n F 1 b 3 Q 7 c m V j Y W x s X 2 N s Y X N z X z I m c X V v d D s s J n F 1 b 3 Q 7 c H J l Y 2 l z a W 9 u X 2 N s Y X N z X z I m c X V v d D s s J n F 1 b 3 Q 7 c H J l Y 2 l z a W 9 u X 2 1 h Y 3 J v J n F 1 b 3 Q 7 L C Z x d W 9 0 O 3 B y Z W N p c 2 l v b l 9 t a W N y b y Z x d W 9 0 O y w m c X V v d D t w c m V j a X N p b 2 5 f d 2 V p Z 2 h 0 Z W Q m c X V v d D s s J n F 1 b 3 Q 7 c m V j Y W x s X 2 1 h Y 3 J v J n F 1 b 3 Q 7 L C Z x d W 9 0 O 3 J l Y 2 F s b F 9 t a W N y b y Z x d W 9 0 O y w m c X V v d D t y Z W N h b G x f d 2 V p Z 2 h 0 Z W Q m c X V v d D s s J n F 1 b 3 Q 7 Z j F f b W F j c m 8 m c X V v d D s s J n F 1 b 3 Q 7 Z j F f b W l j c m 8 m c X V v d D s s J n F 1 b 3 Q 7 Z j F f d 2 V p Z 2 h 0 Z W Q m c X V v d D s s J n F 1 b 3 Q 7 c m 9 j X 2 F 1 Y y Z x d W 9 0 O y w m c X V v d D t t Y X R 0 a G V 3 c 1 9 j b 3 J y Y 2 9 l Z i Z x d W 9 0 O y w m c X V v d D t D d X N 0 X 2 1 l d H J p Y y Z x d W 9 0 O 1 0 i I C 8 + P E V u d H J 5 I F R 5 c G U 9 I k Z p b G x T d G F 0 d X M i I F Z h b H V l P S J z Q 2 9 t c G x l d G U i I C 8 + P E V u d H J 5 I F R 5 c G U 9 I l F 1 Z X J 5 S U Q i I F Z h b H V l P S J z Z m Y 2 M D E 3 M D c t N 2 N h Y y 0 0 N m N i L T k 3 O D E t O G J i O T U x Y T E 4 N 2 M 4 I i A v P j x F b n R y e S B U e X B l P S J S Z W x h d G l v b n N o a X B J b m Z v Q 2 9 u d G F p b m V y I i B W Y W x 1 Z T 0 i c 3 s m c X V v d D t j b 2 x 1 b W 5 D b 3 V u d C Z x d W 9 0 O z o y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3 J p Z F 9 z Z W F y Y 2 h f c m V z d W x 0 c 1 9 t Y X g v Q X V 0 b 1 J l b W 9 2 Z W R D b 2 x 1 b W 5 z M S 5 7 Q y w w f S Z x d W 9 0 O y w m c X V v d D t T Z W N 0 a W 9 u M S 9 n c m l k X 3 N l Y X J j a F 9 y Z X N 1 b H R z X 2 1 h e C 9 B d X R v U m V t b 3 Z l Z E N v b H V t b n M x L n t t Y X h f a X R l c i w x f S Z x d W 9 0 O y w m c X V v d D t T Z W N 0 a W 9 u M S 9 n c m l k X 3 N l Y X J j a F 9 y Z X N 1 b H R z X 2 1 h e C 9 B d X R v U m V t b 3 Z l Z E N v b H V t b n M x L n t t d W x 0 a V 9 j b G F z c y w y f S Z x d W 9 0 O y w m c X V v d D t T Z W N 0 a W 9 u M S 9 n c m l k X 3 N l Y X J j a F 9 y Z X N 1 b H R z X 2 1 h e C 9 B d X R v U m V t b 3 Z l Z E N v b H V t b n M x L n t w Z W 5 h b H R 5 L D N 9 J n F 1 b 3 Q 7 L C Z x d W 9 0 O 1 N l Y 3 R p b 2 4 x L 2 d y a W R f c 2 V h c m N o X 3 J l c 3 V s d H N f b W F 4 L 0 F 1 d G 9 S Z W 1 v d m V k Q 2 9 s d W 1 u c z E u e 3 N v b H Z l c i w 0 f S Z x d W 9 0 O y w m c X V v d D t T Z W N 0 a W 9 u M S 9 n c m l k X 3 N l Y X J j a F 9 y Z X N 1 b H R z X 2 1 h e C 9 B d X R v U m V t b 3 Z l Z E N v b H V t b n M x L n t s M V 9 y Y X R p b y w 1 f S Z x d W 9 0 O y w m c X V v d D t T Z W N 0 a W 9 u M S 9 n c m l k X 3 N l Y X J j a F 9 y Z X N 1 b H R z X 2 1 h e C 9 B d X R v U m V t b 3 Z l Z E N v b H V t b n M x L n t h Y 2 N 1 c m F j e S w 2 f S Z x d W 9 0 O y w m c X V v d D t T Z W N 0 a W 9 u M S 9 n c m l k X 3 N l Y X J j a F 9 y Z X N 1 b H R z X 2 1 h e C 9 B d X R v U m V t b 3 Z l Z E N v b H V t b n M x L n t G M V 9 j b G F z c 1 8 y L D d 9 J n F 1 b 3 Q 7 L C Z x d W 9 0 O 1 N l Y 3 R p b 2 4 x L 2 d y a W R f c 2 V h c m N o X 3 J l c 3 V s d H N f b W F 4 L 0 F 1 d G 9 S Z W 1 v d m V k Q 2 9 s d W 1 u c z E u e 3 J l Y 2 F s b F 9 j b G F z c 1 8 y L D h 9 J n F 1 b 3 Q 7 L C Z x d W 9 0 O 1 N l Y 3 R p b 2 4 x L 2 d y a W R f c 2 V h c m N o X 3 J l c 3 V s d H N f b W F 4 L 0 F 1 d G 9 S Z W 1 v d m V k Q 2 9 s d W 1 u c z E u e 3 B y Z W N p c 2 l v b l 9 j b G F z c 1 8 y L D l 9 J n F 1 b 3 Q 7 L C Z x d W 9 0 O 1 N l Y 3 R p b 2 4 x L 2 d y a W R f c 2 V h c m N o X 3 J l c 3 V s d H N f b W F 4 L 0 F 1 d G 9 S Z W 1 v d m V k Q 2 9 s d W 1 u c z E u e 3 B y Z W N p c 2 l v b l 9 t Y W N y b y w x M H 0 m c X V v d D s s J n F 1 b 3 Q 7 U 2 V j d G l v b j E v Z 3 J p Z F 9 z Z W F y Y 2 h f c m V z d W x 0 c 1 9 t Y X g v Q X V 0 b 1 J l b W 9 2 Z W R D b 2 x 1 b W 5 z M S 5 7 c H J l Y 2 l z a W 9 u X 2 1 p Y 3 J v L D E x f S Z x d W 9 0 O y w m c X V v d D t T Z W N 0 a W 9 u M S 9 n c m l k X 3 N l Y X J j a F 9 y Z X N 1 b H R z X 2 1 h e C 9 B d X R v U m V t b 3 Z l Z E N v b H V t b n M x L n t w c m V j a X N p b 2 5 f d 2 V p Z 2 h 0 Z W Q s M T J 9 J n F 1 b 3 Q 7 L C Z x d W 9 0 O 1 N l Y 3 R p b 2 4 x L 2 d y a W R f c 2 V h c m N o X 3 J l c 3 V s d H N f b W F 4 L 0 F 1 d G 9 S Z W 1 v d m V k Q 2 9 s d W 1 u c z E u e 3 J l Y 2 F s b F 9 t Y W N y b y w x M 3 0 m c X V v d D s s J n F 1 b 3 Q 7 U 2 V j d G l v b j E v Z 3 J p Z F 9 z Z W F y Y 2 h f c m V z d W x 0 c 1 9 t Y X g v Q X V 0 b 1 J l b W 9 2 Z W R D b 2 x 1 b W 5 z M S 5 7 c m V j Y W x s X 2 1 p Y 3 J v L D E 0 f S Z x d W 9 0 O y w m c X V v d D t T Z W N 0 a W 9 u M S 9 n c m l k X 3 N l Y X J j a F 9 y Z X N 1 b H R z X 2 1 h e C 9 B d X R v U m V t b 3 Z l Z E N v b H V t b n M x L n t y Z W N h b G x f d 2 V p Z 2 h 0 Z W Q s M T V 9 J n F 1 b 3 Q 7 L C Z x d W 9 0 O 1 N l Y 3 R p b 2 4 x L 2 d y a W R f c 2 V h c m N o X 3 J l c 3 V s d H N f b W F 4 L 0 F 1 d G 9 S Z W 1 v d m V k Q 2 9 s d W 1 u c z E u e 2 Y x X 2 1 h Y 3 J v L D E 2 f S Z x d W 9 0 O y w m c X V v d D t T Z W N 0 a W 9 u M S 9 n c m l k X 3 N l Y X J j a F 9 y Z X N 1 b H R z X 2 1 h e C 9 B d X R v U m V t b 3 Z l Z E N v b H V t b n M x L n t m M V 9 t a W N y b y w x N 3 0 m c X V v d D s s J n F 1 b 3 Q 7 U 2 V j d G l v b j E v Z 3 J p Z F 9 z Z W F y Y 2 h f c m V z d W x 0 c 1 9 t Y X g v Q X V 0 b 1 J l b W 9 2 Z W R D b 2 x 1 b W 5 z M S 5 7 Z j F f d 2 V p Z 2 h 0 Z W Q s M T h 9 J n F 1 b 3 Q 7 L C Z x d W 9 0 O 1 N l Y 3 R p b 2 4 x L 2 d y a W R f c 2 V h c m N o X 3 J l c 3 V s d H N f b W F 4 L 0 F 1 d G 9 S Z W 1 v d m V k Q 2 9 s d W 1 u c z E u e 3 J v Y 1 9 h d W M s M T l 9 J n F 1 b 3 Q 7 L C Z x d W 9 0 O 1 N l Y 3 R p b 2 4 x L 2 d y a W R f c 2 V h c m N o X 3 J l c 3 V s d H N f b W F 4 L 0 F 1 d G 9 S Z W 1 v d m V k Q 2 9 s d W 1 u c z E u e 2 1 h d H R o Z X d z X 2 N v c n J j b 2 V m L D I w f S Z x d W 9 0 O y w m c X V v d D t T Z W N 0 a W 9 u M S 9 n c m l k X 3 N l Y X J j a F 9 y Z X N 1 b H R z X 2 1 h e C 9 B d X R v U m V t b 3 Z l Z E N v b H V t b n M x L n t D d X N 0 X 2 1 l d H J p Y y w y M X 0 m c X V v d D t d L C Z x d W 9 0 O 0 N v b H V t b k N v d W 5 0 J n F 1 b 3 Q 7 O j I y L C Z x d W 9 0 O 0 t l e U N v b H V t b k 5 h b W V z J n F 1 b 3 Q 7 O l t d L C Z x d W 9 0 O 0 N v b H V t b k l k Z W 5 0 a X R p Z X M m c X V v d D s 6 W y Z x d W 9 0 O 1 N l Y 3 R p b 2 4 x L 2 d y a W R f c 2 V h c m N o X 3 J l c 3 V s d H N f b W F 4 L 0 F 1 d G 9 S Z W 1 v d m V k Q 2 9 s d W 1 u c z E u e 0 M s M H 0 m c X V v d D s s J n F 1 b 3 Q 7 U 2 V j d G l v b j E v Z 3 J p Z F 9 z Z W F y Y 2 h f c m V z d W x 0 c 1 9 t Y X g v Q X V 0 b 1 J l b W 9 2 Z W R D b 2 x 1 b W 5 z M S 5 7 b W F 4 X 2 l 0 Z X I s M X 0 m c X V v d D s s J n F 1 b 3 Q 7 U 2 V j d G l v b j E v Z 3 J p Z F 9 z Z W F y Y 2 h f c m V z d W x 0 c 1 9 t Y X g v Q X V 0 b 1 J l b W 9 2 Z W R D b 2 x 1 b W 5 z M S 5 7 b X V s d G l f Y 2 x h c 3 M s M n 0 m c X V v d D s s J n F 1 b 3 Q 7 U 2 V j d G l v b j E v Z 3 J p Z F 9 z Z W F y Y 2 h f c m V z d W x 0 c 1 9 t Y X g v Q X V 0 b 1 J l b W 9 2 Z W R D b 2 x 1 b W 5 z M S 5 7 c G V u Y W x 0 e S w z f S Z x d W 9 0 O y w m c X V v d D t T Z W N 0 a W 9 u M S 9 n c m l k X 3 N l Y X J j a F 9 y Z X N 1 b H R z X 2 1 h e C 9 B d X R v U m V t b 3 Z l Z E N v b H V t b n M x L n t z b 2 x 2 Z X I s N H 0 m c X V v d D s s J n F 1 b 3 Q 7 U 2 V j d G l v b j E v Z 3 J p Z F 9 z Z W F y Y 2 h f c m V z d W x 0 c 1 9 t Y X g v Q X V 0 b 1 J l b W 9 2 Z W R D b 2 x 1 b W 5 z M S 5 7 b D F f c m F 0 a W 8 s N X 0 m c X V v d D s s J n F 1 b 3 Q 7 U 2 V j d G l v b j E v Z 3 J p Z F 9 z Z W F y Y 2 h f c m V z d W x 0 c 1 9 t Y X g v Q X V 0 b 1 J l b W 9 2 Z W R D b 2 x 1 b W 5 z M S 5 7 Y W N j d X J h Y 3 k s N n 0 m c X V v d D s s J n F 1 b 3 Q 7 U 2 V j d G l v b j E v Z 3 J p Z F 9 z Z W F y Y 2 h f c m V z d W x 0 c 1 9 t Y X g v Q X V 0 b 1 J l b W 9 2 Z W R D b 2 x 1 b W 5 z M S 5 7 R j F f Y 2 x h c 3 N f M i w 3 f S Z x d W 9 0 O y w m c X V v d D t T Z W N 0 a W 9 u M S 9 n c m l k X 3 N l Y X J j a F 9 y Z X N 1 b H R z X 2 1 h e C 9 B d X R v U m V t b 3 Z l Z E N v b H V t b n M x L n t y Z W N h b G x f Y 2 x h c 3 N f M i w 4 f S Z x d W 9 0 O y w m c X V v d D t T Z W N 0 a W 9 u M S 9 n c m l k X 3 N l Y X J j a F 9 y Z X N 1 b H R z X 2 1 h e C 9 B d X R v U m V t b 3 Z l Z E N v b H V t b n M x L n t w c m V j a X N p b 2 5 f Y 2 x h c 3 N f M i w 5 f S Z x d W 9 0 O y w m c X V v d D t T Z W N 0 a W 9 u M S 9 n c m l k X 3 N l Y X J j a F 9 y Z X N 1 b H R z X 2 1 h e C 9 B d X R v U m V t b 3 Z l Z E N v b H V t b n M x L n t w c m V j a X N p b 2 5 f b W F j c m 8 s M T B 9 J n F 1 b 3 Q 7 L C Z x d W 9 0 O 1 N l Y 3 R p b 2 4 x L 2 d y a W R f c 2 V h c m N o X 3 J l c 3 V s d H N f b W F 4 L 0 F 1 d G 9 S Z W 1 v d m V k Q 2 9 s d W 1 u c z E u e 3 B y Z W N p c 2 l v b l 9 t a W N y b y w x M X 0 m c X V v d D s s J n F 1 b 3 Q 7 U 2 V j d G l v b j E v Z 3 J p Z F 9 z Z W F y Y 2 h f c m V z d W x 0 c 1 9 t Y X g v Q X V 0 b 1 J l b W 9 2 Z W R D b 2 x 1 b W 5 z M S 5 7 c H J l Y 2 l z a W 9 u X 3 d l a W d o d G V k L D E y f S Z x d W 9 0 O y w m c X V v d D t T Z W N 0 a W 9 u M S 9 n c m l k X 3 N l Y X J j a F 9 y Z X N 1 b H R z X 2 1 h e C 9 B d X R v U m V t b 3 Z l Z E N v b H V t b n M x L n t y Z W N h b G x f b W F j c m 8 s M T N 9 J n F 1 b 3 Q 7 L C Z x d W 9 0 O 1 N l Y 3 R p b 2 4 x L 2 d y a W R f c 2 V h c m N o X 3 J l c 3 V s d H N f b W F 4 L 0 F 1 d G 9 S Z W 1 v d m V k Q 2 9 s d W 1 u c z E u e 3 J l Y 2 F s b F 9 t a W N y b y w x N H 0 m c X V v d D s s J n F 1 b 3 Q 7 U 2 V j d G l v b j E v Z 3 J p Z F 9 z Z W F y Y 2 h f c m V z d W x 0 c 1 9 t Y X g v Q X V 0 b 1 J l b W 9 2 Z W R D b 2 x 1 b W 5 z M S 5 7 c m V j Y W x s X 3 d l a W d o d G V k L D E 1 f S Z x d W 9 0 O y w m c X V v d D t T Z W N 0 a W 9 u M S 9 n c m l k X 3 N l Y X J j a F 9 y Z X N 1 b H R z X 2 1 h e C 9 B d X R v U m V t b 3 Z l Z E N v b H V t b n M x L n t m M V 9 t Y W N y b y w x N n 0 m c X V v d D s s J n F 1 b 3 Q 7 U 2 V j d G l v b j E v Z 3 J p Z F 9 z Z W F y Y 2 h f c m V z d W x 0 c 1 9 t Y X g v Q X V 0 b 1 J l b W 9 2 Z W R D b 2 x 1 b W 5 z M S 5 7 Z j F f b W l j c m 8 s M T d 9 J n F 1 b 3 Q 7 L C Z x d W 9 0 O 1 N l Y 3 R p b 2 4 x L 2 d y a W R f c 2 V h c m N o X 3 J l c 3 V s d H N f b W F 4 L 0 F 1 d G 9 S Z W 1 v d m V k Q 2 9 s d W 1 u c z E u e 2 Y x X 3 d l a W d o d G V k L D E 4 f S Z x d W 9 0 O y w m c X V v d D t T Z W N 0 a W 9 u M S 9 n c m l k X 3 N l Y X J j a F 9 y Z X N 1 b H R z X 2 1 h e C 9 B d X R v U m V t b 3 Z l Z E N v b H V t b n M x L n t y b 2 N f Y X V j L D E 5 f S Z x d W 9 0 O y w m c X V v d D t T Z W N 0 a W 9 u M S 9 n c m l k X 3 N l Y X J j a F 9 y Z X N 1 b H R z X 2 1 h e C 9 B d X R v U m V t b 3 Z l Z E N v b H V t b n M x L n t t Y X R 0 a G V 3 c 1 9 j b 3 J y Y 2 9 l Z i w y M H 0 m c X V v d D s s J n F 1 b 3 Q 7 U 2 V j d G l v b j E v Z 3 J p Z F 9 z Z W F y Y 2 h f c m V z d W x 0 c 1 9 t Y X g v Q X V 0 b 1 J l b W 9 2 Z W R D b 2 x 1 b W 5 z M S 5 7 Q 3 V z d F 9 t Z X R y a W M s M j F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d y a W R f c 2 V h c m N o X 3 J l c 3 V s d H N f b W F 4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y a W R f c 2 V h c m N o X 3 J l c 3 V s d H N f b W F 4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c m l k X 3 N l Y X J j a F 9 y Z X N 1 b H R z X 2 1 h e C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3 J p Z F 9 z Z W F y Y 2 h f d W 5 k Z X J f c m V z d W x 0 c 1 9 t Y X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Z 3 J p Z F 9 z Z W F y Y 2 h f d W 5 k Z X J f c m V z d W x 0 c 1 9 t Y X g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d y a W R f c 2 V h c m N o X 3 V u Z G V y X 3 J l c 3 V s d H N f b W F 4 L 0 F 1 d G 9 S Z W 1 v d m V k Q 2 9 s d W 1 u c z E u e 0 M s M H 0 m c X V v d D s s J n F 1 b 3 Q 7 U 2 V j d G l v b j E v Z 3 J p Z F 9 z Z W F y Y 2 h f d W 5 k Z X J f c m V z d W x 0 c 1 9 t Y X g v Q X V 0 b 1 J l b W 9 2 Z W R D b 2 x 1 b W 5 z M S 5 7 b W F 4 X 2 l 0 Z X I s M X 0 m c X V v d D s s J n F 1 b 3 Q 7 U 2 V j d G l v b j E v Z 3 J p Z F 9 z Z W F y Y 2 h f d W 5 k Z X J f c m V z d W x 0 c 1 9 t Y X g v Q X V 0 b 1 J l b W 9 2 Z W R D b 2 x 1 b W 5 z M S 5 7 b X V s d G l f Y 2 x h c 3 M s M n 0 m c X V v d D s s J n F 1 b 3 Q 7 U 2 V j d G l v b j E v Z 3 J p Z F 9 z Z W F y Y 2 h f d W 5 k Z X J f c m V z d W x 0 c 1 9 t Y X g v Q X V 0 b 1 J l b W 9 2 Z W R D b 2 x 1 b W 5 z M S 5 7 c G V u Y W x 0 e S w z f S Z x d W 9 0 O y w m c X V v d D t T Z W N 0 a W 9 u M S 9 n c m l k X 3 N l Y X J j a F 9 1 b m R l c l 9 y Z X N 1 b H R z X 2 1 h e C 9 B d X R v U m V t b 3 Z l Z E N v b H V t b n M x L n t z b 2 x 2 Z X I s N H 0 m c X V v d D s s J n F 1 b 3 Q 7 U 2 V j d G l v b j E v Z 3 J p Z F 9 z Z W F y Y 2 h f d W 5 k Z X J f c m V z d W x 0 c 1 9 t Y X g v Q X V 0 b 1 J l b W 9 2 Z W R D b 2 x 1 b W 5 z M S 5 7 b D F f c m F 0 a W 8 s N X 0 m c X V v d D s s J n F 1 b 3 Q 7 U 2 V j d G l v b j E v Z 3 J p Z F 9 z Z W F y Y 2 h f d W 5 k Z X J f c m V z d W x 0 c 1 9 t Y X g v Q X V 0 b 1 J l b W 9 2 Z W R D b 2 x 1 b W 5 z M S 5 7 Y W N j d X J h Y 3 k s N n 0 m c X V v d D s s J n F 1 b 3 Q 7 U 2 V j d G l v b j E v Z 3 J p Z F 9 z Z W F y Y 2 h f d W 5 k Z X J f c m V z d W x 0 c 1 9 t Y X g v Q X V 0 b 1 J l b W 9 2 Z W R D b 2 x 1 b W 5 z M S 5 7 R j F f Y 2 x h c 3 N f M i w 3 f S Z x d W 9 0 O y w m c X V v d D t T Z W N 0 a W 9 u M S 9 n c m l k X 3 N l Y X J j a F 9 1 b m R l c l 9 y Z X N 1 b H R z X 2 1 h e C 9 B d X R v U m V t b 3 Z l Z E N v b H V t b n M x L n t y Z W N h b G x f Y 2 x h c 3 N f M i w 4 f S Z x d W 9 0 O y w m c X V v d D t T Z W N 0 a W 9 u M S 9 n c m l k X 3 N l Y X J j a F 9 1 b m R l c l 9 y Z X N 1 b H R z X 2 1 h e C 9 B d X R v U m V t b 3 Z l Z E N v b H V t b n M x L n t w c m V j a X N p b 2 5 f Y 2 x h c 3 N f M i w 5 f S Z x d W 9 0 O y w m c X V v d D t T Z W N 0 a W 9 u M S 9 n c m l k X 3 N l Y X J j a F 9 1 b m R l c l 9 y Z X N 1 b H R z X 2 1 h e C 9 B d X R v U m V t b 3 Z l Z E N v b H V t b n M x L n t w c m V j a X N p b 2 5 f b W F j c m 8 s M T B 9 J n F 1 b 3 Q 7 L C Z x d W 9 0 O 1 N l Y 3 R p b 2 4 x L 2 d y a W R f c 2 V h c m N o X 3 V u Z G V y X 3 J l c 3 V s d H N f b W F 4 L 0 F 1 d G 9 S Z W 1 v d m V k Q 2 9 s d W 1 u c z E u e 3 B y Z W N p c 2 l v b l 9 t a W N y b y w x M X 0 m c X V v d D s s J n F 1 b 3 Q 7 U 2 V j d G l v b j E v Z 3 J p Z F 9 z Z W F y Y 2 h f d W 5 k Z X J f c m V z d W x 0 c 1 9 t Y X g v Q X V 0 b 1 J l b W 9 2 Z W R D b 2 x 1 b W 5 z M S 5 7 c H J l Y 2 l z a W 9 u X 3 d l a W d o d G V k L D E y f S Z x d W 9 0 O y w m c X V v d D t T Z W N 0 a W 9 u M S 9 n c m l k X 3 N l Y X J j a F 9 1 b m R l c l 9 y Z X N 1 b H R z X 2 1 h e C 9 B d X R v U m V t b 3 Z l Z E N v b H V t b n M x L n t y Z W N h b G x f b W F j c m 8 s M T N 9 J n F 1 b 3 Q 7 L C Z x d W 9 0 O 1 N l Y 3 R p b 2 4 x L 2 d y a W R f c 2 V h c m N o X 3 V u Z G V y X 3 J l c 3 V s d H N f b W F 4 L 0 F 1 d G 9 S Z W 1 v d m V k Q 2 9 s d W 1 u c z E u e 3 J l Y 2 F s b F 9 t a W N y b y w x N H 0 m c X V v d D s s J n F 1 b 3 Q 7 U 2 V j d G l v b j E v Z 3 J p Z F 9 z Z W F y Y 2 h f d W 5 k Z X J f c m V z d W x 0 c 1 9 t Y X g v Q X V 0 b 1 J l b W 9 2 Z W R D b 2 x 1 b W 5 z M S 5 7 c m V j Y W x s X 3 d l a W d o d G V k L D E 1 f S Z x d W 9 0 O y w m c X V v d D t T Z W N 0 a W 9 u M S 9 n c m l k X 3 N l Y X J j a F 9 1 b m R l c l 9 y Z X N 1 b H R z X 2 1 h e C 9 B d X R v U m V t b 3 Z l Z E N v b H V t b n M x L n t m M V 9 t Y W N y b y w x N n 0 m c X V v d D s s J n F 1 b 3 Q 7 U 2 V j d G l v b j E v Z 3 J p Z F 9 z Z W F y Y 2 h f d W 5 k Z X J f c m V z d W x 0 c 1 9 t Y X g v Q X V 0 b 1 J l b W 9 2 Z W R D b 2 x 1 b W 5 z M S 5 7 Z j F f b W l j c m 8 s M T d 9 J n F 1 b 3 Q 7 L C Z x d W 9 0 O 1 N l Y 3 R p b 2 4 x L 2 d y a W R f c 2 V h c m N o X 3 V u Z G V y X 3 J l c 3 V s d H N f b W F 4 L 0 F 1 d G 9 S Z W 1 v d m V k Q 2 9 s d W 1 u c z E u e 2 Y x X 3 d l a W d o d G V k L D E 4 f S Z x d W 9 0 O y w m c X V v d D t T Z W N 0 a W 9 u M S 9 n c m l k X 3 N l Y X J j a F 9 1 b m R l c l 9 y Z X N 1 b H R z X 2 1 h e C 9 B d X R v U m V t b 3 Z l Z E N v b H V t b n M x L n t y b 2 N f Y X V j L D E 5 f S Z x d W 9 0 O y w m c X V v d D t T Z W N 0 a W 9 u M S 9 n c m l k X 3 N l Y X J j a F 9 1 b m R l c l 9 y Z X N 1 b H R z X 2 1 h e C 9 B d X R v U m V t b 3 Z l Z E N v b H V t b n M x L n t t Y X R 0 a G V 3 c 1 9 j b 3 J y Y 2 9 l Z i w y M H 0 m c X V v d D s s J n F 1 b 3 Q 7 U 2 V j d G l v b j E v Z 3 J p Z F 9 z Z W F y Y 2 h f d W 5 k Z X J f c m V z d W x 0 c 1 9 t Y X g v Q X V 0 b 1 J l b W 9 2 Z W R D b 2 x 1 b W 5 z M S 5 7 Q 3 V z d F 9 t Z X R y a W M s M j F 9 J n F 1 b 3 Q 7 X S w m c X V v d D t D b 2 x 1 b W 5 D b 3 V u d C Z x d W 9 0 O z o y M i w m c X V v d D t L Z X l D b 2 x 1 b W 5 O Y W 1 l c y Z x d W 9 0 O z p b X S w m c X V v d D t D b 2 x 1 b W 5 J Z G V u d G l 0 a W V z J n F 1 b 3 Q 7 O l s m c X V v d D t T Z W N 0 a W 9 u M S 9 n c m l k X 3 N l Y X J j a F 9 1 b m R l c l 9 y Z X N 1 b H R z X 2 1 h e C 9 B d X R v U m V t b 3 Z l Z E N v b H V t b n M x L n t D L D B 9 J n F 1 b 3 Q 7 L C Z x d W 9 0 O 1 N l Y 3 R p b 2 4 x L 2 d y a W R f c 2 V h c m N o X 3 V u Z G V y X 3 J l c 3 V s d H N f b W F 4 L 0 F 1 d G 9 S Z W 1 v d m V k Q 2 9 s d W 1 u c z E u e 2 1 h e F 9 p d G V y L D F 9 J n F 1 b 3 Q 7 L C Z x d W 9 0 O 1 N l Y 3 R p b 2 4 x L 2 d y a W R f c 2 V h c m N o X 3 V u Z G V y X 3 J l c 3 V s d H N f b W F 4 L 0 F 1 d G 9 S Z W 1 v d m V k Q 2 9 s d W 1 u c z E u e 2 1 1 b H R p X 2 N s Y X N z L D J 9 J n F 1 b 3 Q 7 L C Z x d W 9 0 O 1 N l Y 3 R p b 2 4 x L 2 d y a W R f c 2 V h c m N o X 3 V u Z G V y X 3 J l c 3 V s d H N f b W F 4 L 0 F 1 d G 9 S Z W 1 v d m V k Q 2 9 s d W 1 u c z E u e 3 B l b m F s d H k s M 3 0 m c X V v d D s s J n F 1 b 3 Q 7 U 2 V j d G l v b j E v Z 3 J p Z F 9 z Z W F y Y 2 h f d W 5 k Z X J f c m V z d W x 0 c 1 9 t Y X g v Q X V 0 b 1 J l b W 9 2 Z W R D b 2 x 1 b W 5 z M S 5 7 c 2 9 s d m V y L D R 9 J n F 1 b 3 Q 7 L C Z x d W 9 0 O 1 N l Y 3 R p b 2 4 x L 2 d y a W R f c 2 V h c m N o X 3 V u Z G V y X 3 J l c 3 V s d H N f b W F 4 L 0 F 1 d G 9 S Z W 1 v d m V k Q 2 9 s d W 1 u c z E u e 2 w x X 3 J h d G l v L D V 9 J n F 1 b 3 Q 7 L C Z x d W 9 0 O 1 N l Y 3 R p b 2 4 x L 2 d y a W R f c 2 V h c m N o X 3 V u Z G V y X 3 J l c 3 V s d H N f b W F 4 L 0 F 1 d G 9 S Z W 1 v d m V k Q 2 9 s d W 1 u c z E u e 2 F j Y 3 V y Y W N 5 L D Z 9 J n F 1 b 3 Q 7 L C Z x d W 9 0 O 1 N l Y 3 R p b 2 4 x L 2 d y a W R f c 2 V h c m N o X 3 V u Z G V y X 3 J l c 3 V s d H N f b W F 4 L 0 F 1 d G 9 S Z W 1 v d m V k Q 2 9 s d W 1 u c z E u e 0 Y x X 2 N s Y X N z X z I s N 3 0 m c X V v d D s s J n F 1 b 3 Q 7 U 2 V j d G l v b j E v Z 3 J p Z F 9 z Z W F y Y 2 h f d W 5 k Z X J f c m V z d W x 0 c 1 9 t Y X g v Q X V 0 b 1 J l b W 9 2 Z W R D b 2 x 1 b W 5 z M S 5 7 c m V j Y W x s X 2 N s Y X N z X z I s O H 0 m c X V v d D s s J n F 1 b 3 Q 7 U 2 V j d G l v b j E v Z 3 J p Z F 9 z Z W F y Y 2 h f d W 5 k Z X J f c m V z d W x 0 c 1 9 t Y X g v Q X V 0 b 1 J l b W 9 2 Z W R D b 2 x 1 b W 5 z M S 5 7 c H J l Y 2 l z a W 9 u X 2 N s Y X N z X z I s O X 0 m c X V v d D s s J n F 1 b 3 Q 7 U 2 V j d G l v b j E v Z 3 J p Z F 9 z Z W F y Y 2 h f d W 5 k Z X J f c m V z d W x 0 c 1 9 t Y X g v Q X V 0 b 1 J l b W 9 2 Z W R D b 2 x 1 b W 5 z M S 5 7 c H J l Y 2 l z a W 9 u X 2 1 h Y 3 J v L D E w f S Z x d W 9 0 O y w m c X V v d D t T Z W N 0 a W 9 u M S 9 n c m l k X 3 N l Y X J j a F 9 1 b m R l c l 9 y Z X N 1 b H R z X 2 1 h e C 9 B d X R v U m V t b 3 Z l Z E N v b H V t b n M x L n t w c m V j a X N p b 2 5 f b W l j c m 8 s M T F 9 J n F 1 b 3 Q 7 L C Z x d W 9 0 O 1 N l Y 3 R p b 2 4 x L 2 d y a W R f c 2 V h c m N o X 3 V u Z G V y X 3 J l c 3 V s d H N f b W F 4 L 0 F 1 d G 9 S Z W 1 v d m V k Q 2 9 s d W 1 u c z E u e 3 B y Z W N p c 2 l v b l 9 3 Z W l n a H R l Z C w x M n 0 m c X V v d D s s J n F 1 b 3 Q 7 U 2 V j d G l v b j E v Z 3 J p Z F 9 z Z W F y Y 2 h f d W 5 k Z X J f c m V z d W x 0 c 1 9 t Y X g v Q X V 0 b 1 J l b W 9 2 Z W R D b 2 x 1 b W 5 z M S 5 7 c m V j Y W x s X 2 1 h Y 3 J v L D E z f S Z x d W 9 0 O y w m c X V v d D t T Z W N 0 a W 9 u M S 9 n c m l k X 3 N l Y X J j a F 9 1 b m R l c l 9 y Z X N 1 b H R z X 2 1 h e C 9 B d X R v U m V t b 3 Z l Z E N v b H V t b n M x L n t y Z W N h b G x f b W l j c m 8 s M T R 9 J n F 1 b 3 Q 7 L C Z x d W 9 0 O 1 N l Y 3 R p b 2 4 x L 2 d y a W R f c 2 V h c m N o X 3 V u Z G V y X 3 J l c 3 V s d H N f b W F 4 L 0 F 1 d G 9 S Z W 1 v d m V k Q 2 9 s d W 1 u c z E u e 3 J l Y 2 F s b F 9 3 Z W l n a H R l Z C w x N X 0 m c X V v d D s s J n F 1 b 3 Q 7 U 2 V j d G l v b j E v Z 3 J p Z F 9 z Z W F y Y 2 h f d W 5 k Z X J f c m V z d W x 0 c 1 9 t Y X g v Q X V 0 b 1 J l b W 9 2 Z W R D b 2 x 1 b W 5 z M S 5 7 Z j F f b W F j c m 8 s M T Z 9 J n F 1 b 3 Q 7 L C Z x d W 9 0 O 1 N l Y 3 R p b 2 4 x L 2 d y a W R f c 2 V h c m N o X 3 V u Z G V y X 3 J l c 3 V s d H N f b W F 4 L 0 F 1 d G 9 S Z W 1 v d m V k Q 2 9 s d W 1 u c z E u e 2 Y x X 2 1 p Y 3 J v L D E 3 f S Z x d W 9 0 O y w m c X V v d D t T Z W N 0 a W 9 u M S 9 n c m l k X 3 N l Y X J j a F 9 1 b m R l c l 9 y Z X N 1 b H R z X 2 1 h e C 9 B d X R v U m V t b 3 Z l Z E N v b H V t b n M x L n t m M V 9 3 Z W l n a H R l Z C w x O H 0 m c X V v d D s s J n F 1 b 3 Q 7 U 2 V j d G l v b j E v Z 3 J p Z F 9 z Z W F y Y 2 h f d W 5 k Z X J f c m V z d W x 0 c 1 9 t Y X g v Q X V 0 b 1 J l b W 9 2 Z W R D b 2 x 1 b W 5 z M S 5 7 c m 9 j X 2 F 1 Y y w x O X 0 m c X V v d D s s J n F 1 b 3 Q 7 U 2 V j d G l v b j E v Z 3 J p Z F 9 z Z W F y Y 2 h f d W 5 k Z X J f c m V z d W x 0 c 1 9 t Y X g v Q X V 0 b 1 J l b W 9 2 Z W R D b 2 x 1 b W 5 z M S 5 7 b W F 0 d G h l d 3 N f Y 2 9 y c m N v Z W Y s M j B 9 J n F 1 b 3 Q 7 L C Z x d W 9 0 O 1 N l Y 3 R p b 2 4 x L 2 d y a W R f c 2 V h c m N o X 3 V u Z G V y X 3 J l c 3 V s d H N f b W F 4 L 0 F 1 d G 9 S Z W 1 v d m V k Q 2 9 s d W 1 u c z E u e 0 N 1 c 3 R f b W V 0 c m l j L D I x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y Z x d W 9 0 O y w m c X V v d D t t Y X h f a X R l c i Z x d W 9 0 O y w m c X V v d D t t d W x 0 a V 9 j b G F z c y Z x d W 9 0 O y w m c X V v d D t w Z W 5 h b H R 5 J n F 1 b 3 Q 7 L C Z x d W 9 0 O 3 N v b H Z l c i Z x d W 9 0 O y w m c X V v d D t s M V 9 y Y X R p b y Z x d W 9 0 O y w m c X V v d D t h Y 2 N 1 c m F j e S Z x d W 9 0 O y w m c X V v d D t G M V 9 j b G F z c 1 8 y J n F 1 b 3 Q 7 L C Z x d W 9 0 O 3 J l Y 2 F s b F 9 j b G F z c 1 8 y J n F 1 b 3 Q 7 L C Z x d W 9 0 O 3 B y Z W N p c 2 l v b l 9 j b G F z c 1 8 y J n F 1 b 3 Q 7 L C Z x d W 9 0 O 3 B y Z W N p c 2 l v b l 9 t Y W N y b y Z x d W 9 0 O y w m c X V v d D t w c m V j a X N p b 2 5 f b W l j c m 8 m c X V v d D s s J n F 1 b 3 Q 7 c H J l Y 2 l z a W 9 u X 3 d l a W d o d G V k J n F 1 b 3 Q 7 L C Z x d W 9 0 O 3 J l Y 2 F s b F 9 t Y W N y b y Z x d W 9 0 O y w m c X V v d D t y Z W N h b G x f b W l j c m 8 m c X V v d D s s J n F 1 b 3 Q 7 c m V j Y W x s X 3 d l a W d o d G V k J n F 1 b 3 Q 7 L C Z x d W 9 0 O 2 Y x X 2 1 h Y 3 J v J n F 1 b 3 Q 7 L C Z x d W 9 0 O 2 Y x X 2 1 p Y 3 J v J n F 1 b 3 Q 7 L C Z x d W 9 0 O 2 Y x X 3 d l a W d o d G V k J n F 1 b 3 Q 7 L C Z x d W 9 0 O 3 J v Y 1 9 h d W M m c X V v d D s s J n F 1 b 3 Q 7 b W F 0 d G h l d 3 N f Y 2 9 y c m N v Z W Y m c X V v d D s s J n F 1 b 3 Q 7 Q 3 V z d F 9 t Z X R y a W M m c X V v d D t d I i A v P j x F b n R y e S B U e X B l P S J G a W x s Q 2 9 s d W 1 u V H l w Z X M i I F Z h b H V l P S J z Q l F N R 0 J n W U Z C U V V G Q l F V R k J R V U Z C U V V G Q l F V R k J R P T 0 i I C 8 + P E V u d H J 5 I F R 5 c G U 9 I k Z p b G x M Y X N 0 V X B k Y X R l Z C I g V m F s d W U 9 I m Q y M D I z L T A 5 L T E x V D E y O j A 3 O j I x L j g 2 N D U 4 M j d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l F 1 Z X J 5 S U Q i I F Z h b H V l P S J z N 2 I 0 O T R j M j A t Z m M y O S 0 0 M W Y 3 L T l l M D U t O D F h M 2 R m M z N k N j I x I i A v P j x F b n R y e S B U e X B l P S J G a W x s Q 2 9 1 b n Q i I F Z h b H V l P S J s M T E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n c m l k X 3 N l Y X J j a F 9 1 b m R l c l 9 y Z X N 1 b H R z X 2 1 h e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c m l k X 3 N l Y X J j a F 9 1 b m R l c l 9 y Z X N 1 b H R z X 2 1 h e C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3 J p Z F 9 z Z W F y Y 2 h f d W 5 k Z X J f c m V z d W x 0 c 1 9 t Y X g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h b m R v b V 9 z Z W F y Y 2 h f b 3 Z l c l 9 y Z X N 1 b H R z X 2 1 h e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y Y W 5 k b 2 1 f c 2 V h c m N o X 2 9 2 Z X J f c m V z d W x 0 c 1 9 t Y X g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z b 2 x 2 Z X I m c X V v d D s s J n F 1 b 3 Q 7 c G V u Y W x 0 e S Z x d W 9 0 O y w m c X V v d D t t d W x 0 a V 9 j b G F z c y Z x d W 9 0 O y w m c X V v d D t t Y X h f a X R l c i Z x d W 9 0 O y w m c X V v d D t D J n F 1 b 3 Q 7 L C Z x d W 9 0 O 2 w x X 3 J h d G l v J n F 1 b 3 Q 7 L C Z x d W 9 0 O 2 F j Y 3 V y Y W N 5 J n F 1 b 3 Q 7 L C Z x d W 9 0 O 0 Y x X 2 N s Y X N z X z I m c X V v d D s s J n F 1 b 3 Q 7 c m V j Y W x s X 2 N s Y X N z X z I m c X V v d D s s J n F 1 b 3 Q 7 c H J l Y 2 l z a W 9 u X 2 N s Y X N z X z I m c X V v d D s s J n F 1 b 3 Q 7 c H J l Y 2 l z a W 9 u X 2 1 h Y 3 J v J n F 1 b 3 Q 7 L C Z x d W 9 0 O 3 B y Z W N p c 2 l v b l 9 t a W N y b y Z x d W 9 0 O y w m c X V v d D t w c m V j a X N p b 2 5 f d 2 V p Z 2 h 0 Z W Q m c X V v d D s s J n F 1 b 3 Q 7 c m V j Y W x s X 2 1 h Y 3 J v J n F 1 b 3 Q 7 L C Z x d W 9 0 O 3 J l Y 2 F s b F 9 t a W N y b y Z x d W 9 0 O y w m c X V v d D t y Z W N h b G x f d 2 V p Z 2 h 0 Z W Q m c X V v d D s s J n F 1 b 3 Q 7 Z j F f b W F j c m 8 m c X V v d D s s J n F 1 b 3 Q 7 Z j F f b W l j c m 8 m c X V v d D s s J n F 1 b 3 Q 7 Z j F f d 2 V p Z 2 h 0 Z W Q m c X V v d D s s J n F 1 b 3 Q 7 c m 9 j X 2 F 1 Y y Z x d W 9 0 O y w m c X V v d D t t Y X R 0 a G V 3 c 1 9 j b 3 J y Y 2 9 l Z i Z x d W 9 0 O y w m c X V v d D t D d X N 0 X 2 1 l d H J p Y y Z x d W 9 0 O 1 0 i I C 8 + P E V u d H J 5 I F R 5 c G U 9 I k Z p b G x D b 2 x 1 b W 5 U e X B l c y I g V m F s d W U 9 I n N C Z 1 l H Q X d V R k J R V U Z C U V V G Q l F V R k J R V U Z C U V V G Q l E 9 P S I g L z 4 8 R W 5 0 c n k g V H l w Z T 0 i R m l s b E x h c 3 R V c G R h d G V k I i B W Y W x 1 Z T 0 i Z D I w M j M t M D k t M T F U M T E 6 N D Y 6 M j E u O D I 1 M j I 0 O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x I i A v P j x F b n R y e S B U e X B l P S J B Z G R l Z F R v R G F 0 Y U 1 v Z G V s I i B W Y W x 1 Z T 0 i b D A i I C 8 + P E V u d H J 5 I F R 5 c G U 9 I l F 1 Z X J 5 S U Q i I F Z h b H V l P S J z M D d i O T R l M T Q t M z U 4 Z C 0 0 N m V h L T g z M T Y t Y T d j M m Q 1 N z k y N m N m I i A v P j x F b n R y e S B U e X B l P S J S Z W x h d G l v b n N o a X B J b m Z v Q 2 9 u d G F p b m V y I i B W Y W x 1 Z T 0 i c 3 s m c X V v d D t j b 2 x 1 b W 5 D b 3 V u d C Z x d W 9 0 O z o y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F u Z G 9 t X 3 N l Y X J j a F 9 v d m V y X 3 J l c 3 V s d H N f b W F 4 L 0 F 1 d G 9 S Z W 1 v d m V k Q 2 9 s d W 1 u c z E u e 3 N v b H Z l c i w w f S Z x d W 9 0 O y w m c X V v d D t T Z W N 0 a W 9 u M S 9 y Y W 5 k b 2 1 f c 2 V h c m N o X 2 9 2 Z X J f c m V z d W x 0 c 1 9 t Y X g v Q X V 0 b 1 J l b W 9 2 Z W R D b 2 x 1 b W 5 z M S 5 7 c G V u Y W x 0 e S w x f S Z x d W 9 0 O y w m c X V v d D t T Z W N 0 a W 9 u M S 9 y Y W 5 k b 2 1 f c 2 V h c m N o X 2 9 2 Z X J f c m V z d W x 0 c 1 9 t Y X g v Q X V 0 b 1 J l b W 9 2 Z W R D b 2 x 1 b W 5 z M S 5 7 b X V s d G l f Y 2 x h c 3 M s M n 0 m c X V v d D s s J n F 1 b 3 Q 7 U 2 V j d G l v b j E v c m F u Z G 9 t X 3 N l Y X J j a F 9 v d m V y X 3 J l c 3 V s d H N f b W F 4 L 0 F 1 d G 9 S Z W 1 v d m V k Q 2 9 s d W 1 u c z E u e 2 1 h e F 9 p d G V y L D N 9 J n F 1 b 3 Q 7 L C Z x d W 9 0 O 1 N l Y 3 R p b 2 4 x L 3 J h b m R v b V 9 z Z W F y Y 2 h f b 3 Z l c l 9 y Z X N 1 b H R z X 2 1 h e C 9 B d X R v U m V t b 3 Z l Z E N v b H V t b n M x L n t D L D R 9 J n F 1 b 3 Q 7 L C Z x d W 9 0 O 1 N l Y 3 R p b 2 4 x L 3 J h b m R v b V 9 z Z W F y Y 2 h f b 3 Z l c l 9 y Z X N 1 b H R z X 2 1 h e C 9 B d X R v U m V t b 3 Z l Z E N v b H V t b n M x L n t s M V 9 y Y X R p b y w 1 f S Z x d W 9 0 O y w m c X V v d D t T Z W N 0 a W 9 u M S 9 y Y W 5 k b 2 1 f c 2 V h c m N o X 2 9 2 Z X J f c m V z d W x 0 c 1 9 t Y X g v Q X V 0 b 1 J l b W 9 2 Z W R D b 2 x 1 b W 5 z M S 5 7 Y W N j d X J h Y 3 k s N n 0 m c X V v d D s s J n F 1 b 3 Q 7 U 2 V j d G l v b j E v c m F u Z G 9 t X 3 N l Y X J j a F 9 v d m V y X 3 J l c 3 V s d H N f b W F 4 L 0 F 1 d G 9 S Z W 1 v d m V k Q 2 9 s d W 1 u c z E u e 0 Y x X 2 N s Y X N z X z I s N 3 0 m c X V v d D s s J n F 1 b 3 Q 7 U 2 V j d G l v b j E v c m F u Z G 9 t X 3 N l Y X J j a F 9 v d m V y X 3 J l c 3 V s d H N f b W F 4 L 0 F 1 d G 9 S Z W 1 v d m V k Q 2 9 s d W 1 u c z E u e 3 J l Y 2 F s b F 9 j b G F z c 1 8 y L D h 9 J n F 1 b 3 Q 7 L C Z x d W 9 0 O 1 N l Y 3 R p b 2 4 x L 3 J h b m R v b V 9 z Z W F y Y 2 h f b 3 Z l c l 9 y Z X N 1 b H R z X 2 1 h e C 9 B d X R v U m V t b 3 Z l Z E N v b H V t b n M x L n t w c m V j a X N p b 2 5 f Y 2 x h c 3 N f M i w 5 f S Z x d W 9 0 O y w m c X V v d D t T Z W N 0 a W 9 u M S 9 y Y W 5 k b 2 1 f c 2 V h c m N o X 2 9 2 Z X J f c m V z d W x 0 c 1 9 t Y X g v Q X V 0 b 1 J l b W 9 2 Z W R D b 2 x 1 b W 5 z M S 5 7 c H J l Y 2 l z a W 9 u X 2 1 h Y 3 J v L D E w f S Z x d W 9 0 O y w m c X V v d D t T Z W N 0 a W 9 u M S 9 y Y W 5 k b 2 1 f c 2 V h c m N o X 2 9 2 Z X J f c m V z d W x 0 c 1 9 t Y X g v Q X V 0 b 1 J l b W 9 2 Z W R D b 2 x 1 b W 5 z M S 5 7 c H J l Y 2 l z a W 9 u X 2 1 p Y 3 J v L D E x f S Z x d W 9 0 O y w m c X V v d D t T Z W N 0 a W 9 u M S 9 y Y W 5 k b 2 1 f c 2 V h c m N o X 2 9 2 Z X J f c m V z d W x 0 c 1 9 t Y X g v Q X V 0 b 1 J l b W 9 2 Z W R D b 2 x 1 b W 5 z M S 5 7 c H J l Y 2 l z a W 9 u X 3 d l a W d o d G V k L D E y f S Z x d W 9 0 O y w m c X V v d D t T Z W N 0 a W 9 u M S 9 y Y W 5 k b 2 1 f c 2 V h c m N o X 2 9 2 Z X J f c m V z d W x 0 c 1 9 t Y X g v Q X V 0 b 1 J l b W 9 2 Z W R D b 2 x 1 b W 5 z M S 5 7 c m V j Y W x s X 2 1 h Y 3 J v L D E z f S Z x d W 9 0 O y w m c X V v d D t T Z W N 0 a W 9 u M S 9 y Y W 5 k b 2 1 f c 2 V h c m N o X 2 9 2 Z X J f c m V z d W x 0 c 1 9 t Y X g v Q X V 0 b 1 J l b W 9 2 Z W R D b 2 x 1 b W 5 z M S 5 7 c m V j Y W x s X 2 1 p Y 3 J v L D E 0 f S Z x d W 9 0 O y w m c X V v d D t T Z W N 0 a W 9 u M S 9 y Y W 5 k b 2 1 f c 2 V h c m N o X 2 9 2 Z X J f c m V z d W x 0 c 1 9 t Y X g v Q X V 0 b 1 J l b W 9 2 Z W R D b 2 x 1 b W 5 z M S 5 7 c m V j Y W x s X 3 d l a W d o d G V k L D E 1 f S Z x d W 9 0 O y w m c X V v d D t T Z W N 0 a W 9 u M S 9 y Y W 5 k b 2 1 f c 2 V h c m N o X 2 9 2 Z X J f c m V z d W x 0 c 1 9 t Y X g v Q X V 0 b 1 J l b W 9 2 Z W R D b 2 x 1 b W 5 z M S 5 7 Z j F f b W F j c m 8 s M T Z 9 J n F 1 b 3 Q 7 L C Z x d W 9 0 O 1 N l Y 3 R p b 2 4 x L 3 J h b m R v b V 9 z Z W F y Y 2 h f b 3 Z l c l 9 y Z X N 1 b H R z X 2 1 h e C 9 B d X R v U m V t b 3 Z l Z E N v b H V t b n M x L n t m M V 9 t a W N y b y w x N 3 0 m c X V v d D s s J n F 1 b 3 Q 7 U 2 V j d G l v b j E v c m F u Z G 9 t X 3 N l Y X J j a F 9 v d m V y X 3 J l c 3 V s d H N f b W F 4 L 0 F 1 d G 9 S Z W 1 v d m V k Q 2 9 s d W 1 u c z E u e 2 Y x X 3 d l a W d o d G V k L D E 4 f S Z x d W 9 0 O y w m c X V v d D t T Z W N 0 a W 9 u M S 9 y Y W 5 k b 2 1 f c 2 V h c m N o X 2 9 2 Z X J f c m V z d W x 0 c 1 9 t Y X g v Q X V 0 b 1 J l b W 9 2 Z W R D b 2 x 1 b W 5 z M S 5 7 c m 9 j X 2 F 1 Y y w x O X 0 m c X V v d D s s J n F 1 b 3 Q 7 U 2 V j d G l v b j E v c m F u Z G 9 t X 3 N l Y X J j a F 9 v d m V y X 3 J l c 3 V s d H N f b W F 4 L 0 F 1 d G 9 S Z W 1 v d m V k Q 2 9 s d W 1 u c z E u e 2 1 h d H R o Z X d z X 2 N v c n J j b 2 V m L D I w f S Z x d W 9 0 O y w m c X V v d D t T Z W N 0 a W 9 u M S 9 y Y W 5 k b 2 1 f c 2 V h c m N o X 2 9 2 Z X J f c m V z d W x 0 c 1 9 t Y X g v Q X V 0 b 1 J l b W 9 2 Z W R D b 2 x 1 b W 5 z M S 5 7 Q 3 V z d F 9 t Z X R y a W M s M j F 9 J n F 1 b 3 Q 7 X S w m c X V v d D t D b 2 x 1 b W 5 D b 3 V u d C Z x d W 9 0 O z o y M i w m c X V v d D t L Z X l D b 2 x 1 b W 5 O Y W 1 l c y Z x d W 9 0 O z p b X S w m c X V v d D t D b 2 x 1 b W 5 J Z G V u d G l 0 a W V z J n F 1 b 3 Q 7 O l s m c X V v d D t T Z W N 0 a W 9 u M S 9 y Y W 5 k b 2 1 f c 2 V h c m N o X 2 9 2 Z X J f c m V z d W x 0 c 1 9 t Y X g v Q X V 0 b 1 J l b W 9 2 Z W R D b 2 x 1 b W 5 z M S 5 7 c 2 9 s d m V y L D B 9 J n F 1 b 3 Q 7 L C Z x d W 9 0 O 1 N l Y 3 R p b 2 4 x L 3 J h b m R v b V 9 z Z W F y Y 2 h f b 3 Z l c l 9 y Z X N 1 b H R z X 2 1 h e C 9 B d X R v U m V t b 3 Z l Z E N v b H V t b n M x L n t w Z W 5 h b H R 5 L D F 9 J n F 1 b 3 Q 7 L C Z x d W 9 0 O 1 N l Y 3 R p b 2 4 x L 3 J h b m R v b V 9 z Z W F y Y 2 h f b 3 Z l c l 9 y Z X N 1 b H R z X 2 1 h e C 9 B d X R v U m V t b 3 Z l Z E N v b H V t b n M x L n t t d W x 0 a V 9 j b G F z c y w y f S Z x d W 9 0 O y w m c X V v d D t T Z W N 0 a W 9 u M S 9 y Y W 5 k b 2 1 f c 2 V h c m N o X 2 9 2 Z X J f c m V z d W x 0 c 1 9 t Y X g v Q X V 0 b 1 J l b W 9 2 Z W R D b 2 x 1 b W 5 z M S 5 7 b W F 4 X 2 l 0 Z X I s M 3 0 m c X V v d D s s J n F 1 b 3 Q 7 U 2 V j d G l v b j E v c m F u Z G 9 t X 3 N l Y X J j a F 9 v d m V y X 3 J l c 3 V s d H N f b W F 4 L 0 F 1 d G 9 S Z W 1 v d m V k Q 2 9 s d W 1 u c z E u e 0 M s N H 0 m c X V v d D s s J n F 1 b 3 Q 7 U 2 V j d G l v b j E v c m F u Z G 9 t X 3 N l Y X J j a F 9 v d m V y X 3 J l c 3 V s d H N f b W F 4 L 0 F 1 d G 9 S Z W 1 v d m V k Q 2 9 s d W 1 u c z E u e 2 w x X 3 J h d G l v L D V 9 J n F 1 b 3 Q 7 L C Z x d W 9 0 O 1 N l Y 3 R p b 2 4 x L 3 J h b m R v b V 9 z Z W F y Y 2 h f b 3 Z l c l 9 y Z X N 1 b H R z X 2 1 h e C 9 B d X R v U m V t b 3 Z l Z E N v b H V t b n M x L n t h Y 2 N 1 c m F j e S w 2 f S Z x d W 9 0 O y w m c X V v d D t T Z W N 0 a W 9 u M S 9 y Y W 5 k b 2 1 f c 2 V h c m N o X 2 9 2 Z X J f c m V z d W x 0 c 1 9 t Y X g v Q X V 0 b 1 J l b W 9 2 Z W R D b 2 x 1 b W 5 z M S 5 7 R j F f Y 2 x h c 3 N f M i w 3 f S Z x d W 9 0 O y w m c X V v d D t T Z W N 0 a W 9 u M S 9 y Y W 5 k b 2 1 f c 2 V h c m N o X 2 9 2 Z X J f c m V z d W x 0 c 1 9 t Y X g v Q X V 0 b 1 J l b W 9 2 Z W R D b 2 x 1 b W 5 z M S 5 7 c m V j Y W x s X 2 N s Y X N z X z I s O H 0 m c X V v d D s s J n F 1 b 3 Q 7 U 2 V j d G l v b j E v c m F u Z G 9 t X 3 N l Y X J j a F 9 v d m V y X 3 J l c 3 V s d H N f b W F 4 L 0 F 1 d G 9 S Z W 1 v d m V k Q 2 9 s d W 1 u c z E u e 3 B y Z W N p c 2 l v b l 9 j b G F z c 1 8 y L D l 9 J n F 1 b 3 Q 7 L C Z x d W 9 0 O 1 N l Y 3 R p b 2 4 x L 3 J h b m R v b V 9 z Z W F y Y 2 h f b 3 Z l c l 9 y Z X N 1 b H R z X 2 1 h e C 9 B d X R v U m V t b 3 Z l Z E N v b H V t b n M x L n t w c m V j a X N p b 2 5 f b W F j c m 8 s M T B 9 J n F 1 b 3 Q 7 L C Z x d W 9 0 O 1 N l Y 3 R p b 2 4 x L 3 J h b m R v b V 9 z Z W F y Y 2 h f b 3 Z l c l 9 y Z X N 1 b H R z X 2 1 h e C 9 B d X R v U m V t b 3 Z l Z E N v b H V t b n M x L n t w c m V j a X N p b 2 5 f b W l j c m 8 s M T F 9 J n F 1 b 3 Q 7 L C Z x d W 9 0 O 1 N l Y 3 R p b 2 4 x L 3 J h b m R v b V 9 z Z W F y Y 2 h f b 3 Z l c l 9 y Z X N 1 b H R z X 2 1 h e C 9 B d X R v U m V t b 3 Z l Z E N v b H V t b n M x L n t w c m V j a X N p b 2 5 f d 2 V p Z 2 h 0 Z W Q s M T J 9 J n F 1 b 3 Q 7 L C Z x d W 9 0 O 1 N l Y 3 R p b 2 4 x L 3 J h b m R v b V 9 z Z W F y Y 2 h f b 3 Z l c l 9 y Z X N 1 b H R z X 2 1 h e C 9 B d X R v U m V t b 3 Z l Z E N v b H V t b n M x L n t y Z W N h b G x f b W F j c m 8 s M T N 9 J n F 1 b 3 Q 7 L C Z x d W 9 0 O 1 N l Y 3 R p b 2 4 x L 3 J h b m R v b V 9 z Z W F y Y 2 h f b 3 Z l c l 9 y Z X N 1 b H R z X 2 1 h e C 9 B d X R v U m V t b 3 Z l Z E N v b H V t b n M x L n t y Z W N h b G x f b W l j c m 8 s M T R 9 J n F 1 b 3 Q 7 L C Z x d W 9 0 O 1 N l Y 3 R p b 2 4 x L 3 J h b m R v b V 9 z Z W F y Y 2 h f b 3 Z l c l 9 y Z X N 1 b H R z X 2 1 h e C 9 B d X R v U m V t b 3 Z l Z E N v b H V t b n M x L n t y Z W N h b G x f d 2 V p Z 2 h 0 Z W Q s M T V 9 J n F 1 b 3 Q 7 L C Z x d W 9 0 O 1 N l Y 3 R p b 2 4 x L 3 J h b m R v b V 9 z Z W F y Y 2 h f b 3 Z l c l 9 y Z X N 1 b H R z X 2 1 h e C 9 B d X R v U m V t b 3 Z l Z E N v b H V t b n M x L n t m M V 9 t Y W N y b y w x N n 0 m c X V v d D s s J n F 1 b 3 Q 7 U 2 V j d G l v b j E v c m F u Z G 9 t X 3 N l Y X J j a F 9 v d m V y X 3 J l c 3 V s d H N f b W F 4 L 0 F 1 d G 9 S Z W 1 v d m V k Q 2 9 s d W 1 u c z E u e 2 Y x X 2 1 p Y 3 J v L D E 3 f S Z x d W 9 0 O y w m c X V v d D t T Z W N 0 a W 9 u M S 9 y Y W 5 k b 2 1 f c 2 V h c m N o X 2 9 2 Z X J f c m V z d W x 0 c 1 9 t Y X g v Q X V 0 b 1 J l b W 9 2 Z W R D b 2 x 1 b W 5 z M S 5 7 Z j F f d 2 V p Z 2 h 0 Z W Q s M T h 9 J n F 1 b 3 Q 7 L C Z x d W 9 0 O 1 N l Y 3 R p b 2 4 x L 3 J h b m R v b V 9 z Z W F y Y 2 h f b 3 Z l c l 9 y Z X N 1 b H R z X 2 1 h e C 9 B d X R v U m V t b 3 Z l Z E N v b H V t b n M x L n t y b 2 N f Y X V j L D E 5 f S Z x d W 9 0 O y w m c X V v d D t T Z W N 0 a W 9 u M S 9 y Y W 5 k b 2 1 f c 2 V h c m N o X 2 9 2 Z X J f c m V z d W x 0 c 1 9 t Y X g v Q X V 0 b 1 J l b W 9 2 Z W R D b 2 x 1 b W 5 z M S 5 7 b W F 0 d G h l d 3 N f Y 2 9 y c m N v Z W Y s M j B 9 J n F 1 b 3 Q 7 L C Z x d W 9 0 O 1 N l Y 3 R p b 2 4 x L 3 J h b m R v b V 9 z Z W F y Y 2 h f b 3 Z l c l 9 y Z X N 1 b H R z X 2 1 h e C 9 B d X R v U m V t b 3 Z l Z E N v b H V t b n M x L n t D d X N 0 X 2 1 l d H J p Y y w y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h b m R v b V 9 z Z W F y Y 2 h f b 3 Z l c l 9 y Z X N 1 b H R z X 2 1 h e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Y W 5 k b 2 1 f c 2 V h c m N o X 2 9 2 Z X J f c m V z d W x 0 c 1 9 t Y X g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h b m R v b V 9 z Z W F y Y 2 h f b 3 Z l c l 9 y Z X N 1 b H R z X 2 1 h e C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F u Z G 9 t X 3 N l Y X J j a F 9 v d m V y X 3 J l c 3 V s d H N f b W F 4 L 1 Z h b G V 1 c i U y M H J l b X B s Y W M l Q z M l Q T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F u Z G 9 t X 3 N l Y X J j a F 9 v d m V y X 3 J l c 3 V s d H N f b W F 4 L 1 R 5 c G U l M j B t b 2 R p Z m k l Q z M l Q T k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3 J p Z F 9 z Z W F y Y 2 h f d W 5 k Z X J f c m V z d W x 0 c 1 9 t Y X g v V m F s Z X V y J T I w c m V t c G x h Y y V D M y V B O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c m l k X 3 N l Y X J j a F 9 y Z X N 1 b H R z X 2 1 h e C 9 W Y W x l d X I l M j B y Z W 1 w b G F j J U M z J U E 5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y a W R f c 2 V h c m N o X 3 J l c 3 V s d H N f b W F 4 L 1 R 5 c G U l M j B t b 2 R p Z m k l Q z M l Q T k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3 J p Z F 9 z Z W F y Y 2 h f d W 5 k Z X J f c m V z d W x 0 c 1 9 t Y X g v V H l w Z S U y M G 1 v Z G l m a S V D M y V B O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c m l k X 3 N l Y X J j a F 9 1 b m R l c l 9 y Z X N 1 b H R z X 2 1 h e C 9 W Y W x l d X I l M j B y Z W 1 w b G F j J U M z J U E 5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c m l k X 3 N l Y X J j a F 9 1 b m R l c l 9 y Z X N 1 b H R z X 2 1 h e C 9 U e X B l J T I w b W 9 k a W Z p J U M z J U E 5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y a W R f c 2 V h c m N o X 3 J l c 3 V s d H N f b W F 4 L 1 Z h b G V 1 c i U y M H J l b X B s Y W M l Q z M l Q T l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y a W R f c 2 V h c m N o X 3 J l c 3 V s d H N f b W F 4 L 1 R 5 c G U l M j B t b 2 R p Z m k l Q z M l Q T k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l u Y X J 5 X 2 d y a W R f c 2 V h c m N o X 3 J l c 3 V s d H N f b W F 4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J p b m F y e V 9 n c m l k X 3 N l Y X J j a F 9 y Z X N 1 b H R z X 2 1 h e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O S 0 x M V Q w N z o 1 N D o 0 N S 4 4 N D U y M D g 3 W i I g L z 4 8 R W 5 0 c n k g V H l w Z T 0 i R m l s b E N v b H V t b l R 5 c G V z I i B W Y W x 1 Z T 0 i c 0 J R T U d C Z 1 l G Q l F V R k J R V U Z C U V V G Q l F V R k J R V U Z C U T 0 9 I i A v P j x F b n R y e S B U e X B l P S J G a W x s Q 2 9 s d W 1 u T m F t Z X M i I F Z h b H V l P S J z W y Z x d W 9 0 O 0 M m c X V v d D s s J n F 1 b 3 Q 7 b W F 4 X 2 l 0 Z X I m c X V v d D s s J n F 1 b 3 Q 7 b X V s d G l f Y 2 x h c 3 M m c X V v d D s s J n F 1 b 3 Q 7 c G V u Y W x 0 e S Z x d W 9 0 O y w m c X V v d D t z b 2 x 2 Z X I m c X V v d D s s J n F 1 b 3 Q 7 b D F f c m F 0 a W 8 m c X V v d D s s J n F 1 b 3 Q 7 Y W N j d X J h Y 3 k m c X V v d D s s J n F 1 b 3 Q 7 R j F f Y 2 x h c 3 N f M S Z x d W 9 0 O y w m c X V v d D t y Z W N h b G x f Y 2 x h c 3 N f M S Z x d W 9 0 O y w m c X V v d D t w c m V j a X N p b 2 5 f Y 2 x h c 3 N f M S Z x d W 9 0 O y w m c X V v d D t w c m V j a X N p b 2 5 f b W F j c m 8 m c X V v d D s s J n F 1 b 3 Q 7 c H J l Y 2 l z a W 9 u X 2 1 p Y 3 J v J n F 1 b 3 Q 7 L C Z x d W 9 0 O 3 B y Z W N p c 2 l v b l 9 3 Z W l n a H R l Z C Z x d W 9 0 O y w m c X V v d D t y Z W N h b G x f b W F j c m 8 m c X V v d D s s J n F 1 b 3 Q 7 c m V j Y W x s X 2 1 p Y 3 J v J n F 1 b 3 Q 7 L C Z x d W 9 0 O 3 J l Y 2 F s b F 9 3 Z W l n a H R l Z C Z x d W 9 0 O y w m c X V v d D t m M V 9 t Y W N y b y Z x d W 9 0 O y w m c X V v d D t m M V 9 t a W N y b y Z x d W 9 0 O y w m c X V v d D t m M V 9 3 Z W l n a H R l Z C Z x d W 9 0 O y w m c X V v d D t y b 2 N f Y X V j J n F 1 b 3 Q 7 L C Z x d W 9 0 O 2 1 h d H R o Z X d z X 2 N v c n J j b 2 V m J n F 1 b 3 Q 7 L C Z x d W 9 0 O 0 N 1 c 3 R f b W V 0 c m l j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J p b m F y e V 9 n c m l k X 3 N l Y X J j a F 9 y Z X N 1 b H R z X 2 1 h e C 9 B d X R v U m V t b 3 Z l Z E N v b H V t b n M x L n t D L D B 9 J n F 1 b 3 Q 7 L C Z x d W 9 0 O 1 N l Y 3 R p b 2 4 x L 2 J p b m F y e V 9 n c m l k X 3 N l Y X J j a F 9 y Z X N 1 b H R z X 2 1 h e C 9 B d X R v U m V t b 3 Z l Z E N v b H V t b n M x L n t t Y X h f a X R l c i w x f S Z x d W 9 0 O y w m c X V v d D t T Z W N 0 a W 9 u M S 9 i a W 5 h c n l f Z 3 J p Z F 9 z Z W F y Y 2 h f c m V z d W x 0 c 1 9 t Y X g v Q X V 0 b 1 J l b W 9 2 Z W R D b 2 x 1 b W 5 z M S 5 7 b X V s d G l f Y 2 x h c 3 M s M n 0 m c X V v d D s s J n F 1 b 3 Q 7 U 2 V j d G l v b j E v Y m l u Y X J 5 X 2 d y a W R f c 2 V h c m N o X 3 J l c 3 V s d H N f b W F 4 L 0 F 1 d G 9 S Z W 1 v d m V k Q 2 9 s d W 1 u c z E u e 3 B l b m F s d H k s M 3 0 m c X V v d D s s J n F 1 b 3 Q 7 U 2 V j d G l v b j E v Y m l u Y X J 5 X 2 d y a W R f c 2 V h c m N o X 3 J l c 3 V s d H N f b W F 4 L 0 F 1 d G 9 S Z W 1 v d m V k Q 2 9 s d W 1 u c z E u e 3 N v b H Z l c i w 0 f S Z x d W 9 0 O y w m c X V v d D t T Z W N 0 a W 9 u M S 9 i a W 5 h c n l f Z 3 J p Z F 9 z Z W F y Y 2 h f c m V z d W x 0 c 1 9 t Y X g v Q X V 0 b 1 J l b W 9 2 Z W R D b 2 x 1 b W 5 z M S 5 7 b D F f c m F 0 a W 8 s N X 0 m c X V v d D s s J n F 1 b 3 Q 7 U 2 V j d G l v b j E v Y m l u Y X J 5 X 2 d y a W R f c 2 V h c m N o X 3 J l c 3 V s d H N f b W F 4 L 0 F 1 d G 9 S Z W 1 v d m V k Q 2 9 s d W 1 u c z E u e 2 F j Y 3 V y Y W N 5 L D Z 9 J n F 1 b 3 Q 7 L C Z x d W 9 0 O 1 N l Y 3 R p b 2 4 x L 2 J p b m F y e V 9 n c m l k X 3 N l Y X J j a F 9 y Z X N 1 b H R z X 2 1 h e C 9 B d X R v U m V t b 3 Z l Z E N v b H V t b n M x L n t G M V 9 j b G F z c 1 8 x L D d 9 J n F 1 b 3 Q 7 L C Z x d W 9 0 O 1 N l Y 3 R p b 2 4 x L 2 J p b m F y e V 9 n c m l k X 3 N l Y X J j a F 9 y Z X N 1 b H R z X 2 1 h e C 9 B d X R v U m V t b 3 Z l Z E N v b H V t b n M x L n t y Z W N h b G x f Y 2 x h c 3 N f M S w 4 f S Z x d W 9 0 O y w m c X V v d D t T Z W N 0 a W 9 u M S 9 i a W 5 h c n l f Z 3 J p Z F 9 z Z W F y Y 2 h f c m V z d W x 0 c 1 9 t Y X g v Q X V 0 b 1 J l b W 9 2 Z W R D b 2 x 1 b W 5 z M S 5 7 c H J l Y 2 l z a W 9 u X 2 N s Y X N z X z E s O X 0 m c X V v d D s s J n F 1 b 3 Q 7 U 2 V j d G l v b j E v Y m l u Y X J 5 X 2 d y a W R f c 2 V h c m N o X 3 J l c 3 V s d H N f b W F 4 L 0 F 1 d G 9 S Z W 1 v d m V k Q 2 9 s d W 1 u c z E u e 3 B y Z W N p c 2 l v b l 9 t Y W N y b y w x M H 0 m c X V v d D s s J n F 1 b 3 Q 7 U 2 V j d G l v b j E v Y m l u Y X J 5 X 2 d y a W R f c 2 V h c m N o X 3 J l c 3 V s d H N f b W F 4 L 0 F 1 d G 9 S Z W 1 v d m V k Q 2 9 s d W 1 u c z E u e 3 B y Z W N p c 2 l v b l 9 t a W N y b y w x M X 0 m c X V v d D s s J n F 1 b 3 Q 7 U 2 V j d G l v b j E v Y m l u Y X J 5 X 2 d y a W R f c 2 V h c m N o X 3 J l c 3 V s d H N f b W F 4 L 0 F 1 d G 9 S Z W 1 v d m V k Q 2 9 s d W 1 u c z E u e 3 B y Z W N p c 2 l v b l 9 3 Z W l n a H R l Z C w x M n 0 m c X V v d D s s J n F 1 b 3 Q 7 U 2 V j d G l v b j E v Y m l u Y X J 5 X 2 d y a W R f c 2 V h c m N o X 3 J l c 3 V s d H N f b W F 4 L 0 F 1 d G 9 S Z W 1 v d m V k Q 2 9 s d W 1 u c z E u e 3 J l Y 2 F s b F 9 t Y W N y b y w x M 3 0 m c X V v d D s s J n F 1 b 3 Q 7 U 2 V j d G l v b j E v Y m l u Y X J 5 X 2 d y a W R f c 2 V h c m N o X 3 J l c 3 V s d H N f b W F 4 L 0 F 1 d G 9 S Z W 1 v d m V k Q 2 9 s d W 1 u c z E u e 3 J l Y 2 F s b F 9 t a W N y b y w x N H 0 m c X V v d D s s J n F 1 b 3 Q 7 U 2 V j d G l v b j E v Y m l u Y X J 5 X 2 d y a W R f c 2 V h c m N o X 3 J l c 3 V s d H N f b W F 4 L 0 F 1 d G 9 S Z W 1 v d m V k Q 2 9 s d W 1 u c z E u e 3 J l Y 2 F s b F 9 3 Z W l n a H R l Z C w x N X 0 m c X V v d D s s J n F 1 b 3 Q 7 U 2 V j d G l v b j E v Y m l u Y X J 5 X 2 d y a W R f c 2 V h c m N o X 3 J l c 3 V s d H N f b W F 4 L 0 F 1 d G 9 S Z W 1 v d m V k Q 2 9 s d W 1 u c z E u e 2 Y x X 2 1 h Y 3 J v L D E 2 f S Z x d W 9 0 O y w m c X V v d D t T Z W N 0 a W 9 u M S 9 i a W 5 h c n l f Z 3 J p Z F 9 z Z W F y Y 2 h f c m V z d W x 0 c 1 9 t Y X g v Q X V 0 b 1 J l b W 9 2 Z W R D b 2 x 1 b W 5 z M S 5 7 Z j F f b W l j c m 8 s M T d 9 J n F 1 b 3 Q 7 L C Z x d W 9 0 O 1 N l Y 3 R p b 2 4 x L 2 J p b m F y e V 9 n c m l k X 3 N l Y X J j a F 9 y Z X N 1 b H R z X 2 1 h e C 9 B d X R v U m V t b 3 Z l Z E N v b H V t b n M x L n t m M V 9 3 Z W l n a H R l Z C w x O H 0 m c X V v d D s s J n F 1 b 3 Q 7 U 2 V j d G l v b j E v Y m l u Y X J 5 X 2 d y a W R f c 2 V h c m N o X 3 J l c 3 V s d H N f b W F 4 L 0 F 1 d G 9 S Z W 1 v d m V k Q 2 9 s d W 1 u c z E u e 3 J v Y 1 9 h d W M s M T l 9 J n F 1 b 3 Q 7 L C Z x d W 9 0 O 1 N l Y 3 R p b 2 4 x L 2 J p b m F y e V 9 n c m l k X 3 N l Y X J j a F 9 y Z X N 1 b H R z X 2 1 h e C 9 B d X R v U m V t b 3 Z l Z E N v b H V t b n M x L n t t Y X R 0 a G V 3 c 1 9 j b 3 J y Y 2 9 l Z i w y M H 0 m c X V v d D s s J n F 1 b 3 Q 7 U 2 V j d G l v b j E v Y m l u Y X J 5 X 2 d y a W R f c 2 V h c m N o X 3 J l c 3 V s d H N f b W F 4 L 0 F 1 d G 9 S Z W 1 v d m V k Q 2 9 s d W 1 u c z E u e 0 N 1 c 3 R f b W V 0 c m l j L D I x f S Z x d W 9 0 O 1 0 s J n F 1 b 3 Q 7 Q 2 9 s d W 1 u Q 2 9 1 b n Q m c X V v d D s 6 M j I s J n F 1 b 3 Q 7 S 2 V 5 Q 2 9 s d W 1 u T m F t Z X M m c X V v d D s 6 W 1 0 s J n F 1 b 3 Q 7 Q 2 9 s d W 1 u S W R l b n R p d G l l c y Z x d W 9 0 O z p b J n F 1 b 3 Q 7 U 2 V j d G l v b j E v Y m l u Y X J 5 X 2 d y a W R f c 2 V h c m N o X 3 J l c 3 V s d H N f b W F 4 L 0 F 1 d G 9 S Z W 1 v d m V k Q 2 9 s d W 1 u c z E u e 0 M s M H 0 m c X V v d D s s J n F 1 b 3 Q 7 U 2 V j d G l v b j E v Y m l u Y X J 5 X 2 d y a W R f c 2 V h c m N o X 3 J l c 3 V s d H N f b W F 4 L 0 F 1 d G 9 S Z W 1 v d m V k Q 2 9 s d W 1 u c z E u e 2 1 h e F 9 p d G V y L D F 9 J n F 1 b 3 Q 7 L C Z x d W 9 0 O 1 N l Y 3 R p b 2 4 x L 2 J p b m F y e V 9 n c m l k X 3 N l Y X J j a F 9 y Z X N 1 b H R z X 2 1 h e C 9 B d X R v U m V t b 3 Z l Z E N v b H V t b n M x L n t t d W x 0 a V 9 j b G F z c y w y f S Z x d W 9 0 O y w m c X V v d D t T Z W N 0 a W 9 u M S 9 i a W 5 h c n l f Z 3 J p Z F 9 z Z W F y Y 2 h f c m V z d W x 0 c 1 9 t Y X g v Q X V 0 b 1 J l b W 9 2 Z W R D b 2 x 1 b W 5 z M S 5 7 c G V u Y W x 0 e S w z f S Z x d W 9 0 O y w m c X V v d D t T Z W N 0 a W 9 u M S 9 i a W 5 h c n l f Z 3 J p Z F 9 z Z W F y Y 2 h f c m V z d W x 0 c 1 9 t Y X g v Q X V 0 b 1 J l b W 9 2 Z W R D b 2 x 1 b W 5 z M S 5 7 c 2 9 s d m V y L D R 9 J n F 1 b 3 Q 7 L C Z x d W 9 0 O 1 N l Y 3 R p b 2 4 x L 2 J p b m F y e V 9 n c m l k X 3 N l Y X J j a F 9 y Z X N 1 b H R z X 2 1 h e C 9 B d X R v U m V t b 3 Z l Z E N v b H V t b n M x L n t s M V 9 y Y X R p b y w 1 f S Z x d W 9 0 O y w m c X V v d D t T Z W N 0 a W 9 u M S 9 i a W 5 h c n l f Z 3 J p Z F 9 z Z W F y Y 2 h f c m V z d W x 0 c 1 9 t Y X g v Q X V 0 b 1 J l b W 9 2 Z W R D b 2 x 1 b W 5 z M S 5 7 Y W N j d X J h Y 3 k s N n 0 m c X V v d D s s J n F 1 b 3 Q 7 U 2 V j d G l v b j E v Y m l u Y X J 5 X 2 d y a W R f c 2 V h c m N o X 3 J l c 3 V s d H N f b W F 4 L 0 F 1 d G 9 S Z W 1 v d m V k Q 2 9 s d W 1 u c z E u e 0 Y x X 2 N s Y X N z X z E s N 3 0 m c X V v d D s s J n F 1 b 3 Q 7 U 2 V j d G l v b j E v Y m l u Y X J 5 X 2 d y a W R f c 2 V h c m N o X 3 J l c 3 V s d H N f b W F 4 L 0 F 1 d G 9 S Z W 1 v d m V k Q 2 9 s d W 1 u c z E u e 3 J l Y 2 F s b F 9 j b G F z c 1 8 x L D h 9 J n F 1 b 3 Q 7 L C Z x d W 9 0 O 1 N l Y 3 R p b 2 4 x L 2 J p b m F y e V 9 n c m l k X 3 N l Y X J j a F 9 y Z X N 1 b H R z X 2 1 h e C 9 B d X R v U m V t b 3 Z l Z E N v b H V t b n M x L n t w c m V j a X N p b 2 5 f Y 2 x h c 3 N f M S w 5 f S Z x d W 9 0 O y w m c X V v d D t T Z W N 0 a W 9 u M S 9 i a W 5 h c n l f Z 3 J p Z F 9 z Z W F y Y 2 h f c m V z d W x 0 c 1 9 t Y X g v Q X V 0 b 1 J l b W 9 2 Z W R D b 2 x 1 b W 5 z M S 5 7 c H J l Y 2 l z a W 9 u X 2 1 h Y 3 J v L D E w f S Z x d W 9 0 O y w m c X V v d D t T Z W N 0 a W 9 u M S 9 i a W 5 h c n l f Z 3 J p Z F 9 z Z W F y Y 2 h f c m V z d W x 0 c 1 9 t Y X g v Q X V 0 b 1 J l b W 9 2 Z W R D b 2 x 1 b W 5 z M S 5 7 c H J l Y 2 l z a W 9 u X 2 1 p Y 3 J v L D E x f S Z x d W 9 0 O y w m c X V v d D t T Z W N 0 a W 9 u M S 9 i a W 5 h c n l f Z 3 J p Z F 9 z Z W F y Y 2 h f c m V z d W x 0 c 1 9 t Y X g v Q X V 0 b 1 J l b W 9 2 Z W R D b 2 x 1 b W 5 z M S 5 7 c H J l Y 2 l z a W 9 u X 3 d l a W d o d G V k L D E y f S Z x d W 9 0 O y w m c X V v d D t T Z W N 0 a W 9 u M S 9 i a W 5 h c n l f Z 3 J p Z F 9 z Z W F y Y 2 h f c m V z d W x 0 c 1 9 t Y X g v Q X V 0 b 1 J l b W 9 2 Z W R D b 2 x 1 b W 5 z M S 5 7 c m V j Y W x s X 2 1 h Y 3 J v L D E z f S Z x d W 9 0 O y w m c X V v d D t T Z W N 0 a W 9 u M S 9 i a W 5 h c n l f Z 3 J p Z F 9 z Z W F y Y 2 h f c m V z d W x 0 c 1 9 t Y X g v Q X V 0 b 1 J l b W 9 2 Z W R D b 2 x 1 b W 5 z M S 5 7 c m V j Y W x s X 2 1 p Y 3 J v L D E 0 f S Z x d W 9 0 O y w m c X V v d D t T Z W N 0 a W 9 u M S 9 i a W 5 h c n l f Z 3 J p Z F 9 z Z W F y Y 2 h f c m V z d W x 0 c 1 9 t Y X g v Q X V 0 b 1 J l b W 9 2 Z W R D b 2 x 1 b W 5 z M S 5 7 c m V j Y W x s X 3 d l a W d o d G V k L D E 1 f S Z x d W 9 0 O y w m c X V v d D t T Z W N 0 a W 9 u M S 9 i a W 5 h c n l f Z 3 J p Z F 9 z Z W F y Y 2 h f c m V z d W x 0 c 1 9 t Y X g v Q X V 0 b 1 J l b W 9 2 Z W R D b 2 x 1 b W 5 z M S 5 7 Z j F f b W F j c m 8 s M T Z 9 J n F 1 b 3 Q 7 L C Z x d W 9 0 O 1 N l Y 3 R p b 2 4 x L 2 J p b m F y e V 9 n c m l k X 3 N l Y X J j a F 9 y Z X N 1 b H R z X 2 1 h e C 9 B d X R v U m V t b 3 Z l Z E N v b H V t b n M x L n t m M V 9 t a W N y b y w x N 3 0 m c X V v d D s s J n F 1 b 3 Q 7 U 2 V j d G l v b j E v Y m l u Y X J 5 X 2 d y a W R f c 2 V h c m N o X 3 J l c 3 V s d H N f b W F 4 L 0 F 1 d G 9 S Z W 1 v d m V k Q 2 9 s d W 1 u c z E u e 2 Y x X 3 d l a W d o d G V k L D E 4 f S Z x d W 9 0 O y w m c X V v d D t T Z W N 0 a W 9 u M S 9 i a W 5 h c n l f Z 3 J p Z F 9 z Z W F y Y 2 h f c m V z d W x 0 c 1 9 t Y X g v Q X V 0 b 1 J l b W 9 2 Z W R D b 2 x 1 b W 5 z M S 5 7 c m 9 j X 2 F 1 Y y w x O X 0 m c X V v d D s s J n F 1 b 3 Q 7 U 2 V j d G l v b j E v Y m l u Y X J 5 X 2 d y a W R f c 2 V h c m N o X 3 J l c 3 V s d H N f b W F 4 L 0 F 1 d G 9 S Z W 1 v d m V k Q 2 9 s d W 1 u c z E u e 2 1 h d H R o Z X d z X 2 N v c n J j b 2 V m L D I w f S Z x d W 9 0 O y w m c X V v d D t T Z W N 0 a W 9 u M S 9 i a W 5 h c n l f Z 3 J p Z F 9 z Z W F y Y 2 h f c m V z d W x 0 c 1 9 t Y X g v Q X V 0 b 1 J l b W 9 2 Z W R D b 2 x 1 b W 5 z M S 5 7 Q 3 V z d F 9 t Z X R y a W M s M j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i a W 5 h c n l f Z 3 J p Z F 9 z Z W F y Y 2 h f c m V z d W x 0 c 1 9 t Y X g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l u Y X J 5 X 2 d y a W R f c 2 V h c m N o X 3 J l c 3 V s d H N f b W F 4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a W 5 h c n l f Z 3 J p Z F 9 z Z W F y Y 2 h f c m V z d W x 0 c 1 9 t Y X g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p b m F y e V 9 n c m l k X 3 N l Y X J j a F 9 1 b m R l c l 9 y Z X N 1 b H R z X 2 1 h e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i a W 5 h c n l f Z 3 J p Z F 9 z Z W F y Y 2 h f d W 5 k Z X J f c m V z d W x 0 c 1 9 t Y X g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k t M T F U M D c 6 N T Q 6 N T A u M T c x O D I 0 N V o i I C 8 + P E V u d H J 5 I F R 5 c G U 9 I k Z p b G x D b 2 x 1 b W 5 U e X B l c y I g V m F s d W U 9 I n N C Z 0 1 H Q m d Z R k J R V U Z C U V V G Q l F V R k J R V U Z C U V V G Q l E 9 P S I g L z 4 8 R W 5 0 c n k g V H l w Z T 0 i R m l s b E N v b H V t b k 5 h b W V z I i B W Y W x 1 Z T 0 i c 1 s m c X V v d D t D J n F 1 b 3 Q 7 L C Z x d W 9 0 O 2 1 h e F 9 p d G V y J n F 1 b 3 Q 7 L C Z x d W 9 0 O 2 1 1 b H R p X 2 N s Y X N z J n F 1 b 3 Q 7 L C Z x d W 9 0 O 3 B l b m F s d H k m c X V v d D s s J n F 1 b 3 Q 7 c 2 9 s d m V y J n F 1 b 3 Q 7 L C Z x d W 9 0 O 2 w x X 3 J h d G l v J n F 1 b 3 Q 7 L C Z x d W 9 0 O 2 F j Y 3 V y Y W N 5 J n F 1 b 3 Q 7 L C Z x d W 9 0 O 0 Y x X 2 N s Y X N z X z E m c X V v d D s s J n F 1 b 3 Q 7 c m V j Y W x s X 2 N s Y X N z X z E m c X V v d D s s J n F 1 b 3 Q 7 c H J l Y 2 l z a W 9 u X 2 N s Y X N z X z E m c X V v d D s s J n F 1 b 3 Q 7 c H J l Y 2 l z a W 9 u X 2 1 h Y 3 J v J n F 1 b 3 Q 7 L C Z x d W 9 0 O 3 B y Z W N p c 2 l v b l 9 t a W N y b y Z x d W 9 0 O y w m c X V v d D t w c m V j a X N p b 2 5 f d 2 V p Z 2 h 0 Z W Q m c X V v d D s s J n F 1 b 3 Q 7 c m V j Y W x s X 2 1 h Y 3 J v J n F 1 b 3 Q 7 L C Z x d W 9 0 O 3 J l Y 2 F s b F 9 t a W N y b y Z x d W 9 0 O y w m c X V v d D t y Z W N h b G x f d 2 V p Z 2 h 0 Z W Q m c X V v d D s s J n F 1 b 3 Q 7 Z j F f b W F j c m 8 m c X V v d D s s J n F 1 b 3 Q 7 Z j F f b W l j c m 8 m c X V v d D s s J n F 1 b 3 Q 7 Z j F f d 2 V p Z 2 h 0 Z W Q m c X V v d D s s J n F 1 b 3 Q 7 c m 9 j X 2 F 1 Y y Z x d W 9 0 O y w m c X V v d D t t Y X R 0 a G V 3 c 1 9 j b 3 J y Y 2 9 l Z i Z x d W 9 0 O y w m c X V v d D t D d X N 0 X 2 1 l d H J p Y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a W 5 h c n l f Z 3 J p Z F 9 z Z W F y Y 2 h f d W 5 k Z X J f c m V z d W x 0 c 1 9 t Y X g v Q X V 0 b 1 J l b W 9 2 Z W R D b 2 x 1 b W 5 z M S 5 7 Q y w w f S Z x d W 9 0 O y w m c X V v d D t T Z W N 0 a W 9 u M S 9 i a W 5 h c n l f Z 3 J p Z F 9 z Z W F y Y 2 h f d W 5 k Z X J f c m V z d W x 0 c 1 9 t Y X g v Q X V 0 b 1 J l b W 9 2 Z W R D b 2 x 1 b W 5 z M S 5 7 b W F 4 X 2 l 0 Z X I s M X 0 m c X V v d D s s J n F 1 b 3 Q 7 U 2 V j d G l v b j E v Y m l u Y X J 5 X 2 d y a W R f c 2 V h c m N o X 3 V u Z G V y X 3 J l c 3 V s d H N f b W F 4 L 0 F 1 d G 9 S Z W 1 v d m V k Q 2 9 s d W 1 u c z E u e 2 1 1 b H R p X 2 N s Y X N z L D J 9 J n F 1 b 3 Q 7 L C Z x d W 9 0 O 1 N l Y 3 R p b 2 4 x L 2 J p b m F y e V 9 n c m l k X 3 N l Y X J j a F 9 1 b m R l c l 9 y Z X N 1 b H R z X 2 1 h e C 9 B d X R v U m V t b 3 Z l Z E N v b H V t b n M x L n t w Z W 5 h b H R 5 L D N 9 J n F 1 b 3 Q 7 L C Z x d W 9 0 O 1 N l Y 3 R p b 2 4 x L 2 J p b m F y e V 9 n c m l k X 3 N l Y X J j a F 9 1 b m R l c l 9 y Z X N 1 b H R z X 2 1 h e C 9 B d X R v U m V t b 3 Z l Z E N v b H V t b n M x L n t z b 2 x 2 Z X I s N H 0 m c X V v d D s s J n F 1 b 3 Q 7 U 2 V j d G l v b j E v Y m l u Y X J 5 X 2 d y a W R f c 2 V h c m N o X 3 V u Z G V y X 3 J l c 3 V s d H N f b W F 4 L 0 F 1 d G 9 S Z W 1 v d m V k Q 2 9 s d W 1 u c z E u e 2 w x X 3 J h d G l v L D V 9 J n F 1 b 3 Q 7 L C Z x d W 9 0 O 1 N l Y 3 R p b 2 4 x L 2 J p b m F y e V 9 n c m l k X 3 N l Y X J j a F 9 1 b m R l c l 9 y Z X N 1 b H R z X 2 1 h e C 9 B d X R v U m V t b 3 Z l Z E N v b H V t b n M x L n t h Y 2 N 1 c m F j e S w 2 f S Z x d W 9 0 O y w m c X V v d D t T Z W N 0 a W 9 u M S 9 i a W 5 h c n l f Z 3 J p Z F 9 z Z W F y Y 2 h f d W 5 k Z X J f c m V z d W x 0 c 1 9 t Y X g v Q X V 0 b 1 J l b W 9 2 Z W R D b 2 x 1 b W 5 z M S 5 7 R j F f Y 2 x h c 3 N f M S w 3 f S Z x d W 9 0 O y w m c X V v d D t T Z W N 0 a W 9 u M S 9 i a W 5 h c n l f Z 3 J p Z F 9 z Z W F y Y 2 h f d W 5 k Z X J f c m V z d W x 0 c 1 9 t Y X g v Q X V 0 b 1 J l b W 9 2 Z W R D b 2 x 1 b W 5 z M S 5 7 c m V j Y W x s X 2 N s Y X N z X z E s O H 0 m c X V v d D s s J n F 1 b 3 Q 7 U 2 V j d G l v b j E v Y m l u Y X J 5 X 2 d y a W R f c 2 V h c m N o X 3 V u Z G V y X 3 J l c 3 V s d H N f b W F 4 L 0 F 1 d G 9 S Z W 1 v d m V k Q 2 9 s d W 1 u c z E u e 3 B y Z W N p c 2 l v b l 9 j b G F z c 1 8 x L D l 9 J n F 1 b 3 Q 7 L C Z x d W 9 0 O 1 N l Y 3 R p b 2 4 x L 2 J p b m F y e V 9 n c m l k X 3 N l Y X J j a F 9 1 b m R l c l 9 y Z X N 1 b H R z X 2 1 h e C 9 B d X R v U m V t b 3 Z l Z E N v b H V t b n M x L n t w c m V j a X N p b 2 5 f b W F j c m 8 s M T B 9 J n F 1 b 3 Q 7 L C Z x d W 9 0 O 1 N l Y 3 R p b 2 4 x L 2 J p b m F y e V 9 n c m l k X 3 N l Y X J j a F 9 1 b m R l c l 9 y Z X N 1 b H R z X 2 1 h e C 9 B d X R v U m V t b 3 Z l Z E N v b H V t b n M x L n t w c m V j a X N p b 2 5 f b W l j c m 8 s M T F 9 J n F 1 b 3 Q 7 L C Z x d W 9 0 O 1 N l Y 3 R p b 2 4 x L 2 J p b m F y e V 9 n c m l k X 3 N l Y X J j a F 9 1 b m R l c l 9 y Z X N 1 b H R z X 2 1 h e C 9 B d X R v U m V t b 3 Z l Z E N v b H V t b n M x L n t w c m V j a X N p b 2 5 f d 2 V p Z 2 h 0 Z W Q s M T J 9 J n F 1 b 3 Q 7 L C Z x d W 9 0 O 1 N l Y 3 R p b 2 4 x L 2 J p b m F y e V 9 n c m l k X 3 N l Y X J j a F 9 1 b m R l c l 9 y Z X N 1 b H R z X 2 1 h e C 9 B d X R v U m V t b 3 Z l Z E N v b H V t b n M x L n t y Z W N h b G x f b W F j c m 8 s M T N 9 J n F 1 b 3 Q 7 L C Z x d W 9 0 O 1 N l Y 3 R p b 2 4 x L 2 J p b m F y e V 9 n c m l k X 3 N l Y X J j a F 9 1 b m R l c l 9 y Z X N 1 b H R z X 2 1 h e C 9 B d X R v U m V t b 3 Z l Z E N v b H V t b n M x L n t y Z W N h b G x f b W l j c m 8 s M T R 9 J n F 1 b 3 Q 7 L C Z x d W 9 0 O 1 N l Y 3 R p b 2 4 x L 2 J p b m F y e V 9 n c m l k X 3 N l Y X J j a F 9 1 b m R l c l 9 y Z X N 1 b H R z X 2 1 h e C 9 B d X R v U m V t b 3 Z l Z E N v b H V t b n M x L n t y Z W N h b G x f d 2 V p Z 2 h 0 Z W Q s M T V 9 J n F 1 b 3 Q 7 L C Z x d W 9 0 O 1 N l Y 3 R p b 2 4 x L 2 J p b m F y e V 9 n c m l k X 3 N l Y X J j a F 9 1 b m R l c l 9 y Z X N 1 b H R z X 2 1 h e C 9 B d X R v U m V t b 3 Z l Z E N v b H V t b n M x L n t m M V 9 t Y W N y b y w x N n 0 m c X V v d D s s J n F 1 b 3 Q 7 U 2 V j d G l v b j E v Y m l u Y X J 5 X 2 d y a W R f c 2 V h c m N o X 3 V u Z G V y X 3 J l c 3 V s d H N f b W F 4 L 0 F 1 d G 9 S Z W 1 v d m V k Q 2 9 s d W 1 u c z E u e 2 Y x X 2 1 p Y 3 J v L D E 3 f S Z x d W 9 0 O y w m c X V v d D t T Z W N 0 a W 9 u M S 9 i a W 5 h c n l f Z 3 J p Z F 9 z Z W F y Y 2 h f d W 5 k Z X J f c m V z d W x 0 c 1 9 t Y X g v Q X V 0 b 1 J l b W 9 2 Z W R D b 2 x 1 b W 5 z M S 5 7 Z j F f d 2 V p Z 2 h 0 Z W Q s M T h 9 J n F 1 b 3 Q 7 L C Z x d W 9 0 O 1 N l Y 3 R p b 2 4 x L 2 J p b m F y e V 9 n c m l k X 3 N l Y X J j a F 9 1 b m R l c l 9 y Z X N 1 b H R z X 2 1 h e C 9 B d X R v U m V t b 3 Z l Z E N v b H V t b n M x L n t y b 2 N f Y X V j L D E 5 f S Z x d W 9 0 O y w m c X V v d D t T Z W N 0 a W 9 u M S 9 i a W 5 h c n l f Z 3 J p Z F 9 z Z W F y Y 2 h f d W 5 k Z X J f c m V z d W x 0 c 1 9 t Y X g v Q X V 0 b 1 J l b W 9 2 Z W R D b 2 x 1 b W 5 z M S 5 7 b W F 0 d G h l d 3 N f Y 2 9 y c m N v Z W Y s M j B 9 J n F 1 b 3 Q 7 L C Z x d W 9 0 O 1 N l Y 3 R p b 2 4 x L 2 J p b m F y e V 9 n c m l k X 3 N l Y X J j a F 9 1 b m R l c l 9 y Z X N 1 b H R z X 2 1 h e C 9 B d X R v U m V t b 3 Z l Z E N v b H V t b n M x L n t D d X N 0 X 2 1 l d H J p Y y w y M X 0 m c X V v d D t d L C Z x d W 9 0 O 0 N v b H V t b k N v d W 5 0 J n F 1 b 3 Q 7 O j I y L C Z x d W 9 0 O 0 t l e U N v b H V t b k 5 h b W V z J n F 1 b 3 Q 7 O l t d L C Z x d W 9 0 O 0 N v b H V t b k l k Z W 5 0 a X R p Z X M m c X V v d D s 6 W y Z x d W 9 0 O 1 N l Y 3 R p b 2 4 x L 2 J p b m F y e V 9 n c m l k X 3 N l Y X J j a F 9 1 b m R l c l 9 y Z X N 1 b H R z X 2 1 h e C 9 B d X R v U m V t b 3 Z l Z E N v b H V t b n M x L n t D L D B 9 J n F 1 b 3 Q 7 L C Z x d W 9 0 O 1 N l Y 3 R p b 2 4 x L 2 J p b m F y e V 9 n c m l k X 3 N l Y X J j a F 9 1 b m R l c l 9 y Z X N 1 b H R z X 2 1 h e C 9 B d X R v U m V t b 3 Z l Z E N v b H V t b n M x L n t t Y X h f a X R l c i w x f S Z x d W 9 0 O y w m c X V v d D t T Z W N 0 a W 9 u M S 9 i a W 5 h c n l f Z 3 J p Z F 9 z Z W F y Y 2 h f d W 5 k Z X J f c m V z d W x 0 c 1 9 t Y X g v Q X V 0 b 1 J l b W 9 2 Z W R D b 2 x 1 b W 5 z M S 5 7 b X V s d G l f Y 2 x h c 3 M s M n 0 m c X V v d D s s J n F 1 b 3 Q 7 U 2 V j d G l v b j E v Y m l u Y X J 5 X 2 d y a W R f c 2 V h c m N o X 3 V u Z G V y X 3 J l c 3 V s d H N f b W F 4 L 0 F 1 d G 9 S Z W 1 v d m V k Q 2 9 s d W 1 u c z E u e 3 B l b m F s d H k s M 3 0 m c X V v d D s s J n F 1 b 3 Q 7 U 2 V j d G l v b j E v Y m l u Y X J 5 X 2 d y a W R f c 2 V h c m N o X 3 V u Z G V y X 3 J l c 3 V s d H N f b W F 4 L 0 F 1 d G 9 S Z W 1 v d m V k Q 2 9 s d W 1 u c z E u e 3 N v b H Z l c i w 0 f S Z x d W 9 0 O y w m c X V v d D t T Z W N 0 a W 9 u M S 9 i a W 5 h c n l f Z 3 J p Z F 9 z Z W F y Y 2 h f d W 5 k Z X J f c m V z d W x 0 c 1 9 t Y X g v Q X V 0 b 1 J l b W 9 2 Z W R D b 2 x 1 b W 5 z M S 5 7 b D F f c m F 0 a W 8 s N X 0 m c X V v d D s s J n F 1 b 3 Q 7 U 2 V j d G l v b j E v Y m l u Y X J 5 X 2 d y a W R f c 2 V h c m N o X 3 V u Z G V y X 3 J l c 3 V s d H N f b W F 4 L 0 F 1 d G 9 S Z W 1 v d m V k Q 2 9 s d W 1 u c z E u e 2 F j Y 3 V y Y W N 5 L D Z 9 J n F 1 b 3 Q 7 L C Z x d W 9 0 O 1 N l Y 3 R p b 2 4 x L 2 J p b m F y e V 9 n c m l k X 3 N l Y X J j a F 9 1 b m R l c l 9 y Z X N 1 b H R z X 2 1 h e C 9 B d X R v U m V t b 3 Z l Z E N v b H V t b n M x L n t G M V 9 j b G F z c 1 8 x L D d 9 J n F 1 b 3 Q 7 L C Z x d W 9 0 O 1 N l Y 3 R p b 2 4 x L 2 J p b m F y e V 9 n c m l k X 3 N l Y X J j a F 9 1 b m R l c l 9 y Z X N 1 b H R z X 2 1 h e C 9 B d X R v U m V t b 3 Z l Z E N v b H V t b n M x L n t y Z W N h b G x f Y 2 x h c 3 N f M S w 4 f S Z x d W 9 0 O y w m c X V v d D t T Z W N 0 a W 9 u M S 9 i a W 5 h c n l f Z 3 J p Z F 9 z Z W F y Y 2 h f d W 5 k Z X J f c m V z d W x 0 c 1 9 t Y X g v Q X V 0 b 1 J l b W 9 2 Z W R D b 2 x 1 b W 5 z M S 5 7 c H J l Y 2 l z a W 9 u X 2 N s Y X N z X z E s O X 0 m c X V v d D s s J n F 1 b 3 Q 7 U 2 V j d G l v b j E v Y m l u Y X J 5 X 2 d y a W R f c 2 V h c m N o X 3 V u Z G V y X 3 J l c 3 V s d H N f b W F 4 L 0 F 1 d G 9 S Z W 1 v d m V k Q 2 9 s d W 1 u c z E u e 3 B y Z W N p c 2 l v b l 9 t Y W N y b y w x M H 0 m c X V v d D s s J n F 1 b 3 Q 7 U 2 V j d G l v b j E v Y m l u Y X J 5 X 2 d y a W R f c 2 V h c m N o X 3 V u Z G V y X 3 J l c 3 V s d H N f b W F 4 L 0 F 1 d G 9 S Z W 1 v d m V k Q 2 9 s d W 1 u c z E u e 3 B y Z W N p c 2 l v b l 9 t a W N y b y w x M X 0 m c X V v d D s s J n F 1 b 3 Q 7 U 2 V j d G l v b j E v Y m l u Y X J 5 X 2 d y a W R f c 2 V h c m N o X 3 V u Z G V y X 3 J l c 3 V s d H N f b W F 4 L 0 F 1 d G 9 S Z W 1 v d m V k Q 2 9 s d W 1 u c z E u e 3 B y Z W N p c 2 l v b l 9 3 Z W l n a H R l Z C w x M n 0 m c X V v d D s s J n F 1 b 3 Q 7 U 2 V j d G l v b j E v Y m l u Y X J 5 X 2 d y a W R f c 2 V h c m N o X 3 V u Z G V y X 3 J l c 3 V s d H N f b W F 4 L 0 F 1 d G 9 S Z W 1 v d m V k Q 2 9 s d W 1 u c z E u e 3 J l Y 2 F s b F 9 t Y W N y b y w x M 3 0 m c X V v d D s s J n F 1 b 3 Q 7 U 2 V j d G l v b j E v Y m l u Y X J 5 X 2 d y a W R f c 2 V h c m N o X 3 V u Z G V y X 3 J l c 3 V s d H N f b W F 4 L 0 F 1 d G 9 S Z W 1 v d m V k Q 2 9 s d W 1 u c z E u e 3 J l Y 2 F s b F 9 t a W N y b y w x N H 0 m c X V v d D s s J n F 1 b 3 Q 7 U 2 V j d G l v b j E v Y m l u Y X J 5 X 2 d y a W R f c 2 V h c m N o X 3 V u Z G V y X 3 J l c 3 V s d H N f b W F 4 L 0 F 1 d G 9 S Z W 1 v d m V k Q 2 9 s d W 1 u c z E u e 3 J l Y 2 F s b F 9 3 Z W l n a H R l Z C w x N X 0 m c X V v d D s s J n F 1 b 3 Q 7 U 2 V j d G l v b j E v Y m l u Y X J 5 X 2 d y a W R f c 2 V h c m N o X 3 V u Z G V y X 3 J l c 3 V s d H N f b W F 4 L 0 F 1 d G 9 S Z W 1 v d m V k Q 2 9 s d W 1 u c z E u e 2 Y x X 2 1 h Y 3 J v L D E 2 f S Z x d W 9 0 O y w m c X V v d D t T Z W N 0 a W 9 u M S 9 i a W 5 h c n l f Z 3 J p Z F 9 z Z W F y Y 2 h f d W 5 k Z X J f c m V z d W x 0 c 1 9 t Y X g v Q X V 0 b 1 J l b W 9 2 Z W R D b 2 x 1 b W 5 z M S 5 7 Z j F f b W l j c m 8 s M T d 9 J n F 1 b 3 Q 7 L C Z x d W 9 0 O 1 N l Y 3 R p b 2 4 x L 2 J p b m F y e V 9 n c m l k X 3 N l Y X J j a F 9 1 b m R l c l 9 y Z X N 1 b H R z X 2 1 h e C 9 B d X R v U m V t b 3 Z l Z E N v b H V t b n M x L n t m M V 9 3 Z W l n a H R l Z C w x O H 0 m c X V v d D s s J n F 1 b 3 Q 7 U 2 V j d G l v b j E v Y m l u Y X J 5 X 2 d y a W R f c 2 V h c m N o X 3 V u Z G V y X 3 J l c 3 V s d H N f b W F 4 L 0 F 1 d G 9 S Z W 1 v d m V k Q 2 9 s d W 1 u c z E u e 3 J v Y 1 9 h d W M s M T l 9 J n F 1 b 3 Q 7 L C Z x d W 9 0 O 1 N l Y 3 R p b 2 4 x L 2 J p b m F y e V 9 n c m l k X 3 N l Y X J j a F 9 1 b m R l c l 9 y Z X N 1 b H R z X 2 1 h e C 9 B d X R v U m V t b 3 Z l Z E N v b H V t b n M x L n t t Y X R 0 a G V 3 c 1 9 j b 3 J y Y 2 9 l Z i w y M H 0 m c X V v d D s s J n F 1 b 3 Q 7 U 2 V j d G l v b j E v Y m l u Y X J 5 X 2 d y a W R f c 2 V h c m N o X 3 V u Z G V y X 3 J l c 3 V s d H N f b W F 4 L 0 F 1 d G 9 S Z W 1 v d m V k Q 2 9 s d W 1 u c z E u e 0 N 1 c 3 R f b W V 0 c m l j L D I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m l u Y X J 5 X 2 d y a W R f c 2 V h c m N o X 3 V u Z G V y X 3 J l c 3 V s d H N f b W F 4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p b m F y e V 9 n c m l k X 3 N l Y X J j a F 9 1 b m R l c l 9 y Z X N 1 b H R z X 2 1 h e C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l u Y X J 5 X 2 d y a W R f c 2 V h c m N o X 3 V u Z G V y X 3 J l c 3 V s d H N f b W F 4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a W 5 h c n l f c m F u Z G 9 t X 3 N l Y X J j a F 9 v d m V y X 3 J l c 3 V s d H N f b W F 4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J p b m F y e V 9 y Y W 5 k b 2 1 f c 2 V h c m N o X 2 9 2 Z X J f c m V z d W x 0 c 1 9 t Y X g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k t M T F U M D c 6 N T Q 6 N T A u M j M w M j c z O F o i I C 8 + P E V u d H J 5 I F R 5 c G U 9 I k Z p b G x D b 2 x 1 b W 5 U e X B l c y I g V m F s d W U 9 I n N C Z 1 l H Q X d V R k J R V U Z C U V V G Q l F V R k J R V U Z C U V V G Q l E 9 P S I g L z 4 8 R W 5 0 c n k g V H l w Z T 0 i R m l s b E N v b H V t b k 5 h b W V z I i B W Y W x 1 Z T 0 i c 1 s m c X V v d D t z b 2 x 2 Z X I m c X V v d D s s J n F 1 b 3 Q 7 c G V u Y W x 0 e S Z x d W 9 0 O y w m c X V v d D t t d W x 0 a V 9 j b G F z c y Z x d W 9 0 O y w m c X V v d D t t Y X h f a X R l c i Z x d W 9 0 O y w m c X V v d D t D J n F 1 b 3 Q 7 L C Z x d W 9 0 O 2 w x X 3 J h d G l v J n F 1 b 3 Q 7 L C Z x d W 9 0 O 2 F j Y 3 V y Y W N 5 J n F 1 b 3 Q 7 L C Z x d W 9 0 O 0 Y x X 2 N s Y X N z X z E m c X V v d D s s J n F 1 b 3 Q 7 c m V j Y W x s X 2 N s Y X N z X z E m c X V v d D s s J n F 1 b 3 Q 7 c H J l Y 2 l z a W 9 u X 2 N s Y X N z X z E m c X V v d D s s J n F 1 b 3 Q 7 c H J l Y 2 l z a W 9 u X 2 1 h Y 3 J v J n F 1 b 3 Q 7 L C Z x d W 9 0 O 3 B y Z W N p c 2 l v b l 9 t a W N y b y Z x d W 9 0 O y w m c X V v d D t w c m V j a X N p b 2 5 f d 2 V p Z 2 h 0 Z W Q m c X V v d D s s J n F 1 b 3 Q 7 c m V j Y W x s X 2 1 h Y 3 J v J n F 1 b 3 Q 7 L C Z x d W 9 0 O 3 J l Y 2 F s b F 9 t a W N y b y Z x d W 9 0 O y w m c X V v d D t y Z W N h b G x f d 2 V p Z 2 h 0 Z W Q m c X V v d D s s J n F 1 b 3 Q 7 Z j F f b W F j c m 8 m c X V v d D s s J n F 1 b 3 Q 7 Z j F f b W l j c m 8 m c X V v d D s s J n F 1 b 3 Q 7 Z j F f d 2 V p Z 2 h 0 Z W Q m c X V v d D s s J n F 1 b 3 Q 7 c m 9 j X 2 F 1 Y y Z x d W 9 0 O y w m c X V v d D t t Y X R 0 a G V 3 c 1 9 j b 3 J y Y 2 9 l Z i Z x d W 9 0 O y w m c X V v d D t D d X N 0 X 2 1 l d H J p Y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a W 5 h c n l f c m F u Z G 9 t X 3 N l Y X J j a F 9 v d m V y X 3 J l c 3 V s d H N f b W F 4 L 0 F 1 d G 9 S Z W 1 v d m V k Q 2 9 s d W 1 u c z E u e 3 N v b H Z l c i w w f S Z x d W 9 0 O y w m c X V v d D t T Z W N 0 a W 9 u M S 9 i a W 5 h c n l f c m F u Z G 9 t X 3 N l Y X J j a F 9 v d m V y X 3 J l c 3 V s d H N f b W F 4 L 0 F 1 d G 9 S Z W 1 v d m V k Q 2 9 s d W 1 u c z E u e 3 B l b m F s d H k s M X 0 m c X V v d D s s J n F 1 b 3 Q 7 U 2 V j d G l v b j E v Y m l u Y X J 5 X 3 J h b m R v b V 9 z Z W F y Y 2 h f b 3 Z l c l 9 y Z X N 1 b H R z X 2 1 h e C 9 B d X R v U m V t b 3 Z l Z E N v b H V t b n M x L n t t d W x 0 a V 9 j b G F z c y w y f S Z x d W 9 0 O y w m c X V v d D t T Z W N 0 a W 9 u M S 9 i a W 5 h c n l f c m F u Z G 9 t X 3 N l Y X J j a F 9 v d m V y X 3 J l c 3 V s d H N f b W F 4 L 0 F 1 d G 9 S Z W 1 v d m V k Q 2 9 s d W 1 u c z E u e 2 1 h e F 9 p d G V y L D N 9 J n F 1 b 3 Q 7 L C Z x d W 9 0 O 1 N l Y 3 R p b 2 4 x L 2 J p b m F y e V 9 y Y W 5 k b 2 1 f c 2 V h c m N o X 2 9 2 Z X J f c m V z d W x 0 c 1 9 t Y X g v Q X V 0 b 1 J l b W 9 2 Z W R D b 2 x 1 b W 5 z M S 5 7 Q y w 0 f S Z x d W 9 0 O y w m c X V v d D t T Z W N 0 a W 9 u M S 9 i a W 5 h c n l f c m F u Z G 9 t X 3 N l Y X J j a F 9 v d m V y X 3 J l c 3 V s d H N f b W F 4 L 0 F 1 d G 9 S Z W 1 v d m V k Q 2 9 s d W 1 u c z E u e 2 w x X 3 J h d G l v L D V 9 J n F 1 b 3 Q 7 L C Z x d W 9 0 O 1 N l Y 3 R p b 2 4 x L 2 J p b m F y e V 9 y Y W 5 k b 2 1 f c 2 V h c m N o X 2 9 2 Z X J f c m V z d W x 0 c 1 9 t Y X g v Q X V 0 b 1 J l b W 9 2 Z W R D b 2 x 1 b W 5 z M S 5 7 Y W N j d X J h Y 3 k s N n 0 m c X V v d D s s J n F 1 b 3 Q 7 U 2 V j d G l v b j E v Y m l u Y X J 5 X 3 J h b m R v b V 9 z Z W F y Y 2 h f b 3 Z l c l 9 y Z X N 1 b H R z X 2 1 h e C 9 B d X R v U m V t b 3 Z l Z E N v b H V t b n M x L n t G M V 9 j b G F z c 1 8 x L D d 9 J n F 1 b 3 Q 7 L C Z x d W 9 0 O 1 N l Y 3 R p b 2 4 x L 2 J p b m F y e V 9 y Y W 5 k b 2 1 f c 2 V h c m N o X 2 9 2 Z X J f c m V z d W x 0 c 1 9 t Y X g v Q X V 0 b 1 J l b W 9 2 Z W R D b 2 x 1 b W 5 z M S 5 7 c m V j Y W x s X 2 N s Y X N z X z E s O H 0 m c X V v d D s s J n F 1 b 3 Q 7 U 2 V j d G l v b j E v Y m l u Y X J 5 X 3 J h b m R v b V 9 z Z W F y Y 2 h f b 3 Z l c l 9 y Z X N 1 b H R z X 2 1 h e C 9 B d X R v U m V t b 3 Z l Z E N v b H V t b n M x L n t w c m V j a X N p b 2 5 f Y 2 x h c 3 N f M S w 5 f S Z x d W 9 0 O y w m c X V v d D t T Z W N 0 a W 9 u M S 9 i a W 5 h c n l f c m F u Z G 9 t X 3 N l Y X J j a F 9 v d m V y X 3 J l c 3 V s d H N f b W F 4 L 0 F 1 d G 9 S Z W 1 v d m V k Q 2 9 s d W 1 u c z E u e 3 B y Z W N p c 2 l v b l 9 t Y W N y b y w x M H 0 m c X V v d D s s J n F 1 b 3 Q 7 U 2 V j d G l v b j E v Y m l u Y X J 5 X 3 J h b m R v b V 9 z Z W F y Y 2 h f b 3 Z l c l 9 y Z X N 1 b H R z X 2 1 h e C 9 B d X R v U m V t b 3 Z l Z E N v b H V t b n M x L n t w c m V j a X N p b 2 5 f b W l j c m 8 s M T F 9 J n F 1 b 3 Q 7 L C Z x d W 9 0 O 1 N l Y 3 R p b 2 4 x L 2 J p b m F y e V 9 y Y W 5 k b 2 1 f c 2 V h c m N o X 2 9 2 Z X J f c m V z d W x 0 c 1 9 t Y X g v Q X V 0 b 1 J l b W 9 2 Z W R D b 2 x 1 b W 5 z M S 5 7 c H J l Y 2 l z a W 9 u X 3 d l a W d o d G V k L D E y f S Z x d W 9 0 O y w m c X V v d D t T Z W N 0 a W 9 u M S 9 i a W 5 h c n l f c m F u Z G 9 t X 3 N l Y X J j a F 9 v d m V y X 3 J l c 3 V s d H N f b W F 4 L 0 F 1 d G 9 S Z W 1 v d m V k Q 2 9 s d W 1 u c z E u e 3 J l Y 2 F s b F 9 t Y W N y b y w x M 3 0 m c X V v d D s s J n F 1 b 3 Q 7 U 2 V j d G l v b j E v Y m l u Y X J 5 X 3 J h b m R v b V 9 z Z W F y Y 2 h f b 3 Z l c l 9 y Z X N 1 b H R z X 2 1 h e C 9 B d X R v U m V t b 3 Z l Z E N v b H V t b n M x L n t y Z W N h b G x f b W l j c m 8 s M T R 9 J n F 1 b 3 Q 7 L C Z x d W 9 0 O 1 N l Y 3 R p b 2 4 x L 2 J p b m F y e V 9 y Y W 5 k b 2 1 f c 2 V h c m N o X 2 9 2 Z X J f c m V z d W x 0 c 1 9 t Y X g v Q X V 0 b 1 J l b W 9 2 Z W R D b 2 x 1 b W 5 z M S 5 7 c m V j Y W x s X 3 d l a W d o d G V k L D E 1 f S Z x d W 9 0 O y w m c X V v d D t T Z W N 0 a W 9 u M S 9 i a W 5 h c n l f c m F u Z G 9 t X 3 N l Y X J j a F 9 v d m V y X 3 J l c 3 V s d H N f b W F 4 L 0 F 1 d G 9 S Z W 1 v d m V k Q 2 9 s d W 1 u c z E u e 2 Y x X 2 1 h Y 3 J v L D E 2 f S Z x d W 9 0 O y w m c X V v d D t T Z W N 0 a W 9 u M S 9 i a W 5 h c n l f c m F u Z G 9 t X 3 N l Y X J j a F 9 v d m V y X 3 J l c 3 V s d H N f b W F 4 L 0 F 1 d G 9 S Z W 1 v d m V k Q 2 9 s d W 1 u c z E u e 2 Y x X 2 1 p Y 3 J v L D E 3 f S Z x d W 9 0 O y w m c X V v d D t T Z W N 0 a W 9 u M S 9 i a W 5 h c n l f c m F u Z G 9 t X 3 N l Y X J j a F 9 v d m V y X 3 J l c 3 V s d H N f b W F 4 L 0 F 1 d G 9 S Z W 1 v d m V k Q 2 9 s d W 1 u c z E u e 2 Y x X 3 d l a W d o d G V k L D E 4 f S Z x d W 9 0 O y w m c X V v d D t T Z W N 0 a W 9 u M S 9 i a W 5 h c n l f c m F u Z G 9 t X 3 N l Y X J j a F 9 v d m V y X 3 J l c 3 V s d H N f b W F 4 L 0 F 1 d G 9 S Z W 1 v d m V k Q 2 9 s d W 1 u c z E u e 3 J v Y 1 9 h d W M s M T l 9 J n F 1 b 3 Q 7 L C Z x d W 9 0 O 1 N l Y 3 R p b 2 4 x L 2 J p b m F y e V 9 y Y W 5 k b 2 1 f c 2 V h c m N o X 2 9 2 Z X J f c m V z d W x 0 c 1 9 t Y X g v Q X V 0 b 1 J l b W 9 2 Z W R D b 2 x 1 b W 5 z M S 5 7 b W F 0 d G h l d 3 N f Y 2 9 y c m N v Z W Y s M j B 9 J n F 1 b 3 Q 7 L C Z x d W 9 0 O 1 N l Y 3 R p b 2 4 x L 2 J p b m F y e V 9 y Y W 5 k b 2 1 f c 2 V h c m N o X 2 9 2 Z X J f c m V z d W x 0 c 1 9 t Y X g v Q X V 0 b 1 J l b W 9 2 Z W R D b 2 x 1 b W 5 z M S 5 7 Q 3 V z d F 9 t Z X R y a W M s M j F 9 J n F 1 b 3 Q 7 X S w m c X V v d D t D b 2 x 1 b W 5 D b 3 V u d C Z x d W 9 0 O z o y M i w m c X V v d D t L Z X l D b 2 x 1 b W 5 O Y W 1 l c y Z x d W 9 0 O z p b X S w m c X V v d D t D b 2 x 1 b W 5 J Z G V u d G l 0 a W V z J n F 1 b 3 Q 7 O l s m c X V v d D t T Z W N 0 a W 9 u M S 9 i a W 5 h c n l f c m F u Z G 9 t X 3 N l Y X J j a F 9 v d m V y X 3 J l c 3 V s d H N f b W F 4 L 0 F 1 d G 9 S Z W 1 v d m V k Q 2 9 s d W 1 u c z E u e 3 N v b H Z l c i w w f S Z x d W 9 0 O y w m c X V v d D t T Z W N 0 a W 9 u M S 9 i a W 5 h c n l f c m F u Z G 9 t X 3 N l Y X J j a F 9 v d m V y X 3 J l c 3 V s d H N f b W F 4 L 0 F 1 d G 9 S Z W 1 v d m V k Q 2 9 s d W 1 u c z E u e 3 B l b m F s d H k s M X 0 m c X V v d D s s J n F 1 b 3 Q 7 U 2 V j d G l v b j E v Y m l u Y X J 5 X 3 J h b m R v b V 9 z Z W F y Y 2 h f b 3 Z l c l 9 y Z X N 1 b H R z X 2 1 h e C 9 B d X R v U m V t b 3 Z l Z E N v b H V t b n M x L n t t d W x 0 a V 9 j b G F z c y w y f S Z x d W 9 0 O y w m c X V v d D t T Z W N 0 a W 9 u M S 9 i a W 5 h c n l f c m F u Z G 9 t X 3 N l Y X J j a F 9 v d m V y X 3 J l c 3 V s d H N f b W F 4 L 0 F 1 d G 9 S Z W 1 v d m V k Q 2 9 s d W 1 u c z E u e 2 1 h e F 9 p d G V y L D N 9 J n F 1 b 3 Q 7 L C Z x d W 9 0 O 1 N l Y 3 R p b 2 4 x L 2 J p b m F y e V 9 y Y W 5 k b 2 1 f c 2 V h c m N o X 2 9 2 Z X J f c m V z d W x 0 c 1 9 t Y X g v Q X V 0 b 1 J l b W 9 2 Z W R D b 2 x 1 b W 5 z M S 5 7 Q y w 0 f S Z x d W 9 0 O y w m c X V v d D t T Z W N 0 a W 9 u M S 9 i a W 5 h c n l f c m F u Z G 9 t X 3 N l Y X J j a F 9 v d m V y X 3 J l c 3 V s d H N f b W F 4 L 0 F 1 d G 9 S Z W 1 v d m V k Q 2 9 s d W 1 u c z E u e 2 w x X 3 J h d G l v L D V 9 J n F 1 b 3 Q 7 L C Z x d W 9 0 O 1 N l Y 3 R p b 2 4 x L 2 J p b m F y e V 9 y Y W 5 k b 2 1 f c 2 V h c m N o X 2 9 2 Z X J f c m V z d W x 0 c 1 9 t Y X g v Q X V 0 b 1 J l b W 9 2 Z W R D b 2 x 1 b W 5 z M S 5 7 Y W N j d X J h Y 3 k s N n 0 m c X V v d D s s J n F 1 b 3 Q 7 U 2 V j d G l v b j E v Y m l u Y X J 5 X 3 J h b m R v b V 9 z Z W F y Y 2 h f b 3 Z l c l 9 y Z X N 1 b H R z X 2 1 h e C 9 B d X R v U m V t b 3 Z l Z E N v b H V t b n M x L n t G M V 9 j b G F z c 1 8 x L D d 9 J n F 1 b 3 Q 7 L C Z x d W 9 0 O 1 N l Y 3 R p b 2 4 x L 2 J p b m F y e V 9 y Y W 5 k b 2 1 f c 2 V h c m N o X 2 9 2 Z X J f c m V z d W x 0 c 1 9 t Y X g v Q X V 0 b 1 J l b W 9 2 Z W R D b 2 x 1 b W 5 z M S 5 7 c m V j Y W x s X 2 N s Y X N z X z E s O H 0 m c X V v d D s s J n F 1 b 3 Q 7 U 2 V j d G l v b j E v Y m l u Y X J 5 X 3 J h b m R v b V 9 z Z W F y Y 2 h f b 3 Z l c l 9 y Z X N 1 b H R z X 2 1 h e C 9 B d X R v U m V t b 3 Z l Z E N v b H V t b n M x L n t w c m V j a X N p b 2 5 f Y 2 x h c 3 N f M S w 5 f S Z x d W 9 0 O y w m c X V v d D t T Z W N 0 a W 9 u M S 9 i a W 5 h c n l f c m F u Z G 9 t X 3 N l Y X J j a F 9 v d m V y X 3 J l c 3 V s d H N f b W F 4 L 0 F 1 d G 9 S Z W 1 v d m V k Q 2 9 s d W 1 u c z E u e 3 B y Z W N p c 2 l v b l 9 t Y W N y b y w x M H 0 m c X V v d D s s J n F 1 b 3 Q 7 U 2 V j d G l v b j E v Y m l u Y X J 5 X 3 J h b m R v b V 9 z Z W F y Y 2 h f b 3 Z l c l 9 y Z X N 1 b H R z X 2 1 h e C 9 B d X R v U m V t b 3 Z l Z E N v b H V t b n M x L n t w c m V j a X N p b 2 5 f b W l j c m 8 s M T F 9 J n F 1 b 3 Q 7 L C Z x d W 9 0 O 1 N l Y 3 R p b 2 4 x L 2 J p b m F y e V 9 y Y W 5 k b 2 1 f c 2 V h c m N o X 2 9 2 Z X J f c m V z d W x 0 c 1 9 t Y X g v Q X V 0 b 1 J l b W 9 2 Z W R D b 2 x 1 b W 5 z M S 5 7 c H J l Y 2 l z a W 9 u X 3 d l a W d o d G V k L D E y f S Z x d W 9 0 O y w m c X V v d D t T Z W N 0 a W 9 u M S 9 i a W 5 h c n l f c m F u Z G 9 t X 3 N l Y X J j a F 9 v d m V y X 3 J l c 3 V s d H N f b W F 4 L 0 F 1 d G 9 S Z W 1 v d m V k Q 2 9 s d W 1 u c z E u e 3 J l Y 2 F s b F 9 t Y W N y b y w x M 3 0 m c X V v d D s s J n F 1 b 3 Q 7 U 2 V j d G l v b j E v Y m l u Y X J 5 X 3 J h b m R v b V 9 z Z W F y Y 2 h f b 3 Z l c l 9 y Z X N 1 b H R z X 2 1 h e C 9 B d X R v U m V t b 3 Z l Z E N v b H V t b n M x L n t y Z W N h b G x f b W l j c m 8 s M T R 9 J n F 1 b 3 Q 7 L C Z x d W 9 0 O 1 N l Y 3 R p b 2 4 x L 2 J p b m F y e V 9 y Y W 5 k b 2 1 f c 2 V h c m N o X 2 9 2 Z X J f c m V z d W x 0 c 1 9 t Y X g v Q X V 0 b 1 J l b W 9 2 Z W R D b 2 x 1 b W 5 z M S 5 7 c m V j Y W x s X 3 d l a W d o d G V k L D E 1 f S Z x d W 9 0 O y w m c X V v d D t T Z W N 0 a W 9 u M S 9 i a W 5 h c n l f c m F u Z G 9 t X 3 N l Y X J j a F 9 v d m V y X 3 J l c 3 V s d H N f b W F 4 L 0 F 1 d G 9 S Z W 1 v d m V k Q 2 9 s d W 1 u c z E u e 2 Y x X 2 1 h Y 3 J v L D E 2 f S Z x d W 9 0 O y w m c X V v d D t T Z W N 0 a W 9 u M S 9 i a W 5 h c n l f c m F u Z G 9 t X 3 N l Y X J j a F 9 v d m V y X 3 J l c 3 V s d H N f b W F 4 L 0 F 1 d G 9 S Z W 1 v d m V k Q 2 9 s d W 1 u c z E u e 2 Y x X 2 1 p Y 3 J v L D E 3 f S Z x d W 9 0 O y w m c X V v d D t T Z W N 0 a W 9 u M S 9 i a W 5 h c n l f c m F u Z G 9 t X 3 N l Y X J j a F 9 v d m V y X 3 J l c 3 V s d H N f b W F 4 L 0 F 1 d G 9 S Z W 1 v d m V k Q 2 9 s d W 1 u c z E u e 2 Y x X 3 d l a W d o d G V k L D E 4 f S Z x d W 9 0 O y w m c X V v d D t T Z W N 0 a W 9 u M S 9 i a W 5 h c n l f c m F u Z G 9 t X 3 N l Y X J j a F 9 v d m V y X 3 J l c 3 V s d H N f b W F 4 L 0 F 1 d G 9 S Z W 1 v d m V k Q 2 9 s d W 1 u c z E u e 3 J v Y 1 9 h d W M s M T l 9 J n F 1 b 3 Q 7 L C Z x d W 9 0 O 1 N l Y 3 R p b 2 4 x L 2 J p b m F y e V 9 y Y W 5 k b 2 1 f c 2 V h c m N o X 2 9 2 Z X J f c m V z d W x 0 c 1 9 t Y X g v Q X V 0 b 1 J l b W 9 2 Z W R D b 2 x 1 b W 5 z M S 5 7 b W F 0 d G h l d 3 N f Y 2 9 y c m N v Z W Y s M j B 9 J n F 1 b 3 Q 7 L C Z x d W 9 0 O 1 N l Y 3 R p b 2 4 x L 2 J p b m F y e V 9 y Y W 5 k b 2 1 f c 2 V h c m N o X 2 9 2 Z X J f c m V z d W x 0 c 1 9 t Y X g v Q X V 0 b 1 J l b W 9 2 Z W R D b 2 x 1 b W 5 z M S 5 7 Q 3 V z d F 9 t Z X R y a W M s M j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i a W 5 h c n l f c m F u Z G 9 t X 3 N l Y X J j a F 9 v d m V y X 3 J l c 3 V s d H N f b W F 4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p b m F y e V 9 y Y W 5 k b 2 1 f c 2 V h c m N o X 2 9 2 Z X J f c m V z d W x 0 c 1 9 t Y X g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p b m F y e V 9 y Y W 5 k b 2 1 f c 2 V h c m N o X 2 9 2 Z X J f c m V z d W x 0 c 1 9 t Y X g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p b m F y e V 9 y Y W 5 k b 2 1 f c 2 V h c m N o X 2 9 2 Z X J f c m V z d W x 0 c 1 9 t Y X g v V m F s Z X V y J T I w c m V t c G x h Y y V D M y V B O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a W 5 h c n l f c m F u Z G 9 t X 3 N l Y X J j a F 9 v d m V y X 3 J l c 3 V s d H N f b W F 4 L 1 R 5 c G U l M j B t b 2 R p Z m k l Q z M l Q T k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l u Y X J 5 X 2 d y a W R f c 2 V h c m N o X 3 V u Z G V y X 3 J l c 3 V s d H N f b W F 4 L 1 Z h b G V 1 c i U y M H J l b X B s Y W M l Q z M l Q T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l u Y X J 5 X 2 d y a W R f c 2 V h c m N o X 3 V u Z G V y X 3 J l c 3 V s d H N f b W F 4 L 1 R 5 c G U l M j B t b 2 R p Z m k l Q z M l Q T k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l u Y X J 5 X 2 d y a W R f c 2 V h c m N o X 3 J l c 3 V s d H N f b W F 4 L 1 Z h b G V 1 c i U y M H J l b X B s Y W M l Q z M l Q T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l u Y X J 5 X 2 d y a W R f c 2 V h c m N o X 3 J l c 3 V s d H N f b W F 4 L 1 R 5 c G U l M j B t b 2 R p Z m k l Q z M l Q T k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l u Y X J 5 X 2 d y a W R f c 2 V h c m N o X 3 J l c 3 V s d H N f b W F 4 L 1 Z h b G V 1 c i U y M H J l b X B s Y W M l Q z M l Q T l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p b m F y e V 9 n c m l k X 3 N l Y X J j a F 9 y Z X N 1 b H R z X 2 1 h e C 9 U e X B l J T I w b W 9 k a W Z p J U M z J U E 5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p b m F y e V 9 n c m l k X 3 N l Y X J j a F 9 1 b m R l c l 9 y Z X N 1 b H R z X 2 1 h e C 9 W Y W x l d X I l M j B y Z W 1 w b G F j J U M z J U E 5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a W 5 h c n l f c m F u Z G 9 t X 3 N l Y X J j a F 9 v d m V y X 3 J l c 3 V s d H N f b W F 4 L 1 Z h b G V 1 c i U y M H J l b X B s Y W M l Q z M l Q T l l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Y 2 Q 3 v A Q S T Q o Q i q r S U O v R 9 A A A A A A I A A A A A A B B m A A A A A Q A A I A A A A J M J h r 0 0 o T A l l c d 5 m / 6 8 I E l H y 3 L m K K U d 6 O M v 5 E N h D N Q 2 A A A A A A 6 A A A A A A g A A I A A A A H O V m + k 3 d q + z d C U O L F 3 m f W R z I 0 w m t I I 1 G 0 h b K b k B I 1 L D U A A A A M G q S e 0 v 0 g E Y p J 5 f F n m 7 B C d P c t G b 0 i H e r O o C w 3 g 6 y U + L c m k 8 b Q O n r U y 1 g k b s s o K g v J s W C B B 3 A K 9 C f s X a 3 z d K q c F r v m N M E S m J r T 0 F X P c z z X h 3 Q A A A A C U L d f K 0 M 2 i 8 Z 8 v 2 r Z c Q a C n O x A F Z B 1 G L L l H l o f 4 V a m h H 7 R t c H V G Z K L E 1 c J l k + E U T o P V E c x T v A U 1 6 X W K 0 t C G 8 O l k = < / D a t a M a s h u p > 
</file>

<file path=customXml/itemProps1.xml><?xml version="1.0" encoding="utf-8"?>
<ds:datastoreItem xmlns:ds="http://schemas.openxmlformats.org/officeDocument/2006/customXml" ds:itemID="{94B0B45A-8656-4A32-B922-361727DF78C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7</vt:i4>
      </vt:variant>
      <vt:variant>
        <vt:lpstr>Plages nommées</vt:lpstr>
      </vt:variant>
      <vt:variant>
        <vt:i4>1</vt:i4>
      </vt:variant>
    </vt:vector>
  </HeadingPairs>
  <TitlesOfParts>
    <vt:vector size="8" baseType="lpstr">
      <vt:lpstr>Résultat</vt:lpstr>
      <vt:lpstr>binary_grid_search_under_result</vt:lpstr>
      <vt:lpstr>binary_random_search_over_resul</vt:lpstr>
      <vt:lpstr>binary_grid_search_results_max</vt:lpstr>
      <vt:lpstr>random_search_over_results_max</vt:lpstr>
      <vt:lpstr>grid_search_results_max</vt:lpstr>
      <vt:lpstr>grid_search_under_results_max</vt:lpstr>
      <vt:lpstr>Résultat!Zone_d_impression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fabien Dufour</dc:creator>
  <cp:lastModifiedBy>fabien Dufour</cp:lastModifiedBy>
  <dcterms:created xsi:type="dcterms:W3CDTF">2015-06-05T18:19:34Z</dcterms:created>
  <dcterms:modified xsi:type="dcterms:W3CDTF">2023-09-11T19:49:19Z</dcterms:modified>
</cp:coreProperties>
</file>